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скороход\проекти рішень\2025\ОТКЕ\Населення\"/>
    </mc:Choice>
  </mc:AlternateContent>
  <bookViews>
    <workbookView xWindow="0" yWindow="0" windowWidth="20490" windowHeight="6930" firstSheet="2" activeTab="2"/>
  </bookViews>
  <sheets>
    <sheet name="Пелети" sheetId="2" state="hidden" r:id="rId1"/>
    <sheet name="Транс.ін.мережами" sheetId="3" state="hidden" r:id="rId2"/>
    <sheet name="Додаток 6 Структури" sheetId="4" r:id="rId3"/>
    <sheet name="Додаток 1 на 1 Гкал" sheetId="5" state="hidden" r:id="rId4"/>
  </sheets>
  <externalReferences>
    <externalReference r:id="rId5"/>
    <externalReference r:id="rId6"/>
  </externalReferences>
  <definedNames>
    <definedName name="____________DAT5">#NAME?</definedName>
    <definedName name="____________E100000">#REF!</definedName>
    <definedName name="___________DAT5">#NAME?</definedName>
    <definedName name="___________E100000">#REF!</definedName>
    <definedName name="__________DAT5">#NAME?</definedName>
    <definedName name="_________E100000">#REF!</definedName>
    <definedName name="________DAT5">#NAME?</definedName>
    <definedName name="________E100000">#REF!</definedName>
    <definedName name="_______DAT5">#NAME?</definedName>
    <definedName name="_______E100000">#REF!</definedName>
    <definedName name="______DAT5">#NAME?</definedName>
    <definedName name="______E100000">#REF!</definedName>
    <definedName name="_____DAT5">#NAME?</definedName>
    <definedName name="_____E100000">#REF!</definedName>
    <definedName name="____E100000">#REF!</definedName>
    <definedName name="___DAT5">#NAME?</definedName>
    <definedName name="___E100000">#REF!</definedName>
    <definedName name="___wrn2">{#N/A,#N/A,FALSE,"9PS0"}</definedName>
    <definedName name="___xlfn_IFERROR">#REF!</definedName>
    <definedName name="___xlfn_SUMIFS">#REF!</definedName>
    <definedName name="__DAT5">#NAME?</definedName>
    <definedName name="__Dlv1">#NAME?</definedName>
    <definedName name="__Dlv2">#NAME?</definedName>
    <definedName name="__Dlv3">#NAME?</definedName>
    <definedName name="__E100000">#REF!</definedName>
    <definedName name="__gvp14">#NAME?</definedName>
    <definedName name="__gvp2">#NAME?</definedName>
    <definedName name="__Lev1">#NAME?</definedName>
    <definedName name="__Lev2">#NAME?</definedName>
    <definedName name="__Lev3">#NAME?</definedName>
    <definedName name="__Lev4">#NAME?</definedName>
    <definedName name="__Lev5">#NAME?</definedName>
    <definedName name="__Lv1">#NAME?</definedName>
    <definedName name="__Lv2">#NAME?</definedName>
    <definedName name="__Lv3">#NAME?</definedName>
    <definedName name="__Lv4">#NAME?</definedName>
    <definedName name="__Lv5">#NAME?</definedName>
    <definedName name="__mn1">#NAME?</definedName>
    <definedName name="__mn10">#NAME?</definedName>
    <definedName name="__mn11">#NAME?</definedName>
    <definedName name="__mn12">#NAME?</definedName>
    <definedName name="__mn2">#NAME?</definedName>
    <definedName name="__mn3">#NAME?</definedName>
    <definedName name="__mn4">#NAME?</definedName>
    <definedName name="__mn5">#NAME?</definedName>
    <definedName name="__mn6">#NAME?</definedName>
    <definedName name="__mn7">#NAME?</definedName>
    <definedName name="__mn8">#NAME?</definedName>
    <definedName name="__mn9">#NAME?</definedName>
    <definedName name="__wrn2">{#N/A,#N/A,FALSE,"9PS0"}</definedName>
    <definedName name="__xlfn_IFERROR">#REF!</definedName>
    <definedName name="__xlfn_SUMIFS">#REF!</definedName>
    <definedName name="_1_E100000_1">#REF!</definedName>
    <definedName name="_10DATA8_1">#REF!</definedName>
    <definedName name="_11DATA9_1">#REF!</definedName>
    <definedName name="_12Excel_BuiltIn_Database_1">#REF!</definedName>
    <definedName name="_13Excel_BuiltIn_Database_2">#REF!</definedName>
    <definedName name="_14Excel_BuiltIn_Print_Area_1_1">#REF!</definedName>
    <definedName name="_15Excel_BuiltIn_Print_Area_1_2">#REF!</definedName>
    <definedName name="_16Excel_BuiltIn_Print_Area_1_3">#REF!</definedName>
    <definedName name="_17Excel_BuiltIn_Print_Area_3_1">#REF!</definedName>
    <definedName name="_18Excel_BuiltIn_Print_Area_3_2">#REF!</definedName>
    <definedName name="_19Excel_BuiltIn_Print_Area_3_3">#REF!</definedName>
    <definedName name="_20Excel_BuiltIn_Print_Area_9_1">#REF!</definedName>
    <definedName name="_21ggg_1">#REF!</definedName>
    <definedName name="_22й11_1">#REF!</definedName>
    <definedName name="_23й11_2">#REF!</definedName>
    <definedName name="_24Лист2_1">#REF!</definedName>
    <definedName name="_25Лист2_2">#REF!</definedName>
    <definedName name="_26НКРЕ_1">#REF!</definedName>
    <definedName name="_27НКРЕ_2">#REF!</definedName>
    <definedName name="_28папап_1">#REF!</definedName>
    <definedName name="_29папап_2">#REF!</definedName>
    <definedName name="_2A_1">#REF!</definedName>
    <definedName name="_30расш_1">#REF!</definedName>
    <definedName name="_31расш_2">#REF!</definedName>
    <definedName name="_32ремонт_1">#REF!</definedName>
    <definedName name="_33см_1">#REF!</definedName>
    <definedName name="_34см_2">#REF!</definedName>
    <definedName name="_35тариф_1">#REF!</definedName>
    <definedName name="_36тариф_2">#REF!</definedName>
    <definedName name="_3A_2">#REF!</definedName>
    <definedName name="_4DATA1_1">#REF!</definedName>
    <definedName name="_5DATA10_1">#REF!</definedName>
    <definedName name="_6DATA11_1">#REF!</definedName>
    <definedName name="_7DATA12_1">#REF!</definedName>
    <definedName name="_8DATA3_1">#REF!</definedName>
    <definedName name="_9DATA5_1">#REF!</definedName>
    <definedName name="_DAT5">#NAME?</definedName>
    <definedName name="_Dlv1">#NAME?</definedName>
    <definedName name="_Dlv2">#NAME?</definedName>
    <definedName name="_Dlv3">#NAME?</definedName>
    <definedName name="_E100000">#REF!</definedName>
    <definedName name="_gvp14">#NAME?</definedName>
    <definedName name="_gvp2">#NAME?</definedName>
    <definedName name="_Lev1">#NAME?</definedName>
    <definedName name="_Lev2">#NAME?</definedName>
    <definedName name="_Lev3">#NAME?</definedName>
    <definedName name="_Lev4">#NAME?</definedName>
    <definedName name="_Lev5">#NAME?</definedName>
    <definedName name="_Lv1">#NAME?</definedName>
    <definedName name="_Lv2">#NAME?</definedName>
    <definedName name="_Lv3">#NAME?</definedName>
    <definedName name="_Lv4">#NAME?</definedName>
    <definedName name="_Lv5">#NAME?</definedName>
    <definedName name="_mn1">#NAME?</definedName>
    <definedName name="_mn10">#NAME?</definedName>
    <definedName name="_mn11">#NAME?</definedName>
    <definedName name="_mn12">#NAME?</definedName>
    <definedName name="_mn2">#NAME?</definedName>
    <definedName name="_mn3">#NAME?</definedName>
    <definedName name="_mn4">#NAME?</definedName>
    <definedName name="_mn5">#NAME?</definedName>
    <definedName name="_mn6">#NAME?</definedName>
    <definedName name="_mn7">#NAME?</definedName>
    <definedName name="_mn8">#NAME?</definedName>
    <definedName name="_mn9">#NAME?</definedName>
    <definedName name="_mq1">#NAME?</definedName>
    <definedName name="_mq10">#NAME?</definedName>
    <definedName name="_mq11">#NAME?</definedName>
    <definedName name="_mq12">#NAME?</definedName>
    <definedName name="_mq2">#NAME?</definedName>
    <definedName name="_mq3">#NAME?</definedName>
    <definedName name="_mq4">#NAME?</definedName>
    <definedName name="_mq5">#NAME?</definedName>
    <definedName name="_mq6">#NAME?</definedName>
    <definedName name="_mq7">#NAME?</definedName>
    <definedName name="_mq8">#NAME?</definedName>
    <definedName name="_mq9">#NAME?</definedName>
    <definedName name="_wrn2">{#N/A,#N/A,FALSE,"9PS0"}</definedName>
    <definedName name="_Л1">#NAME?</definedName>
    <definedName name="_Л10">#NAME?</definedName>
    <definedName name="_Л11">#NAME?</definedName>
    <definedName name="_Л2">#NAME?</definedName>
    <definedName name="_Л3">#NAME?</definedName>
    <definedName name="_Л4">#NAME?</definedName>
    <definedName name="_Л5">#NAME?</definedName>
    <definedName name="_Л7">#NAME?</definedName>
    <definedName name="_Л8">#NAME?</definedName>
    <definedName name="_Л9">#NAME?</definedName>
    <definedName name="_Т1">#NAME?</definedName>
    <definedName name="_Т10">#NAME?</definedName>
    <definedName name="_Т2">#NAME?</definedName>
    <definedName name="_Т3">#REF!</definedName>
    <definedName name="_Т4">#NAME?</definedName>
    <definedName name="_Т5">#NAME?</definedName>
    <definedName name="_Т6">#NAME?</definedName>
    <definedName name="_Т7">#NAME?</definedName>
    <definedName name="_Т8">#NAME?</definedName>
    <definedName name="_Т9">#NAME?</definedName>
    <definedName name="_Ф1">#REF!</definedName>
    <definedName name="_Ф2">#NAME?</definedName>
    <definedName name="_Ф3">#NAME?</definedName>
    <definedName name="_Ф4">#NAME?</definedName>
    <definedName name="_Ф5">#NAME?</definedName>
    <definedName name="_Ф6">#NAME?</definedName>
    <definedName name="_Ф7">#REF!</definedName>
    <definedName name="_xlnm._FilterDatabase" localSheetId="1" hidden="1">Транс.ін.мережами!$A$6:$G$34</definedName>
    <definedName name="A">#NAME?</definedName>
    <definedName name="aaa">{#N/A,#N/A,FALSE,"9PS0"}</definedName>
    <definedName name="AAAAA">#REF!</definedName>
    <definedName name="ab">{#N/A,#N/A,FALSE,"9PS0"}</definedName>
    <definedName name="acc_cr">#REF!</definedName>
    <definedName name="acc_db">#REF!</definedName>
    <definedName name="AccessDatabase">"C:\WINDOWS\Рабочий стол\Робота Лутчина\Ltke2new\Ltke22.mdb"</definedName>
    <definedName name="Adr">#NAME?</definedName>
    <definedName name="amort1_1700">#REF!</definedName>
    <definedName name="amort1_1700n">#REF!</definedName>
    <definedName name="Ar">#NAME?</definedName>
    <definedName name="b">#NAME?</definedName>
    <definedName name="BB">#NAME?</definedName>
    <definedName name="bbb">{#N/A,#N/A,FALSE,"9PS0"}</definedName>
    <definedName name="boss">#REF!</definedName>
    <definedName name="buhg">#REF!</definedName>
    <definedName name="Button_21">"Ltke22_LTKE1_0798__3__Таблица"</definedName>
    <definedName name="C_108">#NAME?</definedName>
    <definedName name="C_109">#NAME?</definedName>
    <definedName name="C_110">#NAME?</definedName>
    <definedName name="C_111">#NAME?</definedName>
    <definedName name="C_112">#NAME?</definedName>
    <definedName name="C_113">#NAME?</definedName>
    <definedName name="C_114">#NAME?</definedName>
    <definedName name="CCCCCCCC12">#NAME?</definedName>
    <definedName name="chel20">#NAME?</definedName>
    <definedName name="Common">#NAME?</definedName>
    <definedName name="CommonCell">#NAME?</definedName>
    <definedName name="course">#NAME?</definedName>
    <definedName name="cr_dt">#REF!</definedName>
    <definedName name="crs">#NAME?</definedName>
    <definedName name="csAllowDetailBudgeting">1</definedName>
    <definedName name="csAllowLocalConsolidation">1</definedName>
    <definedName name="csAppName">"FlFcBkFmGhGaFj@bAeDmE`CoA`DbAk"</definedName>
    <definedName name="csDesignMode">1</definedName>
    <definedName name="csDetailBudgetingURL">"FlFcBkFmGhGaD`@c@eEj@oFdFhEdAlAgEoE`@iAeBmBdDkAn@fDoEgFdCcEeEfAaEkEhAjEcBgFoDi@d@aAeGdCkCgAjCkA`DmEbAnDnAnBdDjEaCbDkDaGf@cDb@m@dD`EiE`GhClBeDoAb@eDcEkBl"</definedName>
    <definedName name="csKeepAlive">5</definedName>
    <definedName name="cskyiven_P_310_3trans_F_Dim01">"="</definedName>
    <definedName name="cskyiven_P_310_3trans_F_Dim02">"="</definedName>
    <definedName name="cskyiven_P_310_3trans_F_Dim03">"="</definedName>
    <definedName name="cskyiven_P_310_3trans_F_Dim06">"="</definedName>
    <definedName name="cskyiven_P_310_3trans_F_Dim08">"="</definedName>
    <definedName name="cskyiven_P_310_3trans_F_Dim09">"="</definedName>
    <definedName name="cskyiven_P_310_3trans_F_Dim10">"="</definedName>
    <definedName name="cskyiven_P_310_3trans_F_Dim11">"="</definedName>
    <definedName name="cskyiven_P_310_3trans_F_Dim12">"="</definedName>
    <definedName name="cskyiven_P_310_3trans_F_Dim13">"="</definedName>
    <definedName name="cskyiven_P_310_3trans_PP_kv_Dim01">"="</definedName>
    <definedName name="cskyiven_P_310_3trans_PP_kv_Dim02">"="</definedName>
    <definedName name="cskyiven_P_310_3trans_PP_kv_Dim03">"="</definedName>
    <definedName name="cskyiven_P_310_3trans_PP_kv_Dim06">"="</definedName>
    <definedName name="cskyiven_P_310_3trans_PP_kv_Dim08">"="</definedName>
    <definedName name="cskyiven_P_310_3trans_PP_kv_Dim09">"="</definedName>
    <definedName name="cskyiven_P_310_3trans_PP_kv_Dim10">"="</definedName>
    <definedName name="cskyiven_P_310_3trans_PP_kv_Dim11">"="</definedName>
    <definedName name="cskyiven_P_310_3trans_PP_kv_Dim12">"="</definedName>
    <definedName name="cskyiven_P_310_3trans_PP_kv_Dim13">"="</definedName>
    <definedName name="cskyiven_P_318kapitalizaciyaF_Dim01">"="</definedName>
    <definedName name="cskyiven_P_318kapitalizaciyaF_Dim02">"="</definedName>
    <definedName name="cskyiven_P_318kapitalizaciyaF_Dim03">"="</definedName>
    <definedName name="cskyiven_P_318kapitalizaciyaF_Dim06">"="</definedName>
    <definedName name="cskyiven_P_318kapitalizaciyaF_Dim07">"="</definedName>
    <definedName name="cskyiven_P_318kapitalizaciyaF_Dim08">"="</definedName>
    <definedName name="cskyiven_P_318kapitalizaciyaF_Dim09">"="</definedName>
    <definedName name="cskyiven_P_318kapitalizaciyaF_Dim10">"="</definedName>
    <definedName name="cskyiven_P_318kapitalizaciyaF_Dim11">"="</definedName>
    <definedName name="cskyiven_P_318kapitalizaciyaF_Dim12">"="</definedName>
    <definedName name="cskyiven_P_318kapitalizaciyaF_Dim13">"="</definedName>
    <definedName name="cskyiven_P_318kapitalizaciyaF_Dim14">"="</definedName>
    <definedName name="cskyiven_P_318kapitalizaciyaPP_Dim01">"="</definedName>
    <definedName name="cskyiven_P_318kapitalizaciyaPP_Dim02">"="</definedName>
    <definedName name="cskyiven_P_318kapitalizaciyaPP_Dim03">"="</definedName>
    <definedName name="cskyiven_P_318kapitalizaciyaPP_Dim06">"="</definedName>
    <definedName name="cskyiven_P_318kapitalizaciyaPP_Dim07">"="</definedName>
    <definedName name="cskyiven_P_318kapitalizaciyaPP_Dim08">"="</definedName>
    <definedName name="cskyiven_P_318kapitalizaciyaPP_Dim09">"="</definedName>
    <definedName name="cskyiven_P_318kapitalizaciyaPP_Dim10">"="</definedName>
    <definedName name="cskyiven_P_318kapitalizaciyaPP_Dim11">"="</definedName>
    <definedName name="cskyiven_P_318kapitalizaciyaPP_Dim12">"="</definedName>
    <definedName name="cskyiven_P_318kapitalizaciyaPP_Dim13">"="</definedName>
    <definedName name="cskyiven_P_318kapitalizaciyaPP_Dim14">"="</definedName>
    <definedName name="cskyiven_P_327_F_Dim01">"="</definedName>
    <definedName name="cskyiven_P_327_F_Dim02">"="</definedName>
    <definedName name="cskyiven_P_327_F_Dim03">"="</definedName>
    <definedName name="cskyiven_P_327_F_Dim07">"="</definedName>
    <definedName name="cskyiven_P_327_F_Dim08">"="</definedName>
    <definedName name="cskyiven_P_327_F_Dim09">"="</definedName>
    <definedName name="cskyiven_P_327_F_Dim10">"="</definedName>
    <definedName name="cskyiven_P_327_F_Dim11">"="</definedName>
    <definedName name="cskyiven_P_327_F_Dim12">"="</definedName>
    <definedName name="cskyiven_P_327_F_Dim13">"="</definedName>
    <definedName name="cskyiven_P_BK_EC_BP_Dim01">"="</definedName>
    <definedName name="cskyiven_P_BK_EC_BP_Dim02">"="</definedName>
    <definedName name="cskyiven_P_BK_EC_BP_Dim03">"="</definedName>
    <definedName name="cskyiven_P_BK_EC_BP_Dim04">"="</definedName>
    <definedName name="cskyiven_P_BK_EC_BP_Dim05">"="</definedName>
    <definedName name="cskyiven_P_BK_EC_BP_Dim07">"="</definedName>
    <definedName name="cskyiven_P_BK_EC_BP_Dim08">"="</definedName>
    <definedName name="cskyiven_P_BK_EC_BP_Dim09">"="</definedName>
    <definedName name="cskyiven_P_BK_EC_BP_Dim10">"="</definedName>
    <definedName name="cskyiven_P_BK_EC_BP_Dim11">"="</definedName>
    <definedName name="cskyiven_P_BK_EC_BP_Dim12">"="</definedName>
    <definedName name="cskyiven_P_BK_EC_BP_Dim14">"="</definedName>
    <definedName name="cskyiven_P_BK_EC_F_Dim01">"="</definedName>
    <definedName name="cskyiven_P_BK_EC_F_Dim02">"="</definedName>
    <definedName name="cskyiven_P_BK_EC_F_Dim03">"="</definedName>
    <definedName name="cskyiven_P_BK_EC_F_Dim04">"="</definedName>
    <definedName name="cskyiven_P_BK_EC_F_Dim05">"="</definedName>
    <definedName name="cskyiven_P_BK_EC_F_Dim07">"="</definedName>
    <definedName name="cskyiven_P_BK_EC_F_Dim08">"="</definedName>
    <definedName name="cskyiven_P_BK_EC_F_Dim09">"="</definedName>
    <definedName name="cskyiven_P_BK_EC_F_Dim10">"="</definedName>
    <definedName name="cskyiven_P_BK_EC_F_Dim11">"="</definedName>
    <definedName name="cskyiven_P_BK_EC_F_Dim12">"="</definedName>
    <definedName name="cskyiven_P_BK_EC_PP_kv_Dim01">"="</definedName>
    <definedName name="cskyiven_P_BK_EC_PP_kv_Dim02">"="</definedName>
    <definedName name="cskyiven_P_BK_EC_PP_kv_Dim03">"="</definedName>
    <definedName name="cskyiven_P_BK_EC_PP_kv_Dim04">"="</definedName>
    <definedName name="cskyiven_P_BK_EC_PP_kv_Dim05">"="</definedName>
    <definedName name="cskyiven_P_BK_EC_PP_kv_Dim07">"="</definedName>
    <definedName name="cskyiven_P_BK_EC_PP_kv_Dim08">"="</definedName>
    <definedName name="cskyiven_P_BK_EC_PP_kv_Dim09">"="</definedName>
    <definedName name="cskyiven_P_BK_EC_PP_kv_Dim10">"="</definedName>
    <definedName name="cskyiven_P_BK_EC_PP_kv_Dim11">"="</definedName>
    <definedName name="cskyiven_P_BK_EC_PP_kv_Dim12">"="</definedName>
    <definedName name="cskyiven_P_BKfil_BP_Dim01">"="</definedName>
    <definedName name="cskyiven_P_BKfil_BP_Dim02">"="</definedName>
    <definedName name="cskyiven_P_BKfil_BP_Dim03">"="</definedName>
    <definedName name="cskyiven_P_BKfil_BP_Dim04">"="</definedName>
    <definedName name="cskyiven_P_BKfil_BP_Dim06">"="</definedName>
    <definedName name="cskyiven_P_BKfil_BP_Dim08">"="</definedName>
    <definedName name="cskyiven_P_BKfil_BP_Dim09">"="</definedName>
    <definedName name="cskyiven_P_BKfil_BP_Dim10">"="</definedName>
    <definedName name="cskyiven_P_BKfil_BP_Dim11">"="</definedName>
    <definedName name="cskyiven_P_BKfil_BP_Dim12">"="</definedName>
    <definedName name="cskyiven_P_BKfil_BP_Dim13">"="</definedName>
    <definedName name="cskyiven_P_BKfil_F_Dim01">"="</definedName>
    <definedName name="cskyiven_P_BKfil_F_Dim02">"="</definedName>
    <definedName name="cskyiven_P_BKfil_F_Dim03">"="</definedName>
    <definedName name="cskyiven_P_BKfil_F_Dim04">"="</definedName>
    <definedName name="cskyiven_P_BKfil_F_Dim05">"="</definedName>
    <definedName name="cskyiven_P_BKfil_F_Dim07">"="</definedName>
    <definedName name="cskyiven_P_BKfil_F_Dim08">"="</definedName>
    <definedName name="cskyiven_P_BKfil_F_Dim09">"="</definedName>
    <definedName name="cskyiven_P_BKfil_F_Dim10">"="</definedName>
    <definedName name="cskyiven_P_BKfil_F_Dim11">"="</definedName>
    <definedName name="cskyiven_P_BKfil_F_Dim12">"="</definedName>
    <definedName name="cskyiven_P_BKfil_PP_kv_Dim01">"="</definedName>
    <definedName name="cskyiven_P_BKfil_PP_kv_Dim02">"="</definedName>
    <definedName name="cskyiven_P_BKfil_PP_kv_Dim03">"="</definedName>
    <definedName name="cskyiven_P_BKfil_PP_kv_Dim04">"="</definedName>
    <definedName name="cskyiven_P_BKfil_PP_kv_Dim05">"="</definedName>
    <definedName name="cskyiven_P_BKfil_PP_kv_Dim07">"="</definedName>
    <definedName name="cskyiven_P_BKfil_PP_kv_Dim08">"="</definedName>
    <definedName name="cskyiven_P_BKfil_PP_kv_Dim09">"="</definedName>
    <definedName name="cskyiven_P_BKfil_PP_kv_Dim10">"="</definedName>
    <definedName name="cskyiven_P_BKfil_PP_kv_Dim11">"="</definedName>
    <definedName name="cskyiven_P_BKfil_PP_kv_Dim12">"="</definedName>
    <definedName name="cskyiven_P_koli4estvo_dnei_F_Dim01">"="</definedName>
    <definedName name="cskyiven_P_koli4estvo_dnei_F_Dim02">"="</definedName>
    <definedName name="cskyiven_P_koli4estvo_dnei_F_Dim03">"="</definedName>
    <definedName name="cskyiven_P_koli4estvo_dnei_F_Dim06">"="</definedName>
    <definedName name="cskyiven_P_koli4estvo_dnei_F_Dim07">"="</definedName>
    <definedName name="cskyiven_P_koli4estvo_dnei_F_Dim08">"="</definedName>
    <definedName name="cskyiven_P_koli4estvo_dnei_F_Dim09">"="</definedName>
    <definedName name="cskyiven_P_koli4estvo_dnei_F_Dim10">"="</definedName>
    <definedName name="cskyiven_P_koli4estvo_dnei_F_Dim11">"="</definedName>
    <definedName name="cskyiven_P_koli4estvo_dnei_F_Dim12">"="</definedName>
    <definedName name="cskyiven_P_koli4estvo_dnei_F_Dim13">"="</definedName>
    <definedName name="cskyiven_P_KP_serv_BP_Dim01">"="</definedName>
    <definedName name="cskyiven_P_KP_serv_BP_Dim02">"="</definedName>
    <definedName name="cskyiven_P_KP_serv_BP_Dim03">"="</definedName>
    <definedName name="cskyiven_P_KP_serv_BP_Dim04">"="</definedName>
    <definedName name="cskyiven_P_KP_serv_BP_Dim06">"="</definedName>
    <definedName name="cskyiven_P_KP_serv_BP_Dim07">"="</definedName>
    <definedName name="cskyiven_P_KP_serv_BP_Dim08">"="</definedName>
    <definedName name="cskyiven_P_KP_serv_BP_Dim09">"="</definedName>
    <definedName name="cskyiven_P_KP_serv_BP_Dim10">"="</definedName>
    <definedName name="cskyiven_P_KP_serv_BP_Dim11">"="</definedName>
    <definedName name="cskyiven_P_KP_serv_BP_Dim12">"="</definedName>
    <definedName name="cskyiven_P_KP_serv_BP_Dim13">"="</definedName>
    <definedName name="cskyiven_P_KP_serv_F_Dim01">"="</definedName>
    <definedName name="cskyiven_P_KP_serv_F_Dim02">"="</definedName>
    <definedName name="cskyiven_P_KP_serv_F_Dim03">"="</definedName>
    <definedName name="cskyiven_P_KP_serv_F_Dim04">"="</definedName>
    <definedName name="cskyiven_P_KP_serv_F_Dim05">"="</definedName>
    <definedName name="cskyiven_P_KP_serv_F_Dim07">"="</definedName>
    <definedName name="cskyiven_P_KP_serv_F_Dim08">"="</definedName>
    <definedName name="cskyiven_P_KP_serv_F_Dim09">"="</definedName>
    <definedName name="cskyiven_P_KP_serv_F_Dim10">"="</definedName>
    <definedName name="cskyiven_P_KP_serv_F_Dim11">"="</definedName>
    <definedName name="cskyiven_P_KP_serv_F_Dim12">"="</definedName>
    <definedName name="cskyiven_P_KP_serv_F_Dim13">"="</definedName>
    <definedName name="cskyiven_P_KP_serv_PP_kv_Dim01">"="</definedName>
    <definedName name="cskyiven_P_KP_serv_PP_kv_Dim02">"="</definedName>
    <definedName name="cskyiven_P_KP_serv_PP_kv_Dim03">"="</definedName>
    <definedName name="cskyiven_P_KP_serv_PP_kv_Dim04">"="</definedName>
    <definedName name="cskyiven_P_KP_serv_PP_kv_Dim05">"="</definedName>
    <definedName name="cskyiven_P_KP_serv_PP_kv_Dim07">"="</definedName>
    <definedName name="cskyiven_P_KP_serv_PP_kv_Dim08">"="</definedName>
    <definedName name="cskyiven_P_KP_serv_PP_kv_Dim09">"="</definedName>
    <definedName name="cskyiven_P_KP_serv_PP_kv_Dim10">"="</definedName>
    <definedName name="cskyiven_P_KP_serv_PP_kv_Dim11">"="</definedName>
    <definedName name="cskyiven_P_KP_serv_PP_kv_Dim12">"="</definedName>
    <definedName name="cskyiven_P_KP_serv_PP_kv_Dim13">"="</definedName>
    <definedName name="cskyiven_P_palyvo_BP_Dim01">"="</definedName>
    <definedName name="cskyiven_P_palyvo_BP_Dim02">"="</definedName>
    <definedName name="cskyiven_P_palyvo_BP_Dim03">"="</definedName>
    <definedName name="cskyiven_P_palyvo_BP_Dim04">"="</definedName>
    <definedName name="cskyiven_P_palyvo_BP_Dim05">"="</definedName>
    <definedName name="cskyiven_P_palyvo_BP_Dim06">"="</definedName>
    <definedName name="cskyiven_P_palyvo_BP_Dim08">"="</definedName>
    <definedName name="cskyiven_P_palyvo_BP_Dim10">"="</definedName>
    <definedName name="cskyiven_P_palyvo_BP_Dim11">"="</definedName>
    <definedName name="cskyiven_P_palyvo_BP_Dim12">"="</definedName>
    <definedName name="cskyiven_P_palyvo_BP_Dim13">"="</definedName>
    <definedName name="cskyiven_P_palyvo_F_Dim01">"="</definedName>
    <definedName name="cskyiven_P_palyvo_F_Dim02">"="</definedName>
    <definedName name="cskyiven_P_palyvo_F_Dim03">"="</definedName>
    <definedName name="cskyiven_P_palyvo_F_Dim04">"="</definedName>
    <definedName name="cskyiven_P_palyvo_F_Dim05">"="</definedName>
    <definedName name="cskyiven_P_palyvo_F_Dim06">"="</definedName>
    <definedName name="cskyiven_P_palyvo_F_Dim08">"="</definedName>
    <definedName name="cskyiven_P_palyvo_F_Dim10">"="</definedName>
    <definedName name="cskyiven_P_palyvo_F_Dim11">"="</definedName>
    <definedName name="cskyiven_P_palyvo_F_Dim12">"="</definedName>
    <definedName name="cskyiven_P_palyvo_F_Dim13">"="</definedName>
    <definedName name="cskyiven_P_palyvo_PP_kv_Dim01">"="</definedName>
    <definedName name="cskyiven_P_palyvo_PP_kv_Dim02">"="</definedName>
    <definedName name="cskyiven_P_palyvo_PP_kv_Dim03">"="</definedName>
    <definedName name="cskyiven_P_palyvo_PP_kv_Dim04">"="</definedName>
    <definedName name="cskyiven_P_palyvo_PP_kv_Dim05">"="</definedName>
    <definedName name="cskyiven_P_palyvo_PP_kv_Dim06">"="</definedName>
    <definedName name="cskyiven_P_palyvo_PP_kv_Dim08">"="</definedName>
    <definedName name="cskyiven_P_palyvo_PP_kv_Dim10">"="</definedName>
    <definedName name="cskyiven_P_palyvo_PP_kv_Dim11">"="</definedName>
    <definedName name="cskyiven_P_palyvo_PP_kv_Dim12">"="</definedName>
    <definedName name="cskyiven_P_palyvo_PP_kv_Dim13">"="</definedName>
    <definedName name="cskyiven_P_personal_BP_Dim01">"="</definedName>
    <definedName name="cskyiven_P_personal_BP_Dim02">"="</definedName>
    <definedName name="cskyiven_P_personal_BP_Dim03">"="</definedName>
    <definedName name="cskyiven_P_personal_BP_Dim04">"="</definedName>
    <definedName name="cskyiven_P_personal_BP_Dim06">"="</definedName>
    <definedName name="cskyiven_P_personal_BP_Dim08">"="</definedName>
    <definedName name="cskyiven_P_personal_BP_Dim10">"="</definedName>
    <definedName name="cskyiven_P_personal_BP_Dim11">"="</definedName>
    <definedName name="cskyiven_P_personal_BP_Dim12">"="</definedName>
    <definedName name="cskyiven_P_personal_BP_Dim13">"="</definedName>
    <definedName name="cskyiven_P_personal_F_Dim01">"="</definedName>
    <definedName name="cskyiven_P_personal_F_Dim02">"="</definedName>
    <definedName name="cskyiven_P_personal_F_Dim03">"="</definedName>
    <definedName name="cskyiven_P_personal_F_Dim04">"="</definedName>
    <definedName name="cskyiven_P_personal_F_Dim06">"="</definedName>
    <definedName name="cskyiven_P_personal_F_Dim08">"="</definedName>
    <definedName name="cskyiven_P_personal_F_Dim10">"="</definedName>
    <definedName name="cskyiven_P_personal_F_Dim11">"="</definedName>
    <definedName name="cskyiven_P_personal_F_Dim12">"="</definedName>
    <definedName name="cskyiven_P_personal_F_Dim13">"="</definedName>
    <definedName name="cskyiven_P_personal_PP_kv_Dim01">"="</definedName>
    <definedName name="cskyiven_P_personal_PP_kv_Dim02">"="</definedName>
    <definedName name="cskyiven_P_personal_PP_kv_Dim03">"="</definedName>
    <definedName name="cskyiven_P_personal_PP_kv_Dim04">"="</definedName>
    <definedName name="cskyiven_P_personal_PP_kv_Dim06">"="</definedName>
    <definedName name="cskyiven_P_personal_PP_kv_Dim08">"="</definedName>
    <definedName name="cskyiven_P_personal_PP_kv_Dim10">"="</definedName>
    <definedName name="cskyiven_P_personal_PP_kv_Dim11">"="</definedName>
    <definedName name="cskyiven_P_personal_PP_kv_Dim12">"="</definedName>
    <definedName name="cskyiven_P_personal_PP_kv_Dim13">"="</definedName>
    <definedName name="cskyiven_P_remont_BP_Dim01">"="</definedName>
    <definedName name="cskyiven_P_remont_BP_Dim02">"="</definedName>
    <definedName name="cskyiven_P_remont_BP_Dim03">"="</definedName>
    <definedName name="cskyiven_P_remont_BP_Dim04">"="</definedName>
    <definedName name="cskyiven_P_remont_BP_Dim06">"="</definedName>
    <definedName name="cskyiven_P_remont_BP_Dim08">"="</definedName>
    <definedName name="cskyiven_P_remont_BP_Dim10">"="</definedName>
    <definedName name="cskyiven_P_remont_BP_Dim11">"="</definedName>
    <definedName name="cskyiven_P_remont_BP_Dim12">"="</definedName>
    <definedName name="cskyiven_P_remont_BP_Dim13">"="</definedName>
    <definedName name="cskyiven_P_remont_F_Dim01">"="</definedName>
    <definedName name="cskyiven_P_remont_F_Dim02">"="</definedName>
    <definedName name="cskyiven_P_remont_F_Dim03">"="</definedName>
    <definedName name="cskyiven_P_remont_F_Dim04">"="</definedName>
    <definedName name="cskyiven_P_remont_F_Dim06">"="</definedName>
    <definedName name="cskyiven_P_remont_F_Dim08">"="</definedName>
    <definedName name="cskyiven_P_remont_F_Dim10">"="</definedName>
    <definedName name="cskyiven_P_remont_F_Dim11">"="</definedName>
    <definedName name="cskyiven_P_remont_F_Dim12">"="</definedName>
    <definedName name="cskyiven_P_remont_F_Dim13">"="</definedName>
    <definedName name="cskyiven_P_remont_PP_kv_Dim01">"="</definedName>
    <definedName name="cskyiven_P_remont_PP_kv_Dim02">"="</definedName>
    <definedName name="cskyiven_P_remont_PP_kv_Dim03">"="</definedName>
    <definedName name="cskyiven_P_remont_PP_kv_Dim04">"="</definedName>
    <definedName name="cskyiven_P_remont_PP_kv_Dim06">"="</definedName>
    <definedName name="cskyiven_P_remont_PP_kv_Dim08">"="</definedName>
    <definedName name="cskyiven_P_remont_PP_kv_Dim10">"="</definedName>
    <definedName name="cskyiven_P_remont_PP_kv_Dim11">"="</definedName>
    <definedName name="cskyiven_P_remont_PP_kv_Dim12">"="</definedName>
    <definedName name="cskyiven_P_remont_PP_kv_Dim13">"="</definedName>
    <definedName name="cskyiven_P_RuhKI_BP_Dim01">"="</definedName>
    <definedName name="cskyiven_P_RuhKI_BP_Dim02">"="</definedName>
    <definedName name="cskyiven_P_RuhKI_BP_Dim03">"="</definedName>
    <definedName name="cskyiven_P_RuhKI_BP_Dim04">"="</definedName>
    <definedName name="cskyiven_P_RuhKI_BP_Dim05">"="</definedName>
    <definedName name="cskyiven_P_RuhKI_BP_Dim07">"="</definedName>
    <definedName name="cskyiven_P_RuhKI_BP_Dim09">"="</definedName>
    <definedName name="cskyiven_P_RuhKI_BP_Dim10">"="</definedName>
    <definedName name="cskyiven_P_RuhKI_BP_Dim11">"="</definedName>
    <definedName name="cskyiven_P_RuhKI_BP_Dim12">"="</definedName>
    <definedName name="cskyiven_P_RuhKI_F_Dim01">"="</definedName>
    <definedName name="cskyiven_P_RuhKI_F_Dim02">"="</definedName>
    <definedName name="cskyiven_P_RuhKI_F_Dim03">"="</definedName>
    <definedName name="cskyiven_P_RuhKI_F_Dim04">"="</definedName>
    <definedName name="cskyiven_P_RuhKI_F_Dim05">"="</definedName>
    <definedName name="cskyiven_P_RuhKI_F_Dim07">"="</definedName>
    <definedName name="cskyiven_P_RuhKI_F_Dim09">"="</definedName>
    <definedName name="cskyiven_P_RuhKI_F_Dim10">"="</definedName>
    <definedName name="cskyiven_P_RuhKI_F_Dim11">"="</definedName>
    <definedName name="cskyiven_P_RuhKI_F_Dim12">"="</definedName>
    <definedName name="cskyiven_P_RuhKI_PP_kv_Dim01">"="</definedName>
    <definedName name="cskyiven_P_RuhKI_PP_kv_Dim02">"="</definedName>
    <definedName name="cskyiven_P_RuhKI_PP_kv_Dim03">"="</definedName>
    <definedName name="cskyiven_P_RuhKI_PP_kv_Dim04">"="</definedName>
    <definedName name="cskyiven_P_RuhKI_PP_kv_Dim05">"="</definedName>
    <definedName name="cskyiven_P_RuhKI_PP_kv_Dim07">"="</definedName>
    <definedName name="cskyiven_P_RuhKI_PP_kv_Dim09">"="</definedName>
    <definedName name="cskyiven_P_RuhKI_PP_kv_Dim10">"="</definedName>
    <definedName name="cskyiven_P_RuhKI_PP_kv_Dim11">"="</definedName>
    <definedName name="cskyiven_P_RuhKI_PP_kv_Dim12">"="</definedName>
    <definedName name="cskyiven_P_SF_doh_F_Dim01">"="</definedName>
    <definedName name="cskyiven_P_SF_doh_F_Dim02">"="</definedName>
    <definedName name="cskyiven_P_SF_doh_F_Dim03">"="</definedName>
    <definedName name="cskyiven_P_SF_doh_F_Dim05">"="</definedName>
    <definedName name="cskyiven_P_SF_doh_F_Dim07">"="</definedName>
    <definedName name="cskyiven_P_SF_doh_F_Dim09">"="</definedName>
    <definedName name="cskyiven_P_SF_doh_F_Dim10">"="</definedName>
    <definedName name="cskyiven_P_SF_doh_F_Dim11">"="</definedName>
    <definedName name="cskyiven_P_SF_doh_F_Dim12">"="</definedName>
    <definedName name="cskyiven_P_SF_doh_F_Dim14">"="</definedName>
    <definedName name="cskyiven_P_SF_doh_PP_Dim01">"="</definedName>
    <definedName name="cskyiven_P_SF_doh_PP_Dim02">"="</definedName>
    <definedName name="cskyiven_P_SF_doh_PP_Dim03">"="</definedName>
    <definedName name="cskyiven_P_SF_doh_PP_Dim05">"="</definedName>
    <definedName name="cskyiven_P_SF_doh_PP_Dim07">"="</definedName>
    <definedName name="cskyiven_P_SF_doh_PP_Dim09">"="</definedName>
    <definedName name="cskyiven_P_SF_doh_PP_Dim10">"="</definedName>
    <definedName name="cskyiven_P_SF_doh_PP_Dim11">"="</definedName>
    <definedName name="cskyiven_P_SF_doh_PP_Dim12">"="</definedName>
    <definedName name="cskyiven_P_SF_doh_PP_Dim14">"="</definedName>
    <definedName name="cskyiven_P_SF_vytr_F_Dim01">"="</definedName>
    <definedName name="cskyiven_P_SF_vytr_F_Dim02">"="</definedName>
    <definedName name="cskyiven_P_SF_vytr_F_Dim03">"="</definedName>
    <definedName name="cskyiven_P_SF_vytr_F_Dim05">"="</definedName>
    <definedName name="cskyiven_P_SF_vytr_F_Dim06">"="</definedName>
    <definedName name="cskyiven_P_SF_vytr_F_Dim07">"="</definedName>
    <definedName name="cskyiven_P_SF_vytr_F_Dim08">"="</definedName>
    <definedName name="cskyiven_P_SF_vytr_F_Dim09">"="</definedName>
    <definedName name="cskyiven_P_SF_vytr_F_Dim10">"="</definedName>
    <definedName name="cskyiven_P_SF_vytr_F_Dim11">"="</definedName>
    <definedName name="cskyiven_P_SF_vytr_F_Dim13">"="</definedName>
    <definedName name="cskyiven_P_SF_vytr_PP_Dim01">"="</definedName>
    <definedName name="cskyiven_P_SF_vytr_PP_Dim02">"="</definedName>
    <definedName name="cskyiven_P_SF_vytr_PP_Dim03">"="</definedName>
    <definedName name="cskyiven_P_SF_vytr_PP_Dim05">"="</definedName>
    <definedName name="cskyiven_P_SF_vytr_PP_Dim06">"="</definedName>
    <definedName name="cskyiven_P_SF_vytr_PP_Dim07">"="</definedName>
    <definedName name="cskyiven_P_SF_vytr_PP_Dim08">"="</definedName>
    <definedName name="cskyiven_P_SF_vytr_PP_Dim09">"="</definedName>
    <definedName name="cskyiven_P_SF_vytr_PP_Dim10">"="</definedName>
    <definedName name="cskyiven_P_SF_vytr_PP_Dim11">"="</definedName>
    <definedName name="cskyiven_P_SF_vytr_PP_Dim13">"="</definedName>
    <definedName name="cskyiven_P_TEP_BPfil_Dim01">"="</definedName>
    <definedName name="cskyiven_P_TEP_BPfil_Dim02">"="</definedName>
    <definedName name="cskyiven_P_TEP_BPfil_Dim03">"="</definedName>
    <definedName name="cskyiven_P_TEP_BPfil_Dim04">"="</definedName>
    <definedName name="cskyiven_P_TEP_BPfil_Dim05">"="</definedName>
    <definedName name="cskyiven_P_TEP_BPfil_Dim06">"="</definedName>
    <definedName name="cskyiven_P_TEP_BPfil_Dim07">"="</definedName>
    <definedName name="cskyiven_P_TEP_BPfil_Dim08">"="</definedName>
    <definedName name="cskyiven_P_TEP_BPfil_Dim09">"="</definedName>
    <definedName name="cskyiven_P_TEP_BPfil_Dim10">"="</definedName>
    <definedName name="cskyiven_P_TEP_BPfil_Dim11">"="</definedName>
    <definedName name="cskyiven_P_TEP_BPfil_Dim12">"="</definedName>
    <definedName name="cskyiven_P_TEP_Ffil_Dim01">"="</definedName>
    <definedName name="cskyiven_P_TEP_Ffil_Dim02">"="</definedName>
    <definedName name="cskyiven_P_TEP_Ffil_Dim03">"="</definedName>
    <definedName name="cskyiven_P_TEP_Ffil_Dim04">"="</definedName>
    <definedName name="cskyiven_P_TEP_Ffil_Dim05">"="</definedName>
    <definedName name="cskyiven_P_TEP_Ffil_Dim06">"="</definedName>
    <definedName name="cskyiven_P_TEP_Ffil_Dim07">"="</definedName>
    <definedName name="cskyiven_P_TEP_Ffil_Dim08">"="</definedName>
    <definedName name="cskyiven_P_TEP_Ffil_Dim09">"="</definedName>
    <definedName name="cskyiven_P_TEP_Ffil_Dim10">"="</definedName>
    <definedName name="cskyiven_P_TEP_Ffil_Dim11">"="</definedName>
    <definedName name="cskyiven_P_TEP_Ffil_Dim12">"="</definedName>
    <definedName name="cskyiven_P_TEP_PPfil_kv_Dim01">"="</definedName>
    <definedName name="cskyiven_P_TEP_PPfil_kv_Dim02">"="</definedName>
    <definedName name="cskyiven_P_TEP_PPfil_kv_Dim03">"="</definedName>
    <definedName name="cskyiven_P_TEP_PPfil_kv_Dim04">"="</definedName>
    <definedName name="cskyiven_P_TEP_PPfil_kv_Dim05">"="</definedName>
    <definedName name="cskyiven_P_TEP_PPfil_kv_Dim06">"="</definedName>
    <definedName name="cskyiven_P_TEP_PPfil_kv_Dim07">"="</definedName>
    <definedName name="cskyiven_P_TEP_PPfil_kv_Dim08">"="</definedName>
    <definedName name="cskyiven_P_TEP_PPfil_kv_Dim09">"="</definedName>
    <definedName name="cskyiven_P_TEP_PPfil_kv_Dim10">"="</definedName>
    <definedName name="cskyiven_P_TEP_PPfil_kv_Dim11">"="</definedName>
    <definedName name="cskyiven_P_TEP_PPfil_kv_Dim12">"="</definedName>
    <definedName name="cskyiven_P_Vyr_Pok_BP_Dim01">"="</definedName>
    <definedName name="cskyiven_P_Vyr_Pok_BP_Dim02">"="</definedName>
    <definedName name="cskyiven_P_Vyr_Pok_BP_Dim03">"="</definedName>
    <definedName name="cskyiven_P_Vyr_Pok_BP_Dim04">"="</definedName>
    <definedName name="cskyiven_P_Vyr_Pok_BP_Dim06">"="</definedName>
    <definedName name="cskyiven_P_Vyr_Pok_BP_Dim07">"="</definedName>
    <definedName name="cskyiven_P_Vyr_Pok_BP_Dim08">"="</definedName>
    <definedName name="cskyiven_P_Vyr_Pok_BP_Dim09">"="</definedName>
    <definedName name="cskyiven_P_Vyr_Pok_BP_Dim10">"="</definedName>
    <definedName name="cskyiven_P_Vyr_Pok_BP_Dim11">"="</definedName>
    <definedName name="cskyiven_P_Vyr_Pok_BP_Dim12">"="</definedName>
    <definedName name="cskyiven_P_Vyr_Pok_BP_Dim13">"="</definedName>
    <definedName name="cskyiven_P_Vyr_Pok_F_Dim01">"="</definedName>
    <definedName name="cskyiven_P_Vyr_Pok_F_Dim02">"="</definedName>
    <definedName name="cskyiven_P_Vyr_Pok_F_Dim03">"="</definedName>
    <definedName name="cskyiven_P_Vyr_Pok_F_Dim04">"="</definedName>
    <definedName name="cskyiven_P_Vyr_Pok_F_Dim06">"="</definedName>
    <definedName name="cskyiven_P_Vyr_Pok_F_Dim07">"="</definedName>
    <definedName name="cskyiven_P_Vyr_Pok_F_Dim08">"="</definedName>
    <definedName name="cskyiven_P_Vyr_Pok_F_Dim09">"="</definedName>
    <definedName name="cskyiven_P_Vyr_Pok_F_Dim10">"="</definedName>
    <definedName name="cskyiven_P_Vyr_Pok_F_Dim11">"="</definedName>
    <definedName name="cskyiven_P_Vyr_Pok_F_Dim12">"="</definedName>
    <definedName name="cskyiven_P_Vyr_Pok_F_Dim13">"="</definedName>
    <definedName name="cskyiven_P_Vyr_Pok_PP_kv_Dim01">"="</definedName>
    <definedName name="cskyiven_P_Vyr_Pok_PP_kv_Dim02">"="</definedName>
    <definedName name="cskyiven_P_Vyr_Pok_PP_kv_Dim03">"="</definedName>
    <definedName name="cskyiven_P_Vyr_Pok_PP_kv_Dim04">"="</definedName>
    <definedName name="cskyiven_P_Vyr_Pok_PP_kv_Dim07">"="</definedName>
    <definedName name="cskyiven_P_Vyr_Pok_PP_kv_Dim08">"="</definedName>
    <definedName name="cskyiven_P_Vyr_Pok_PP_kv_Dim09">"="</definedName>
    <definedName name="cskyiven_P_Vyr_Pok_PP_kv_Dim10">"="</definedName>
    <definedName name="cskyiven_P_Vyr_Pok_PP_kv_Dim11">"="</definedName>
    <definedName name="cskyiven_P_Vyr_Pok_PP_kv_Dim12">"="</definedName>
    <definedName name="cskyiven_P_Vyr_Pok_PP_kv_Dim13">"="</definedName>
    <definedName name="cskyiven_P_Vyr_Pok_PP_kv_Dim14">"="</definedName>
    <definedName name="csLocalConsolidationOnSubmit">1</definedName>
    <definedName name="csRefreshOnOpen">1</definedName>
    <definedName name="csRefreshOnRotate">1</definedName>
    <definedName name="currency">#REF!</definedName>
    <definedName name="D">#NAME?</definedName>
    <definedName name="DATA1">#NAME?</definedName>
    <definedName name="DATA10">#NAME?</definedName>
    <definedName name="DATA11">#NAME?</definedName>
    <definedName name="DATA12">#NAME?</definedName>
    <definedName name="DATA13">#REF!</definedName>
    <definedName name="DATA14">#REF!</definedName>
    <definedName name="DATA15">#REF!</definedName>
    <definedName name="DATA16">#REF!</definedName>
    <definedName name="DATA2">#REF!</definedName>
    <definedName name="DATA3">#NAME?</definedName>
    <definedName name="DATA4">#REF!</definedName>
    <definedName name="DATA5">#NAME?</definedName>
    <definedName name="DATA6">#REF!</definedName>
    <definedName name="DATA7">#REF!</definedName>
    <definedName name="DATA8">#NAME?</definedName>
    <definedName name="DATA9">#NAME?</definedName>
    <definedName name="DataDir">#NAME?</definedName>
    <definedName name="DataLevels">#NAME?</definedName>
    <definedName name="DataPath">#NAME?</definedName>
    <definedName name="Dep_Full">#NAME?</definedName>
    <definedName name="Dep_Name">#NAME?</definedName>
    <definedName name="DepT">#NAME?</definedName>
    <definedName name="DepType">#NAME?</definedName>
    <definedName name="DepTypeName">#NAME?</definedName>
    <definedName name="E">#NAME?</definedName>
    <definedName name="ee">#NAME?</definedName>
    <definedName name="ekymay">#NAME?</definedName>
    <definedName name="Electro">#NAME?</definedName>
    <definedName name="ElectroCell">#NAME?</definedName>
    <definedName name="ElectroTeplo1">#NAME?</definedName>
    <definedName name="ElectroTeplo1Cell">#NAME?</definedName>
    <definedName name="ElectroTeplo2">#NAME?</definedName>
    <definedName name="ElectroTeplo2Cell">#NAME?</definedName>
    <definedName name="email">#REF!</definedName>
    <definedName name="ew">#NAME?</definedName>
    <definedName name="Excel_BuiltIn_Criteria">#REF!</definedName>
    <definedName name="Excel_BuiltIn_Database">#REF!</definedName>
    <definedName name="Excel_BuiltIn_Extract">#REF!</definedName>
    <definedName name="Excel_BuiltIn_Print_Area_1">#REF!</definedName>
    <definedName name="Excel_BuiltIn_Print_Area_3">#REF!</definedName>
    <definedName name="Excel_BuiltIn_Print_Area_9">#REF!</definedName>
    <definedName name="Excel_BuiltIn_Print_Titles_2_1">#REF!</definedName>
    <definedName name="Excel_VDS">#REF!</definedName>
    <definedName name="ExternalData2">#NAME?</definedName>
    <definedName name="F">#NAME?</definedName>
    <definedName name="fdf">#REF!</definedName>
    <definedName name="fghjh">#NAME?</definedName>
    <definedName name="FinDAte">#REF!</definedName>
    <definedName name="firm">#REF!</definedName>
    <definedName name="FirstDataRow">#NAME?</definedName>
    <definedName name="footer">#REF!</definedName>
    <definedName name="ForDebug">#REF!</definedName>
    <definedName name="Format">#NAME?</definedName>
    <definedName name="FormatCell">#NAME?</definedName>
    <definedName name="fsdgfag">#REF!</definedName>
    <definedName name="G">#NAME?</definedName>
    <definedName name="GER">#NAME?</definedName>
    <definedName name="gg">#NAME?</definedName>
    <definedName name="ggg">#REF!</definedName>
    <definedName name="gjh">#NAME?</definedName>
    <definedName name="group">#REF!</definedName>
    <definedName name="H">#NAME?</definedName>
    <definedName name="Heading">#NAME?</definedName>
    <definedName name="hhhhh">#NAME?</definedName>
    <definedName name="hopok">#NAME?</definedName>
    <definedName name="HTML_CodePage">1251</definedName>
    <definedName name="HTML_Control">{"'таб 21'!$A$1:$U$24","'таб 21'!$A$1:$U$1"}</definedName>
    <definedName name="HTML_Description">""</definedName>
    <definedName name="HTML_Email">""</definedName>
    <definedName name="HTML_Header">"таб 21"</definedName>
    <definedName name="HTML_LastUpdate">"22.06.00"</definedName>
    <definedName name="HTML_LineAfter">TRUE</definedName>
    <definedName name="HTML_LineBefore">TRUE</definedName>
    <definedName name="HTML_Name">"KOPAN"</definedName>
    <definedName name="HTML_OBDlg2">TRUE</definedName>
    <definedName name="HTML_OBDlg4">TRUE</definedName>
    <definedName name="HTML_OS">0</definedName>
    <definedName name="HTML_PathFile">"C:\Мои документы\ОТЧЁТЫ 1999 ГОДА\12 мес\MyHTML.htm"</definedName>
    <definedName name="HTML_Title">"Таблицы к отчету 1999 года"</definedName>
    <definedName name="i">#NAME?</definedName>
    <definedName name="ID_201301">#NAME?</definedName>
    <definedName name="ID_201302">#NAME?</definedName>
    <definedName name="ID_201303">#NAME?</definedName>
    <definedName name="ID_201304">#NAME?</definedName>
    <definedName name="ID_201305">#NAME?</definedName>
    <definedName name="ID_201306">#NAME?</definedName>
    <definedName name="ID_201307">#NAME?</definedName>
    <definedName name="ID_201308">#NAME?</definedName>
    <definedName name="ID_201309">#NAME?</definedName>
    <definedName name="ID_201310">#NAME?</definedName>
    <definedName name="ID_201311">#NAME?</definedName>
    <definedName name="ID_201312">#NAME?</definedName>
    <definedName name="ID_201401">#NAME?</definedName>
    <definedName name="ID_201402">#NAME?</definedName>
    <definedName name="ID_201403">#NAME?</definedName>
    <definedName name="ID_201404">#NAME?</definedName>
    <definedName name="ID_201405">#NAME?</definedName>
    <definedName name="ID_201406">#NAME?</definedName>
    <definedName name="ID_201407">#NAME?</definedName>
    <definedName name="ID_201408">#NAME?</definedName>
    <definedName name="ID_201409">#NAME?</definedName>
    <definedName name="ID_201410">#NAME?</definedName>
    <definedName name="ID_201411">#NAME?</definedName>
    <definedName name="ID_201412">#NAME?</definedName>
    <definedName name="ID_201501">#NAME?</definedName>
    <definedName name="ID_201502">#NAME?</definedName>
    <definedName name="ID_201503">#NAME?</definedName>
    <definedName name="ID_201504">#NAME?</definedName>
    <definedName name="ID_201505">#NAME?</definedName>
    <definedName name="ID_201506">#NAME?</definedName>
    <definedName name="ID_201507">#NAME?</definedName>
    <definedName name="ID_201508">#NAME?</definedName>
    <definedName name="ID_201509">#NAME?</definedName>
    <definedName name="ID_201510">#NAME?</definedName>
    <definedName name="ID_201511">#NAME?</definedName>
    <definedName name="id_dep">#NAME?</definedName>
    <definedName name="id_p">#NAME?</definedName>
    <definedName name="Id_TypeList">#NAME?</definedName>
    <definedName name="II">#REF!</definedName>
    <definedName name="iii_contr">{"'таб 21'!$A$1:$U$24","'таб 21'!$A$1:$U$1"}</definedName>
    <definedName name="Intercompany">#REF!</definedName>
    <definedName name="J">#NAME?</definedName>
    <definedName name="JJ">#REF!</definedName>
    <definedName name="K">#NAME?</definedName>
    <definedName name="Katya">#NAME?</definedName>
    <definedName name="KBCN">{#N/A,#N/A,FALSE,"9PS0"}</definedName>
    <definedName name="kkkk">#NAME?</definedName>
    <definedName name="kod">#NAME?</definedName>
    <definedName name="koef_e_EZ">#NAME?</definedName>
    <definedName name="koef_e_T5">#NAME?</definedName>
    <definedName name="koef_e_T6">#NAME?</definedName>
    <definedName name="koefE_1.1.1.">#REF!</definedName>
    <definedName name="koefE_1.1.2.">#REF!</definedName>
    <definedName name="koefE_1_1_1_">#REF!</definedName>
    <definedName name="koefE_1_1_2_">#REF!</definedName>
    <definedName name="koefT_1.2.">#REF!</definedName>
    <definedName name="koefT_1_2_">#REF!</definedName>
    <definedName name="kot">{#N/A,#N/A,FALSE,"9PS0"}</definedName>
    <definedName name="L">#NAME?</definedName>
    <definedName name="LastDataLev">#NAME?</definedName>
    <definedName name="LastDep_Full">#NAME?</definedName>
    <definedName name="LastDep_FullD">#NAME?</definedName>
    <definedName name="LastDep_Name">#NAME?</definedName>
    <definedName name="LastDep_NameD">#NAME?</definedName>
    <definedName name="LastDtLev">#NAME?</definedName>
    <definedName name="LastID_DEP">#NAME?</definedName>
    <definedName name="LastID_DEPD">#NAME?</definedName>
    <definedName name="LastID_PLAN">#NAME?</definedName>
    <definedName name="LastId_rep">#NAME?</definedName>
    <definedName name="LastId_repD">#NAME?</definedName>
    <definedName name="LastId_type">#NAME?</definedName>
    <definedName name="LastItem">#NAME?</definedName>
    <definedName name="LastLev">#NAME?</definedName>
    <definedName name="LastMonth">#NAME?</definedName>
    <definedName name="LastPeriodId">#NAME?</definedName>
    <definedName name="LastPeriodKod">#NAME?</definedName>
    <definedName name="LastPeriodPoz">#NAME?</definedName>
    <definedName name="LastPeriodRuName">#NAME?</definedName>
    <definedName name="LastPeriodUkName">#NAME?</definedName>
    <definedName name="LastPoz">#NAME?</definedName>
    <definedName name="LastPozD">#NAME?</definedName>
    <definedName name="LastQ">#NAME?</definedName>
    <definedName name="LastRepName">#NAME?</definedName>
    <definedName name="LastRepNameD">#NAME?</definedName>
    <definedName name="LastRepPoz">#NAME?</definedName>
    <definedName name="LastRepPozD">#NAME?</definedName>
    <definedName name="LastStLev">#NAME?</definedName>
    <definedName name="LastTypePoz">#NAME?</definedName>
    <definedName name="LastYear">#NAME?</definedName>
    <definedName name="lena">#NAME?</definedName>
    <definedName name="Level1">#NAME?</definedName>
    <definedName name="Level2">#NAME?</definedName>
    <definedName name="Level3">#NAME?</definedName>
    <definedName name="Level4">#NAME?</definedName>
    <definedName name="Level5">#NAME?</definedName>
    <definedName name="LevNames">#NAME?</definedName>
    <definedName name="limlist">#REF!</definedName>
    <definedName name="llllll">#NAME?</definedName>
    <definedName name="Ltke22_LTKE1_0798__3__Таблица">#REF!</definedName>
    <definedName name="m">{"'таб 21'!$A$1:$U$24","'таб 21'!$A$1:$U$1"}</definedName>
    <definedName name="Markohim">#REF!</definedName>
    <definedName name="may">#NAME?</definedName>
    <definedName name="MAYEK">#NAME?</definedName>
    <definedName name="mnth">#REF!</definedName>
    <definedName name="n">{"'таб 21'!$A$1:$U$24","'таб 21'!$A$1:$U$1"}</definedName>
    <definedName name="NumFormat">#NAME?</definedName>
    <definedName name="O">#NAME?</definedName>
    <definedName name="OMEL08">#NAME?</definedName>
    <definedName name="otg_okat_ukr_data">#REF!</definedName>
    <definedName name="otg_okat_ukr_pokup">#REF!</definedName>
    <definedName name="otg_okat_ukr_ves">#REF!</definedName>
    <definedName name="oxrtryd">{#N/A,#N/A,FALSE,"9PS0"}</definedName>
    <definedName name="P">#REF!</definedName>
    <definedName name="P_101">#REF!</definedName>
    <definedName name="P_102">#REF!</definedName>
    <definedName name="P_103">#REF!</definedName>
    <definedName name="P_104">#REF!</definedName>
    <definedName name="P_105">#REF!</definedName>
    <definedName name="P_106">#REF!</definedName>
    <definedName name="P_107">#REF!</definedName>
    <definedName name="P_108">#REF!</definedName>
    <definedName name="P_109">#REF!</definedName>
    <definedName name="P_110">#REF!</definedName>
    <definedName name="P_111">#REF!</definedName>
    <definedName name="P_112">#REF!</definedName>
    <definedName name="P_113">#REF!</definedName>
    <definedName name="P_114">#REF!</definedName>
    <definedName name="P01.3_к1">#REF!</definedName>
    <definedName name="P01.3_к2">#REF!</definedName>
    <definedName name="P01.3_к3">#REF!</definedName>
    <definedName name="P01.3_к4">#REF!</definedName>
    <definedName name="P01.4_к1">#REF!</definedName>
    <definedName name="P01.4_к2">#REF!</definedName>
    <definedName name="P01.4_к3">#REF!</definedName>
    <definedName name="P01.4_к4">#REF!</definedName>
    <definedName name="P01.5.1_3">#REF!</definedName>
    <definedName name="P01.5.2_3">#REF!</definedName>
    <definedName name="P01.5_3">#REF!</definedName>
    <definedName name="P02.3_к1">#REF!</definedName>
    <definedName name="P02.3_к2">#REF!</definedName>
    <definedName name="P02.3_к3">#REF!</definedName>
    <definedName name="P02.3_к4">#REF!</definedName>
    <definedName name="P04.07_к1">#REF!</definedName>
    <definedName name="P04.07_к2">#REF!</definedName>
    <definedName name="P04.07_к3">#REF!</definedName>
    <definedName name="P04.07_к4">#REF!</definedName>
    <definedName name="P04.12_к1">#NAME?</definedName>
    <definedName name="P04.12_к2">#NAME?</definedName>
    <definedName name="P04.12_к3">#NAME?</definedName>
    <definedName name="P04.12_к4">#NAME?</definedName>
    <definedName name="P04.12_нп">#REF!</definedName>
    <definedName name="P04.13_к1">#NAME?</definedName>
    <definedName name="P04.13_к2">#NAME?</definedName>
    <definedName name="P04.13_к3">#NAME?</definedName>
    <definedName name="P04.13_к4">#NAME?</definedName>
    <definedName name="P04.13_нп">#REF!</definedName>
    <definedName name="P05.3_к1">#REF!</definedName>
    <definedName name="P05.3_к2">#REF!</definedName>
    <definedName name="P05.3_к3">#REF!</definedName>
    <definedName name="P05.3_к4">#REF!</definedName>
    <definedName name="P07_к">#REF!</definedName>
    <definedName name="P07_нп">#REF!</definedName>
    <definedName name="P1.6_к1">#REF!</definedName>
    <definedName name="P1.6_к3">#REF!</definedName>
    <definedName name="P1.6_к4">#REF!</definedName>
    <definedName name="P10_к1">#REF!</definedName>
    <definedName name="P10_к2">#REF!</definedName>
    <definedName name="P10_к3">#REF!</definedName>
    <definedName name="P10_к4">#REF!</definedName>
    <definedName name="P13.5.1_к1">#REF!</definedName>
    <definedName name="P13.5.1_к2">#REF!</definedName>
    <definedName name="P13.5.1_к3">#REF!</definedName>
    <definedName name="P13.5.1_к4">#REF!</definedName>
    <definedName name="P13.5.1_нп">#REF!</definedName>
    <definedName name="P13.5.2_к1">#REF!</definedName>
    <definedName name="P13.5.2_к2">#REF!</definedName>
    <definedName name="P13.5.2_к3">#REF!</definedName>
    <definedName name="P13.5.2_к4">#REF!</definedName>
    <definedName name="P13.5.2_нп">#REF!</definedName>
    <definedName name="P13.7_к1">#REF!</definedName>
    <definedName name="P13.7_к2">#REF!</definedName>
    <definedName name="P13.7_к3">#REF!</definedName>
    <definedName name="P13.7_к4">#REF!</definedName>
    <definedName name="P13_к1">#REF!</definedName>
    <definedName name="P13_к2">#REF!</definedName>
    <definedName name="P13_к3">#REF!</definedName>
    <definedName name="P13_к4">#REF!</definedName>
    <definedName name="P19.1_к2">#REF!</definedName>
    <definedName name="P19.1_к3">#REF!</definedName>
    <definedName name="P19.1_к4">#REF!</definedName>
    <definedName name="P23_к1">#REF!</definedName>
    <definedName name="P23_к2">#REF!</definedName>
    <definedName name="P23_к3">#REF!</definedName>
    <definedName name="P23_к4">#REF!</definedName>
    <definedName name="P4.1_к1">#REF!</definedName>
    <definedName name="P4.1_к2">#REF!</definedName>
    <definedName name="P4.1_к3">#REF!</definedName>
    <definedName name="P4.1_к4">#REF!</definedName>
    <definedName name="P4.1_л">#REF!</definedName>
    <definedName name="P4.1_п">#REF!</definedName>
    <definedName name="P4.5_к1">#REF!</definedName>
    <definedName name="P4.5_к2">#REF!</definedName>
    <definedName name="P4.5_к3">#REF!</definedName>
    <definedName name="P4.5_к4">#REF!</definedName>
    <definedName name="P6.1_к1">#REF!</definedName>
    <definedName name="P6.1_к2">#REF!</definedName>
    <definedName name="P6.1_к3">#REF!</definedName>
    <definedName name="P6.1_к4">#REF!</definedName>
    <definedName name="P6.1_нп">#REF!</definedName>
    <definedName name="P6.2_к1">#REF!</definedName>
    <definedName name="P6.2_к2">#REF!</definedName>
    <definedName name="P6.2_к3">#REF!</definedName>
    <definedName name="P6.2_к4">#REF!</definedName>
    <definedName name="P6.2_нп">#REF!</definedName>
    <definedName name="P6.3_к1">#REF!</definedName>
    <definedName name="P6.3_к2">#REF!</definedName>
    <definedName name="P6.3_к3">#REF!</definedName>
    <definedName name="P6.3_к4">#REF!</definedName>
    <definedName name="P6.3_нп">#REF!</definedName>
    <definedName name="P6_к1">#REF!</definedName>
    <definedName name="P6_к2">#REF!</definedName>
    <definedName name="P6_к3">#REF!</definedName>
    <definedName name="P6_к4">#REF!</definedName>
    <definedName name="P6_нп">#REF!</definedName>
    <definedName name="P7.1_к1">#REF!</definedName>
    <definedName name="P7.1_к2">#REF!</definedName>
    <definedName name="P7.1_к3">#REF!</definedName>
    <definedName name="P7.1_к4">#REF!</definedName>
    <definedName name="P7.1_нп">#REF!</definedName>
    <definedName name="P7.2_к1">#REF!</definedName>
    <definedName name="P7.2_к2">#REF!</definedName>
    <definedName name="P7.2_к3">#REF!</definedName>
    <definedName name="P7.2_к4">#REF!</definedName>
    <definedName name="P7.2_нп">#REF!</definedName>
    <definedName name="P7.3_к1">#REF!</definedName>
    <definedName name="P7.3_к2">#REF!</definedName>
    <definedName name="P7.3_к3">#REF!</definedName>
    <definedName name="P7.3_к4">#REF!</definedName>
    <definedName name="P7.3_нп">#REF!</definedName>
    <definedName name="P7_к1">#REF!</definedName>
    <definedName name="P7_к2">#REF!</definedName>
    <definedName name="P7_к3">#REF!</definedName>
    <definedName name="P7_к4">#REF!</definedName>
    <definedName name="P7_нп">#REF!</definedName>
    <definedName name="period">#REF!</definedName>
    <definedName name="Periods">#NAME?</definedName>
    <definedName name="pitanie">{#N/A,#N/A,FALSE,"9PS0"}</definedName>
    <definedName name="PK_201301">#NAME?</definedName>
    <definedName name="PK_201302">#NAME?</definedName>
    <definedName name="PK_201303">#NAME?</definedName>
    <definedName name="PK_201304">#NAME?</definedName>
    <definedName name="PK_201305">#NAME?</definedName>
    <definedName name="PK_201306">#NAME?</definedName>
    <definedName name="PK_201307">#NAME?</definedName>
    <definedName name="PK_201308">#NAME?</definedName>
    <definedName name="PK_201309">#NAME?</definedName>
    <definedName name="PK_201310">#NAME?</definedName>
    <definedName name="PK_201311">#NAME?</definedName>
    <definedName name="PK_201312">#NAME?</definedName>
    <definedName name="PK_201401">#NAME?</definedName>
    <definedName name="PK_201402">#NAME?</definedName>
    <definedName name="PK_201403">#NAME?</definedName>
    <definedName name="PK_201404">#NAME?</definedName>
    <definedName name="PK_201405">#NAME?</definedName>
    <definedName name="PK_201406">#NAME?</definedName>
    <definedName name="PK_201407">#NAME?</definedName>
    <definedName name="PK_201408">#NAME?</definedName>
    <definedName name="PK_201409">#NAME?</definedName>
    <definedName name="PK_201410">#NAME?</definedName>
    <definedName name="PK_201411">#NAME?</definedName>
    <definedName name="PK_201412">#NAME?</definedName>
    <definedName name="PK_201501">#NAME?</definedName>
    <definedName name="PK_201502">#NAME?</definedName>
    <definedName name="PK_201503">#NAME?</definedName>
    <definedName name="PK_201504">#NAME?</definedName>
    <definedName name="PK_201505">#NAME?</definedName>
    <definedName name="PK_201506">#NAME?</definedName>
    <definedName name="PK_201507">#NAME?</definedName>
    <definedName name="PK_201508">#NAME?</definedName>
    <definedName name="PK_201509">#NAME?</definedName>
    <definedName name="PK_201510">#NAME?</definedName>
    <definedName name="PK_201511">#NAME?</definedName>
    <definedName name="PL">#NAME?</definedName>
    <definedName name="PLN">#NAME?</definedName>
    <definedName name="POLO">#NAME?</definedName>
    <definedName name="Poz">#NAME?</definedName>
    <definedName name="pppp">#NAME?</definedName>
    <definedName name="Print_Area">#REF!</definedName>
    <definedName name="PА_пу">#REF!</definedName>
    <definedName name="PА1_неу">#REF!</definedName>
    <definedName name="PА1_нп">#REF!</definedName>
    <definedName name="PА1_п">#REF!</definedName>
    <definedName name="PА1_пу">#REF!</definedName>
    <definedName name="PА2_неу">#REF!</definedName>
    <definedName name="PА2_нп">#REF!</definedName>
    <definedName name="PА2_п">#REF!</definedName>
    <definedName name="PА2_пу">#REF!</definedName>
    <definedName name="PА3_неу">#REF!</definedName>
    <definedName name="PА3_нп">#REF!</definedName>
    <definedName name="PА3_п">#REF!</definedName>
    <definedName name="PА3_пу">#REF!</definedName>
    <definedName name="PА4_неу">#REF!</definedName>
    <definedName name="PА4_нп">#REF!</definedName>
    <definedName name="PА4_п">#REF!</definedName>
    <definedName name="PА4_пу">#REF!</definedName>
    <definedName name="PА5_неу">#REF!</definedName>
    <definedName name="PА5_нп">#REF!</definedName>
    <definedName name="PА5_п">#REF!</definedName>
    <definedName name="PА5_пу">#REF!</definedName>
    <definedName name="PА6_неу">#REF!</definedName>
    <definedName name="PА6_нп">#REF!</definedName>
    <definedName name="PА6_п">#REF!</definedName>
    <definedName name="PА6_пу">#REF!</definedName>
    <definedName name="PА7_неу">#REF!</definedName>
    <definedName name="PА7_нп">#REF!</definedName>
    <definedName name="PА7_п">#REF!</definedName>
    <definedName name="PА7_пу">#REF!</definedName>
    <definedName name="PБ1_к">#REF!</definedName>
    <definedName name="PБ1_нп">#REF!</definedName>
    <definedName name="PБ1_пк">#REF!</definedName>
    <definedName name="PБ2_к">#REF!</definedName>
    <definedName name="PБ2_нп">#REF!</definedName>
    <definedName name="PБ2_пк">#REF!</definedName>
    <definedName name="PБ3_к">#REF!</definedName>
    <definedName name="PБ3_нп">#REF!</definedName>
    <definedName name="PБ3_пк">#REF!</definedName>
    <definedName name="PБ4_к">#REF!</definedName>
    <definedName name="PБ4_нп">#REF!</definedName>
    <definedName name="PБ4_пк">#REF!</definedName>
    <definedName name="PБ5_к">#REF!</definedName>
    <definedName name="PБ5_нп">#REF!</definedName>
    <definedName name="PБ5_пк">#REF!</definedName>
    <definedName name="PБ6_к">#REF!</definedName>
    <definedName name="PБ6_нп">#REF!</definedName>
    <definedName name="PБ6_пк">#REF!</definedName>
    <definedName name="PБ7_к">#REF!</definedName>
    <definedName name="PБ7_нп">#REF!</definedName>
    <definedName name="PБ7_пк">#REF!</definedName>
    <definedName name="PБ8_к">#REF!</definedName>
    <definedName name="PБ8_нп">#REF!</definedName>
    <definedName name="PБ8_пк">#REF!</definedName>
    <definedName name="PВ_к">#REF!</definedName>
    <definedName name="PВ_нп">#REF!</definedName>
    <definedName name="PВ_пк">#REF!</definedName>
    <definedName name="Q">#NAME?</definedName>
    <definedName name="qq">#NAME?</definedName>
    <definedName name="qqq">#NAME?</definedName>
    <definedName name="QКТМ">#NAME?</definedName>
    <definedName name="QКТМ1">#NAME?</definedName>
    <definedName name="Qрозрах">#NAME?</definedName>
    <definedName name="rep">#NAME?</definedName>
    <definedName name="ReportsList">#REF!</definedName>
    <definedName name="rfiltr">#REF!</definedName>
    <definedName name="rfirm">#REF!</definedName>
    <definedName name="rgroup">#REF!</definedName>
    <definedName name="rperiod">#REF!</definedName>
    <definedName name="rr">#NAME?</definedName>
    <definedName name="RuName">#NAME?</definedName>
    <definedName name="ryu">#NAME?</definedName>
    <definedName name="s">{#N/A,#N/A,FALSE,"9PS0"}</definedName>
    <definedName name="SALES">#NAME?</definedName>
    <definedName name="SALES_1">#NAME?</definedName>
    <definedName name="SALES_11">#NAME?</definedName>
    <definedName name="SALES_114">#NAME?</definedName>
    <definedName name="SALES_123">#NAME?</definedName>
    <definedName name="SALES_132">#NAME?</definedName>
    <definedName name="SALES_141">#NAME?</definedName>
    <definedName name="SALES_1414">#NAME?</definedName>
    <definedName name="SALES_151">#NAME?</definedName>
    <definedName name="SALES_174">#NAME?</definedName>
    <definedName name="SALES_2">#NAME?</definedName>
    <definedName name="SALES_2002">#NAME?</definedName>
    <definedName name="SALES_2003">#NAME?</definedName>
    <definedName name="SALES_2004">#NAME?</definedName>
    <definedName name="SALES_2005">#NAME?</definedName>
    <definedName name="SALES_2006">#NAME?</definedName>
    <definedName name="SALES_2007">#NAME?</definedName>
    <definedName name="SALES_2008">#NAME?</definedName>
    <definedName name="SALES_2009">#NAME?</definedName>
    <definedName name="SALES_2010">#NAME?</definedName>
    <definedName name="SALES_2011">#NAME?</definedName>
    <definedName name="SALES_2012">#NAME?</definedName>
    <definedName name="SALES_21">#NAME?</definedName>
    <definedName name="SALES_210">#NAME?</definedName>
    <definedName name="SALES_2100">#NAME?</definedName>
    <definedName name="SALES_2101">#NAME?</definedName>
    <definedName name="SALES_2102">#NAME?</definedName>
    <definedName name="SALES_2104">#NAME?</definedName>
    <definedName name="SALES_2105">#NAME?</definedName>
    <definedName name="SALES_2106">#NAME?</definedName>
    <definedName name="SALES_2107">#NAME?</definedName>
    <definedName name="SALES_2108">#NAME?</definedName>
    <definedName name="SALES_2109">#NAME?</definedName>
    <definedName name="SALES_211">#NAME?</definedName>
    <definedName name="SALES_2111">#NAME?</definedName>
    <definedName name="SALES_22">#NAME?</definedName>
    <definedName name="SALES_2212">#NAME?</definedName>
    <definedName name="SALES_2222">#NAME?</definedName>
    <definedName name="SALES_321">#NAME?</definedName>
    <definedName name="SALES_41">#NAME?</definedName>
    <definedName name="SALES_42">#NAME?</definedName>
    <definedName name="SALES_43">#NAME?</definedName>
    <definedName name="SALES_44">#NAME?</definedName>
    <definedName name="SALES_45">#NAME?</definedName>
    <definedName name="SALES_46">#NAME?</definedName>
    <definedName name="SALES_47">#NAME?</definedName>
    <definedName name="SALES_48">#NAME?</definedName>
    <definedName name="SALES_49">#NAME?</definedName>
    <definedName name="SALES_51">#NAME?</definedName>
    <definedName name="SALES_52">#NAME?</definedName>
    <definedName name="SALES_53">#NAME?</definedName>
    <definedName name="SALES_54">#NAME?</definedName>
    <definedName name="SALES_55">#NAME?</definedName>
    <definedName name="SALES_56">#NAME?</definedName>
    <definedName name="SALES_57">#NAME?</definedName>
    <definedName name="SALES_58">#NAME?</definedName>
    <definedName name="SALES_59">#NAME?</definedName>
    <definedName name="SALES_6">#NAME?</definedName>
    <definedName name="SALES_60">#NAME?</definedName>
    <definedName name="SALES_61">#NAME?</definedName>
    <definedName name="SALES_62">#NAME?</definedName>
    <definedName name="SALES_63">#NAME?</definedName>
    <definedName name="SALES_64">#NAME?</definedName>
    <definedName name="SALES_65">#NAME?</definedName>
    <definedName name="SALES_66">#NAME?</definedName>
    <definedName name="SALES_67">#NAME?</definedName>
    <definedName name="SALES_68">#NAME?</definedName>
    <definedName name="SALES_69">#NAME?</definedName>
    <definedName name="SALES_70">#NAME?</definedName>
    <definedName name="SALES_71">#NAME?</definedName>
    <definedName name="SALES_72">#NAME?</definedName>
    <definedName name="SALES_73">#NAME?</definedName>
    <definedName name="SALES_74">#NAME?</definedName>
    <definedName name="SALES_75">#NAME?</definedName>
    <definedName name="SALES_76">#NAME?</definedName>
    <definedName name="SALES_77">#NAME?</definedName>
    <definedName name="SALES_78">#NAME?</definedName>
    <definedName name="SALES_79">#NAME?</definedName>
    <definedName name="SALES_80">#NAME?</definedName>
    <definedName name="SALES_81">#NAME?</definedName>
    <definedName name="SALES_82">#NAME?</definedName>
    <definedName name="SALES_83">#NAME?</definedName>
    <definedName name="SALES_84">#NAME?</definedName>
    <definedName name="SALES_98">#NAME?</definedName>
    <definedName name="SetP">#NAME?</definedName>
    <definedName name="ShowFil">#NAME?</definedName>
    <definedName name="Skk">#NAME?</definedName>
    <definedName name="solver_drv">1</definedName>
    <definedName name="solver_est">1</definedName>
    <definedName name="solver_itr">100</definedName>
    <definedName name="solver_lin">0</definedName>
    <definedName name="solver_num">0</definedName>
    <definedName name="solver_nwt">1</definedName>
    <definedName name="solver_opt" localSheetId="0">#REF!</definedName>
    <definedName name="solver_opt" localSheetId="1">#REF!</definedName>
    <definedName name="solver_opt">#REF!</definedName>
    <definedName name="solver_pre">0.000001</definedName>
    <definedName name="solver_scl">0</definedName>
    <definedName name="solver_sho">0</definedName>
    <definedName name="solver_tim">100</definedName>
    <definedName name="solver_tmp">#NULL!</definedName>
    <definedName name="solver_tol">0.05</definedName>
    <definedName name="solver_typ">1</definedName>
    <definedName name="solver_val">0</definedName>
    <definedName name="SS">#REF!</definedName>
    <definedName name="StartDate">#REF!</definedName>
    <definedName name="stroka">#NAME?</definedName>
    <definedName name="T">#REF!</definedName>
    <definedName name="Teplo">#NAME?</definedName>
    <definedName name="TeploCell">#NAME?</definedName>
    <definedName name="TEST0">#REF!</definedName>
    <definedName name="TESTHKEY">#REF!</definedName>
    <definedName name="TESTKEYS">#REF!</definedName>
    <definedName name="TESTVKEY">#REF!</definedName>
    <definedName name="tgfaf">#REF!</definedName>
    <definedName name="ThisYear">#NAME?</definedName>
    <definedName name="tryd">#NAME?</definedName>
    <definedName name="tt">{#N/A,#N/A,TRUE,"попередні"}</definedName>
    <definedName name="tu">#NAME?</definedName>
    <definedName name="typesaldo">#NAME?</definedName>
    <definedName name="U">#REF!</definedName>
    <definedName name="UkName">#NAME?</definedName>
    <definedName name="user">#REF!</definedName>
    <definedName name="uu">{"'таб 21'!$A$1:$U$24","'таб 21'!$A$1:$U$1"}</definedName>
    <definedName name="uuuu">#NAME?</definedName>
    <definedName name="v">#NAME?</definedName>
    <definedName name="ver">{#N/A,#N/A,FALSE,"9PS0"}</definedName>
    <definedName name="voda100">#NAME?</definedName>
    <definedName name="VVVVV">#NAME?</definedName>
    <definedName name="W">#NAME?</definedName>
    <definedName name="wer">{#N/A,#N/A,FALSE,"9PS0"}</definedName>
    <definedName name="WorkPath">#NAME?</definedName>
    <definedName name="wrn.r1.">{#N/A,#N/A,FALSE,"9PS0"}</definedName>
    <definedName name="wrn.Виробництво._.11._.міс.">{#N/A,#N/A,TRUE,"попередні"}</definedName>
    <definedName name="wrn_r1_">{#N/A,#N/A,FALSE,"9PS0"}</definedName>
    <definedName name="ww">{#N/A,#N/A,TRUE,"попередні"}</definedName>
    <definedName name="X">#NAME?</definedName>
    <definedName name="xenia">#NAME?</definedName>
    <definedName name="xgg">#REF!</definedName>
    <definedName name="y">{"'таб 21'!$A$1:$U$24","'таб 21'!$A$1:$U$1"}</definedName>
    <definedName name="Year">#REF!</definedName>
    <definedName name="YY">#REF!</definedName>
    <definedName name="yyyyyyyyyyyyyyyyyyy">#NAME?</definedName>
    <definedName name="Z">#NAME?</definedName>
  </definedNames>
  <calcPr calcId="162913"/>
  <extLst>
    <ext uri="GoogleSheetsCustomDataVersion2">
      <go:sheetsCustomData xmlns:go="http://customooxmlschemas.google.com/" r:id="rId45" roundtripDataChecksum="3he+2xWdrVWyokMHxsNA8/r/HAt5BiNpsVOzDYyRlIA="/>
    </ext>
  </extLst>
</workbook>
</file>

<file path=xl/calcChain.xml><?xml version="1.0" encoding="utf-8"?>
<calcChain xmlns="http://schemas.openxmlformats.org/spreadsheetml/2006/main">
  <c r="G52" i="5" l="1"/>
  <c r="F52" i="5"/>
  <c r="E52" i="5"/>
  <c r="D52" i="5"/>
  <c r="D41" i="5" s="1"/>
  <c r="C52" i="5"/>
  <c r="G50" i="5"/>
  <c r="F50" i="5"/>
  <c r="E50" i="5"/>
  <c r="C50" i="5"/>
  <c r="G49" i="5"/>
  <c r="F49" i="5"/>
  <c r="E49" i="5"/>
  <c r="C49" i="5"/>
  <c r="G48" i="5"/>
  <c r="F48" i="5"/>
  <c r="E48" i="5"/>
  <c r="D48" i="5"/>
  <c r="D47" i="5" s="1"/>
  <c r="C48" i="5"/>
  <c r="G47" i="5"/>
  <c r="F47" i="5"/>
  <c r="E47" i="5"/>
  <c r="C47" i="5"/>
  <c r="G46" i="5"/>
  <c r="F46" i="5"/>
  <c r="E46" i="5"/>
  <c r="C46" i="5"/>
  <c r="G42" i="5"/>
  <c r="F42" i="5"/>
  <c r="E42" i="5"/>
  <c r="D42" i="5"/>
  <c r="C42" i="5"/>
  <c r="G41" i="5"/>
  <c r="F41" i="5"/>
  <c r="E41" i="5"/>
  <c r="C41" i="5"/>
  <c r="G40" i="5"/>
  <c r="F40" i="5"/>
  <c r="E40" i="5"/>
  <c r="C40" i="5"/>
  <c r="G39" i="5"/>
  <c r="G38" i="5" s="1"/>
  <c r="F39" i="5"/>
  <c r="E39" i="5"/>
  <c r="C39" i="5"/>
  <c r="C38" i="5" s="1"/>
  <c r="F38" i="5"/>
  <c r="E38" i="5"/>
  <c r="G37" i="5"/>
  <c r="F37" i="5"/>
  <c r="E37" i="5"/>
  <c r="C37" i="5"/>
  <c r="G36" i="5"/>
  <c r="F36" i="5"/>
  <c r="E36" i="5"/>
  <c r="C36" i="5"/>
  <c r="G35" i="5"/>
  <c r="F35" i="5"/>
  <c r="E35" i="5"/>
  <c r="C35" i="5"/>
  <c r="G34" i="5"/>
  <c r="F34" i="5"/>
  <c r="E34" i="5"/>
  <c r="D34" i="5"/>
  <c r="D33" i="5" s="1"/>
  <c r="C34" i="5"/>
  <c r="G33" i="5"/>
  <c r="F33" i="5"/>
  <c r="E33" i="5"/>
  <c r="C33" i="5"/>
  <c r="G32" i="5"/>
  <c r="F32" i="5"/>
  <c r="E32" i="5"/>
  <c r="C32" i="5"/>
  <c r="G31" i="5"/>
  <c r="F31" i="5"/>
  <c r="E31" i="5"/>
  <c r="C31" i="5"/>
  <c r="G30" i="5"/>
  <c r="F30" i="5"/>
  <c r="E30" i="5"/>
  <c r="D30" i="5"/>
  <c r="D29" i="5" s="1"/>
  <c r="C30" i="5"/>
  <c r="G29" i="5"/>
  <c r="F29" i="5"/>
  <c r="E29" i="5"/>
  <c r="C29" i="5"/>
  <c r="G28" i="5"/>
  <c r="F28" i="5"/>
  <c r="E28" i="5"/>
  <c r="C28" i="5"/>
  <c r="G27" i="5"/>
  <c r="F27" i="5"/>
  <c r="E27" i="5"/>
  <c r="C27" i="5"/>
  <c r="G26" i="5"/>
  <c r="F26" i="5"/>
  <c r="E26" i="5"/>
  <c r="D26" i="5"/>
  <c r="C26" i="5"/>
  <c r="G25" i="5"/>
  <c r="F25" i="5"/>
  <c r="E25" i="5"/>
  <c r="C25" i="5"/>
  <c r="G24" i="5"/>
  <c r="F24" i="5"/>
  <c r="E24" i="5"/>
  <c r="C24" i="5"/>
  <c r="G23" i="5"/>
  <c r="F23" i="5"/>
  <c r="E23" i="5"/>
  <c r="C23" i="5"/>
  <c r="G22" i="5"/>
  <c r="F22" i="5"/>
  <c r="E22" i="5"/>
  <c r="D22" i="5"/>
  <c r="C22" i="5"/>
  <c r="G21" i="5"/>
  <c r="F21" i="5"/>
  <c r="E21" i="5"/>
  <c r="E20" i="5" s="1"/>
  <c r="E19" i="5" s="1"/>
  <c r="E45" i="5" s="1"/>
  <c r="E51" i="5" s="1"/>
  <c r="C21" i="5"/>
  <c r="G20" i="5"/>
  <c r="F20" i="5"/>
  <c r="F19" i="5" s="1"/>
  <c r="F45" i="5" s="1"/>
  <c r="F51" i="5" s="1"/>
  <c r="C20" i="5"/>
  <c r="G19" i="5"/>
  <c r="C19" i="5"/>
  <c r="C45" i="5" s="1"/>
  <c r="C51" i="5" s="1"/>
  <c r="G17" i="5"/>
  <c r="F17" i="5"/>
  <c r="E17" i="5"/>
  <c r="D17" i="5"/>
  <c r="G16" i="5"/>
  <c r="F16" i="5"/>
  <c r="E16" i="5"/>
  <c r="D16" i="5"/>
  <c r="G15" i="5"/>
  <c r="F15" i="5"/>
  <c r="E15" i="5"/>
  <c r="D15" i="5"/>
  <c r="G14" i="5"/>
  <c r="F14" i="5"/>
  <c r="E14" i="5"/>
  <c r="D14" i="5"/>
  <c r="K54" i="4"/>
  <c r="K55" i="4" s="1"/>
  <c r="M52" i="4"/>
  <c r="K52" i="4" s="1"/>
  <c r="M44" i="4"/>
  <c r="K44" i="4"/>
  <c r="M43" i="4"/>
  <c r="K43" i="4" s="1"/>
  <c r="M42" i="4"/>
  <c r="K42" i="4"/>
  <c r="M41" i="4"/>
  <c r="K41" i="4" s="1"/>
  <c r="K40" i="4" s="1"/>
  <c r="M39" i="4"/>
  <c r="K39" i="4" s="1"/>
  <c r="M38" i="4"/>
  <c r="K38" i="4"/>
  <c r="M37" i="4"/>
  <c r="K37" i="4" s="1"/>
  <c r="M36" i="4"/>
  <c r="K36" i="4"/>
  <c r="K33" i="4"/>
  <c r="L31" i="4"/>
  <c r="K31" i="4"/>
  <c r="L30" i="4"/>
  <c r="K30" i="4"/>
  <c r="M27" i="4"/>
  <c r="L27" i="4"/>
  <c r="L25" i="4" s="1"/>
  <c r="L24" i="4" s="1"/>
  <c r="L23" i="4" s="1"/>
  <c r="K27" i="4"/>
  <c r="K25" i="4" s="1"/>
  <c r="K24" i="4" s="1"/>
  <c r="M25" i="4"/>
  <c r="M24" i="4" s="1"/>
  <c r="K11" i="4"/>
  <c r="M11" i="4" s="1"/>
  <c r="M13" i="4" s="1"/>
  <c r="K10" i="4"/>
  <c r="L10" i="4" s="1"/>
  <c r="L17" i="4" s="1"/>
  <c r="H27" i="3"/>
  <c r="G27" i="3"/>
  <c r="H26" i="3"/>
  <c r="G26" i="3"/>
  <c r="H25" i="3"/>
  <c r="G25" i="3"/>
  <c r="H24" i="3"/>
  <c r="H28" i="3" s="1"/>
  <c r="G24" i="3"/>
  <c r="G28" i="3" s="1"/>
  <c r="H23" i="3"/>
  <c r="G23" i="3"/>
  <c r="H22" i="3"/>
  <c r="G22" i="3"/>
  <c r="H21" i="3"/>
  <c r="G21" i="3"/>
  <c r="H20" i="3"/>
  <c r="H19" i="3" s="1"/>
  <c r="G20" i="3"/>
  <c r="G19" i="3"/>
  <c r="C19" i="3"/>
  <c r="H17" i="3"/>
  <c r="H16" i="3"/>
  <c r="H15" i="3"/>
  <c r="C14" i="3"/>
  <c r="D13" i="3"/>
  <c r="G13" i="3" s="1"/>
  <c r="C13" i="3"/>
  <c r="E13" i="3" s="1"/>
  <c r="E12" i="3"/>
  <c r="D12" i="3" s="1"/>
  <c r="C12" i="3"/>
  <c r="G11" i="3"/>
  <c r="E11" i="3"/>
  <c r="D11" i="3"/>
  <c r="C11" i="3"/>
  <c r="C31" i="3" s="1"/>
  <c r="C10" i="3"/>
  <c r="C9" i="3"/>
  <c r="B3" i="3"/>
  <c r="B2" i="3"/>
  <c r="E44" i="2"/>
  <c r="C44" i="2"/>
  <c r="F44" i="2" s="1"/>
  <c r="E43" i="2"/>
  <c r="C43" i="2"/>
  <c r="F43" i="2" s="1"/>
  <c r="C42" i="2"/>
  <c r="C41" i="2"/>
  <c r="G41" i="2" s="1"/>
  <c r="P39" i="2"/>
  <c r="N39" i="2"/>
  <c r="M39" i="2"/>
  <c r="L39" i="2"/>
  <c r="K39" i="2"/>
  <c r="J39" i="2"/>
  <c r="P38" i="2"/>
  <c r="N38" i="2"/>
  <c r="M38" i="2"/>
  <c r="L38" i="2"/>
  <c r="K38" i="2"/>
  <c r="J38" i="2"/>
  <c r="P37" i="2"/>
  <c r="N37" i="2"/>
  <c r="M37" i="2"/>
  <c r="L37" i="2"/>
  <c r="K37" i="2"/>
  <c r="J37" i="2"/>
  <c r="P36" i="2"/>
  <c r="N36" i="2"/>
  <c r="M36" i="2"/>
  <c r="L36" i="2"/>
  <c r="K36" i="2"/>
  <c r="J36" i="2"/>
  <c r="O35" i="2"/>
  <c r="P35" i="2" s="1"/>
  <c r="N35" i="2"/>
  <c r="M35" i="2"/>
  <c r="L35" i="2"/>
  <c r="K35" i="2"/>
  <c r="J35" i="2" s="1"/>
  <c r="P34" i="2"/>
  <c r="J34" i="2" s="1"/>
  <c r="O34" i="2"/>
  <c r="N34" i="2"/>
  <c r="M34" i="2"/>
  <c r="L34" i="2"/>
  <c r="K34" i="2"/>
  <c r="O33" i="2"/>
  <c r="P33" i="2" s="1"/>
  <c r="N33" i="2"/>
  <c r="M33" i="2"/>
  <c r="L33" i="2"/>
  <c r="K33" i="2"/>
  <c r="J33" i="2" s="1"/>
  <c r="P32" i="2"/>
  <c r="J32" i="2" s="1"/>
  <c r="O32" i="2"/>
  <c r="N32" i="2"/>
  <c r="M32" i="2"/>
  <c r="L32" i="2"/>
  <c r="L30" i="2" s="1"/>
  <c r="K32" i="2"/>
  <c r="O31" i="2"/>
  <c r="P31" i="2" s="1"/>
  <c r="N31" i="2"/>
  <c r="N30" i="2" s="1"/>
  <c r="M31" i="2"/>
  <c r="L31" i="2"/>
  <c r="K31" i="2"/>
  <c r="J31" i="2" s="1"/>
  <c r="P30" i="2"/>
  <c r="M30" i="2"/>
  <c r="K30" i="2"/>
  <c r="C30" i="2"/>
  <c r="P29" i="2"/>
  <c r="N29" i="2"/>
  <c r="M29" i="2"/>
  <c r="L29" i="2"/>
  <c r="K29" i="2"/>
  <c r="J29" i="2"/>
  <c r="P28" i="2"/>
  <c r="N28" i="2"/>
  <c r="M28" i="2"/>
  <c r="L28" i="2"/>
  <c r="K28" i="2"/>
  <c r="J28" i="2"/>
  <c r="P27" i="2"/>
  <c r="N27" i="2"/>
  <c r="M27" i="2"/>
  <c r="L27" i="2"/>
  <c r="K27" i="2"/>
  <c r="J27" i="2"/>
  <c r="P26" i="2"/>
  <c r="N26" i="2"/>
  <c r="M26" i="2"/>
  <c r="L26" i="2"/>
  <c r="K26" i="2"/>
  <c r="J26" i="2"/>
  <c r="O25" i="2"/>
  <c r="P25" i="2" s="1"/>
  <c r="N25" i="2"/>
  <c r="M25" i="2"/>
  <c r="L25" i="2"/>
  <c r="K25" i="2"/>
  <c r="J25" i="2" s="1"/>
  <c r="O24" i="2"/>
  <c r="N24" i="2"/>
  <c r="N44" i="2" s="1"/>
  <c r="M24" i="2"/>
  <c r="L24" i="2"/>
  <c r="L44" i="2" s="1"/>
  <c r="K24" i="2"/>
  <c r="O23" i="2"/>
  <c r="P23" i="2" s="1"/>
  <c r="N23" i="2"/>
  <c r="M23" i="2"/>
  <c r="L23" i="2"/>
  <c r="K23" i="2"/>
  <c r="J23" i="2" s="1"/>
  <c r="P22" i="2"/>
  <c r="J22" i="2" s="1"/>
  <c r="O22" i="2"/>
  <c r="N22" i="2"/>
  <c r="N20" i="2" s="1"/>
  <c r="M22" i="2"/>
  <c r="L22" i="2"/>
  <c r="L42" i="2" s="1"/>
  <c r="K22" i="2"/>
  <c r="O21" i="2"/>
  <c r="P21" i="2" s="1"/>
  <c r="N21" i="2"/>
  <c r="M21" i="2"/>
  <c r="L21" i="2"/>
  <c r="K21" i="2"/>
  <c r="J21" i="2" s="1"/>
  <c r="M20" i="2"/>
  <c r="P19" i="2"/>
  <c r="N19" i="2"/>
  <c r="M19" i="2"/>
  <c r="L19" i="2"/>
  <c r="K19" i="2"/>
  <c r="J19" i="2" s="1"/>
  <c r="P18" i="2"/>
  <c r="N18" i="2"/>
  <c r="M18" i="2"/>
  <c r="L18" i="2"/>
  <c r="K18" i="2"/>
  <c r="J18" i="2" s="1"/>
  <c r="P17" i="2"/>
  <c r="N17" i="2"/>
  <c r="M17" i="2"/>
  <c r="L17" i="2"/>
  <c r="K17" i="2"/>
  <c r="J17" i="2" s="1"/>
  <c r="P16" i="2"/>
  <c r="N16" i="2"/>
  <c r="M16" i="2"/>
  <c r="L16" i="2"/>
  <c r="K16" i="2"/>
  <c r="J16" i="2" s="1"/>
  <c r="P15" i="2"/>
  <c r="J15" i="2" s="1"/>
  <c r="O15" i="2"/>
  <c r="N15" i="2"/>
  <c r="M15" i="2"/>
  <c r="L15" i="2"/>
  <c r="K15" i="2"/>
  <c r="O14" i="2"/>
  <c r="N14" i="2"/>
  <c r="M14" i="2"/>
  <c r="M44" i="2" s="1"/>
  <c r="L14" i="2"/>
  <c r="K14" i="2"/>
  <c r="P13" i="2"/>
  <c r="P43" i="2" s="1"/>
  <c r="O13" i="2"/>
  <c r="N13" i="2"/>
  <c r="N43" i="2" s="1"/>
  <c r="M13" i="2"/>
  <c r="M43" i="2" s="1"/>
  <c r="L13" i="2"/>
  <c r="L43" i="2" s="1"/>
  <c r="K13" i="2"/>
  <c r="K43" i="2" s="1"/>
  <c r="O12" i="2"/>
  <c r="N12" i="2"/>
  <c r="M12" i="2"/>
  <c r="L12" i="2"/>
  <c r="K12" i="2"/>
  <c r="P11" i="2"/>
  <c r="J11" i="2" s="1"/>
  <c r="J41" i="2" s="1"/>
  <c r="O11" i="2"/>
  <c r="N11" i="2"/>
  <c r="N41" i="2" s="1"/>
  <c r="M11" i="2"/>
  <c r="L11" i="2"/>
  <c r="L41" i="2" s="1"/>
  <c r="K11" i="2"/>
  <c r="K41" i="2" s="1"/>
  <c r="N10" i="2"/>
  <c r="L10" i="2"/>
  <c r="B3" i="2"/>
  <c r="B2" i="2"/>
  <c r="L40" i="2" l="1"/>
  <c r="P20" i="2"/>
  <c r="J13" i="2"/>
  <c r="J43" i="2" s="1"/>
  <c r="J30" i="2"/>
  <c r="C40" i="2"/>
  <c r="F42" i="2"/>
  <c r="H42" i="2"/>
  <c r="D42" i="2"/>
  <c r="I19" i="3"/>
  <c r="K40" i="2"/>
  <c r="M42" i="2"/>
  <c r="P24" i="2"/>
  <c r="J24" i="2" s="1"/>
  <c r="E42" i="2"/>
  <c r="N42" i="2"/>
  <c r="N40" i="2" s="1"/>
  <c r="C30" i="3"/>
  <c r="G15" i="3"/>
  <c r="E10" i="3"/>
  <c r="L48" i="4"/>
  <c r="L49" i="4" s="1"/>
  <c r="P41" i="2"/>
  <c r="F41" i="2"/>
  <c r="H41" i="2"/>
  <c r="D41" i="2"/>
  <c r="G42" i="2"/>
  <c r="M10" i="2"/>
  <c r="K42" i="2"/>
  <c r="K10" i="2"/>
  <c r="P12" i="2"/>
  <c r="P42" i="2" s="1"/>
  <c r="K44" i="2"/>
  <c r="P14" i="2"/>
  <c r="P44" i="2" s="1"/>
  <c r="K20" i="2"/>
  <c r="J20" i="2" s="1"/>
  <c r="L20" i="2"/>
  <c r="E41" i="2"/>
  <c r="E31" i="3"/>
  <c r="D31" i="3"/>
  <c r="G12" i="3"/>
  <c r="G14" i="3"/>
  <c r="H14" i="3"/>
  <c r="H18" i="3" s="1"/>
  <c r="M23" i="4"/>
  <c r="M48" i="4" s="1"/>
  <c r="M49" i="4" s="1"/>
  <c r="M53" i="4" s="1"/>
  <c r="M58" i="4" s="1"/>
  <c r="M61" i="4" s="1"/>
  <c r="M73" i="4" s="1"/>
  <c r="G45" i="5"/>
  <c r="G51" i="5" s="1"/>
  <c r="G43" i="2"/>
  <c r="G44" i="2"/>
  <c r="H12" i="3"/>
  <c r="H32" i="3" s="1"/>
  <c r="C32" i="3"/>
  <c r="M41" i="2"/>
  <c r="M40" i="2" s="1"/>
  <c r="D43" i="2"/>
  <c r="H43" i="2"/>
  <c r="D44" i="2"/>
  <c r="H44" i="2"/>
  <c r="H13" i="3"/>
  <c r="H33" i="3" s="1"/>
  <c r="G17" i="3"/>
  <c r="C33" i="3"/>
  <c r="D23" i="5"/>
  <c r="D27" i="5"/>
  <c r="D31" i="5"/>
  <c r="D35" i="5"/>
  <c r="D39" i="5"/>
  <c r="D38" i="5" s="1"/>
  <c r="D49" i="5"/>
  <c r="M40" i="4"/>
  <c r="D24" i="5"/>
  <c r="D28" i="5"/>
  <c r="D32" i="5"/>
  <c r="D36" i="5"/>
  <c r="D40" i="5"/>
  <c r="D46" i="5"/>
  <c r="D50" i="5"/>
  <c r="H11" i="3"/>
  <c r="H31" i="3" s="1"/>
  <c r="G16" i="3"/>
  <c r="G31" i="3" s="1"/>
  <c r="D21" i="5"/>
  <c r="D20" i="5" s="1"/>
  <c r="D19" i="5" s="1"/>
  <c r="D45" i="5" s="1"/>
  <c r="D51" i="5" s="1"/>
  <c r="D25" i="5"/>
  <c r="D37" i="5"/>
  <c r="E33" i="3" l="1"/>
  <c r="D33" i="3"/>
  <c r="G18" i="3"/>
  <c r="G33" i="3" s="1"/>
  <c r="J14" i="2"/>
  <c r="J44" i="2" s="1"/>
  <c r="J12" i="2"/>
  <c r="J42" i="2" s="1"/>
  <c r="J40" i="2" s="1"/>
  <c r="P10" i="2"/>
  <c r="J10" i="2" s="1"/>
  <c r="K23" i="4"/>
  <c r="K48" i="4" s="1"/>
  <c r="K49" i="4" s="1"/>
  <c r="D10" i="3"/>
  <c r="G10" i="3" s="1"/>
  <c r="H10" i="3"/>
  <c r="E32" i="3"/>
  <c r="D32" i="3"/>
  <c r="G32" i="3"/>
  <c r="P40" i="2"/>
  <c r="L53" i="4"/>
  <c r="L57" i="4" s="1"/>
  <c r="L60" i="4" s="1"/>
  <c r="L72" i="4" s="1"/>
  <c r="L51" i="4"/>
  <c r="D30" i="3"/>
  <c r="C29" i="3"/>
  <c r="E30" i="3"/>
  <c r="F40" i="2"/>
  <c r="H40" i="2"/>
  <c r="D40" i="2"/>
  <c r="G40" i="2"/>
  <c r="E40" i="2"/>
  <c r="F29" i="3" l="1"/>
  <c r="E29" i="3"/>
  <c r="D29" i="3"/>
  <c r="G9" i="3"/>
  <c r="G30" i="3"/>
  <c r="G29" i="3" s="1"/>
  <c r="I29" i="3" s="1"/>
  <c r="H30" i="3"/>
  <c r="H29" i="3" s="1"/>
  <c r="H9" i="3"/>
  <c r="K53" i="4"/>
  <c r="K51" i="4"/>
  <c r="I9" i="3" l="1"/>
</calcChain>
</file>

<file path=xl/sharedStrings.xml><?xml version="1.0" encoding="utf-8"?>
<sst xmlns="http://schemas.openxmlformats.org/spreadsheetml/2006/main" count="842" uniqueCount="319">
  <si>
    <t>Загальновиробничі витрати</t>
  </si>
  <si>
    <t>Адміністративні витрати</t>
  </si>
  <si>
    <t>Додаток 19
до Процедури встановлення тарифів
на теплову енергію, її виробництво,
транспортування, постачання
(підпункт 37 пункту 2.2 глави 2)</t>
  </si>
  <si>
    <t>(найменування  ліцензіата)</t>
  </si>
  <si>
    <t>Без ПДВ</t>
  </si>
  <si>
    <t>№ з/п</t>
  </si>
  <si>
    <t>Вид джерела теплової енергії</t>
  </si>
  <si>
    <t>Відпуск теплової енергії з колекторів, Гкал </t>
  </si>
  <si>
    <t>Тариф на виробництво теплової енергії, грн/Гкал</t>
  </si>
  <si>
    <t>Вартість теплової енергії, виробленої власними джерелами, 
тис. грн </t>
  </si>
  <si>
    <t>усього</t>
  </si>
  <si>
    <t>у тому числі:</t>
  </si>
  <si>
    <t xml:space="preserve">повна планована собівартість   </t>
  </si>
  <si>
    <t>паливна складова, що урахована в поній планованій собівартості</t>
  </si>
  <si>
    <t>виробничі інвестиції</t>
  </si>
  <si>
    <t xml:space="preserve">податок на прибуток 
</t>
  </si>
  <si>
    <t>інше використання прибутку</t>
  </si>
  <si>
    <t xml:space="preserve">повна планована собівартість </t>
  </si>
  <si>
    <t xml:space="preserve">усього прибуток </t>
  </si>
  <si>
    <t>1</t>
  </si>
  <si>
    <t>Теплова енергія, вироблена власними теплоелектроцентралями, теплоелектростанціями, атомними електростанціями, у тому числі на потреби: </t>
  </si>
  <si>
    <t>х</t>
  </si>
  <si>
    <t>1.1</t>
  </si>
  <si>
    <t>населення</t>
  </si>
  <si>
    <t>1.2</t>
  </si>
  <si>
    <t>бюджетних установ</t>
  </si>
  <si>
    <t>1.3</t>
  </si>
  <si>
    <t>інших споживачів</t>
  </si>
  <si>
    <t>1.4</t>
  </si>
  <si>
    <t>релігійних організацій</t>
  </si>
  <si>
    <t>1.5</t>
  </si>
  <si>
    <t>господарських потреб ліцензованої діяльності</t>
  </si>
  <si>
    <t>1.5.1</t>
  </si>
  <si>
    <t>що припадають на населення</t>
  </si>
  <si>
    <t>1.5.2</t>
  </si>
  <si>
    <t>що припадають на бюджетні установи</t>
  </si>
  <si>
    <t>1.5.3</t>
  </si>
  <si>
    <t>що припадають на інших споживачів</t>
  </si>
  <si>
    <t>1.5.4</t>
  </si>
  <si>
    <t>що припадають на релігійні організації</t>
  </si>
  <si>
    <t>2</t>
  </si>
  <si>
    <t>Теплова енергія, вироблена власними когенераційними установками, у тому числі на потреби: </t>
  </si>
  <si>
    <t>2.1</t>
  </si>
  <si>
    <t>2.2</t>
  </si>
  <si>
    <t>2.3</t>
  </si>
  <si>
    <t>2.4</t>
  </si>
  <si>
    <t>2.5</t>
  </si>
  <si>
    <t>2.5.1</t>
  </si>
  <si>
    <t>2.5.2</t>
  </si>
  <si>
    <t>2.5.3</t>
  </si>
  <si>
    <t>2.5.4</t>
  </si>
  <si>
    <t>3</t>
  </si>
  <si>
    <t>Теплова енергія, вироблена власними установками з використанням альтернативних джерел енергії, у тому числі на потреби: </t>
  </si>
  <si>
    <t>3.1</t>
  </si>
  <si>
    <t>3.2</t>
  </si>
  <si>
    <t>3.3</t>
  </si>
  <si>
    <t>3.4</t>
  </si>
  <si>
    <t>3.5</t>
  </si>
  <si>
    <t>3.5.1</t>
  </si>
  <si>
    <t>3.5.2</t>
  </si>
  <si>
    <t>3.5.3</t>
  </si>
  <si>
    <t>3.5.4</t>
  </si>
  <si>
    <t>4</t>
  </si>
  <si>
    <t>Загальна вартість теплової енергії, виробленої власними джерелами, крім котелень, для потреби власних споживачів з урахуванням витрат на  господарські потреби ліцензованої діяльності, у тому числі на потреби*: </t>
  </si>
  <si>
    <t>4.1</t>
  </si>
  <si>
    <t>4.2</t>
  </si>
  <si>
    <t>4.3</t>
  </si>
  <si>
    <t>4.4</t>
  </si>
  <si>
    <t>* У рядку 4  показник «відпуск теплової енергії з колекторів» визначено без урахування обсягів  теплової енергії на господарські потреби ліцензованої діяльності.</t>
  </si>
  <si>
    <t xml:space="preserve">Керівник </t>
  </si>
  <si>
    <t>_____________________</t>
  </si>
  <si>
    <t xml:space="preserve">     (підпис)   </t>
  </si>
  <si>
    <t xml:space="preserve">   (ініціали, прізвище)</t>
  </si>
  <si>
    <t>До Порядку розгляду органами місцевого самоврядування розрахунку тарифів
на теплову енергію, її виробництво,
транспортування, постачання, а також розрахунків тарифів на комунальні послуги, поданих для їх встановлення</t>
  </si>
  <si>
    <t>Показники</t>
  </si>
  <si>
    <t>Річний обсяг транспортування власної теплової енергії тепловими мережами інших суб’єктів господарювання, Гкал </t>
  </si>
  <si>
    <t>Тариф на транспортування власної теплової енергії тепловими мережами інших суб’єктів господарювання, усього,  
грн/Гкал</t>
  </si>
  <si>
    <t>Вартість транспортування власної теплової енергії тепловими мережами інших суб’єктів господарювання, всього, 
тис. грн </t>
  </si>
  <si>
    <t>вартість придбання теплової енергії для компенсації втрат теплової енергії в теплових мережах, грн/Гкал</t>
  </si>
  <si>
    <t>вартість утримання, експлуатації та витрат з прибутку для розрахунку тарифу на транспортування теплової енергії, грн/Гкал</t>
  </si>
  <si>
    <t>витрати на теплову енергію для компенсації втрат теплової енергії в теплових мережах інших суб'єктів господарювання при її транспортуванні</t>
  </si>
  <si>
    <t>решта витрат на транспортування теплової енергії тепловими мережами інших суб'єктів господарювання при її транспортуванні</t>
  </si>
  <si>
    <t>Транспортування власної теплової енергії мережами КЕВ ч.Чернігів(для смт. Гончарівське)*, усього, у тому числі на потреби: </t>
  </si>
  <si>
    <t>Транспортування власної теплової енергії мережами _________*, усього, у тому числі на потреби: </t>
  </si>
  <si>
    <t>Загальна вартість транспортування власної теплової енергії тепловими мережами інших суб’єктів господарювання, у тому числі на потреби: </t>
  </si>
  <si>
    <t>* розшифрувати за транспортувальниками  додавши відповідні розділи</t>
  </si>
  <si>
    <t>Голова правління</t>
  </si>
  <si>
    <t>Олексій ЩЕРБИНА</t>
  </si>
  <si>
    <t>Додаток 6 до рішення виконавчого комітету Менської міської ради _______ 2025 року №____</t>
  </si>
  <si>
    <t>Структура двоставкових тарифів на виробництво, транспортування та постачання теплової енергії, послуги з постачання теплової енергії на плановий період з 01.10.2024 р.-30.09.2025 р. АКЦІОНЕРНЕ ТОВАРИСТВО "ОБЛТЕПЛОКОМУНЕНЕРГО" м. Мена</t>
  </si>
  <si>
    <t>Найменування показника</t>
  </si>
  <si>
    <t>Одиниця виміру</t>
  </si>
  <si>
    <t>Сумарні та середньозважені показники</t>
  </si>
  <si>
    <t>Для потреб населення</t>
  </si>
  <si>
    <t>у тому числі</t>
  </si>
  <si>
    <t>умовно- змінна частина</t>
  </si>
  <si>
    <t>умовно- постійна частина</t>
  </si>
  <si>
    <t>1.</t>
  </si>
  <si>
    <t>Обсяг реалізації теплової енергії споживачам</t>
  </si>
  <si>
    <t>тис.Гкал</t>
  </si>
  <si>
    <t>1 942,4455</t>
  </si>
  <si>
    <t>2.</t>
  </si>
  <si>
    <t>Теплове навантаження</t>
  </si>
  <si>
    <t>Гкал/г</t>
  </si>
  <si>
    <t>споживачів, які користуються централізованим опаленням</t>
  </si>
  <si>
    <t>місць загального користування</t>
  </si>
  <si>
    <t>- " -</t>
  </si>
  <si>
    <t>системи постачання гарячої води</t>
  </si>
  <si>
    <t>Гкал/г/ на 1 кв.метр</t>
  </si>
  <si>
    <t>споживачів, які відмовилися від централізованого опалення та постачання гарячої води (довідково)</t>
  </si>
  <si>
    <t>Гкал/кв.метр/рік</t>
  </si>
  <si>
    <t>3.</t>
  </si>
  <si>
    <t>Обсяг теплової енергії для надання послуги з постачання теплової енергії, усього</t>
  </si>
  <si>
    <t>1,942.4455</t>
  </si>
  <si>
    <t>за показаннями вузлів комерційного обліку</t>
  </si>
  <si>
    <t>4.</t>
  </si>
  <si>
    <t>Питоме теплове навантаження системи опалення</t>
  </si>
  <si>
    <t>5.</t>
  </si>
  <si>
    <t>Розрахункова норма витрат теплової енергії для опалення будинків, в яких не встановлені прилади обліку</t>
  </si>
  <si>
    <t>Теплова енергія (виробництво, транспортування, постачання)</t>
  </si>
  <si>
    <t>6.</t>
  </si>
  <si>
    <t>Планована виробнича собівартість теплової енергії</t>
  </si>
  <si>
    <t>тис.гривень</t>
  </si>
  <si>
    <t>19 703,57</t>
  </si>
  <si>
    <t>11 607,42</t>
  </si>
  <si>
    <t>8 096,15</t>
  </si>
  <si>
    <t>5 062,18</t>
  </si>
  <si>
    <t>2 362,07</t>
  </si>
  <si>
    <t>2 700,11</t>
  </si>
  <si>
    <t>6.1</t>
  </si>
  <si>
    <t>Прямі матеріальні витрати, усього</t>
  </si>
  <si>
    <t>15 474,45</t>
  </si>
  <si>
    <t>3 867,03</t>
  </si>
  <si>
    <t>3 646,94</t>
  </si>
  <si>
    <t>1 284,87</t>
  </si>
  <si>
    <t>6.1.1</t>
  </si>
  <si>
    <t>у тому числі паливо</t>
  </si>
  <si>
    <t>11 496,44</t>
  </si>
  <si>
    <t>10 482,96</t>
  </si>
  <si>
    <t>1 013,47</t>
  </si>
  <si>
    <t>2 325,03</t>
  </si>
  <si>
    <t>1 989,79</t>
  </si>
  <si>
    <t>у тому числі на:</t>
  </si>
  <si>
    <t>відпуск теплової енергії</t>
  </si>
  <si>
    <t>власні потреби</t>
  </si>
  <si>
    <t>компенсацію тепловтрат</t>
  </si>
  <si>
    <t>6.1.2</t>
  </si>
  <si>
    <t>електроенергія</t>
  </si>
  <si>
    <t>1 124,46</t>
  </si>
  <si>
    <t>6.1.3</t>
  </si>
  <si>
    <t>покупна теплова енергія</t>
  </si>
  <si>
    <t>0.00</t>
  </si>
  <si>
    <t>6.1.4</t>
  </si>
  <si>
    <t>вода на технологічні потреби</t>
  </si>
  <si>
    <t>6.1.5</t>
  </si>
  <si>
    <t>матеріали, запасні частини, комплектувальні вироби, напівфабрикати</t>
  </si>
  <si>
    <t>6.1.6</t>
  </si>
  <si>
    <t>інші матеріальні витрати (хімічні реагенти, спеціальний одяг, взуття, спеціальне харчування в межах діючих нормативів)</t>
  </si>
  <si>
    <t>2 594,81</t>
  </si>
  <si>
    <t>6.2</t>
  </si>
  <si>
    <t>Прямі витрати на оплату праці</t>
  </si>
  <si>
    <t>3 161,83</t>
  </si>
  <si>
    <t>1 058,13</t>
  </si>
  <si>
    <t>6.3</t>
  </si>
  <si>
    <t>Інші прямі витрати, усього</t>
  </si>
  <si>
    <t>6.3.1</t>
  </si>
  <si>
    <t>у тому числі: єдиний внесок на загальнообов'язкове державне соціальне страхування</t>
  </si>
  <si>
    <t>6.3.2</t>
  </si>
  <si>
    <t>амортизація основних засобів та інших необоротних матеріальних і нематеріальних активів виробничого призначення</t>
  </si>
  <si>
    <t>6.4</t>
  </si>
  <si>
    <t>7.</t>
  </si>
  <si>
    <t>8.</t>
  </si>
  <si>
    <t>Витрати на збут</t>
  </si>
  <si>
    <t>9.</t>
  </si>
  <si>
    <r>
      <rPr>
        <b/>
        <sz val="10"/>
        <color theme="1"/>
        <rFont val="Times New Roman"/>
      </rPr>
      <t>Інші операційні витрати</t>
    </r>
    <r>
      <rPr>
        <sz val="10"/>
        <color theme="1"/>
        <rFont val="Times New Roman"/>
      </rPr>
      <t>*</t>
    </r>
  </si>
  <si>
    <t>10.</t>
  </si>
  <si>
    <t>Фінансові витрати</t>
  </si>
  <si>
    <t>11.</t>
  </si>
  <si>
    <r>
      <rPr>
        <b/>
        <sz val="10"/>
        <color theme="1"/>
        <rFont val="Times New Roman"/>
      </rPr>
      <t>Плановані витрати з операційної діяльності </t>
    </r>
    <r>
      <rPr>
        <sz val="10"/>
        <color theme="1"/>
        <rFont val="Times New Roman"/>
      </rPr>
      <t>(рядок 6 + рядок 7 + рядок 8 + рядок 9)</t>
    </r>
  </si>
  <si>
    <t>20 295,52</t>
  </si>
  <si>
    <t>8 688,09</t>
  </si>
  <si>
    <t>5 260,17</t>
  </si>
  <si>
    <t>2 898,10</t>
  </si>
  <si>
    <t>12.</t>
  </si>
  <si>
    <r>
      <rPr>
        <b/>
        <sz val="10"/>
        <color theme="1"/>
        <rFont val="Times New Roman"/>
      </rPr>
      <t>Повна планована собівартість теплової енергії</t>
    </r>
    <r>
      <rPr>
        <sz val="10"/>
        <color theme="1"/>
        <rFont val="Times New Roman"/>
      </rPr>
      <t>* (рядок 11 + рядок 10)</t>
    </r>
  </si>
  <si>
    <t>13.</t>
  </si>
  <si>
    <t>Витрати на відшкодування втрат</t>
  </si>
  <si>
    <t>14.</t>
  </si>
  <si>
    <r>
      <rPr>
        <b/>
        <sz val="10"/>
        <color theme="1"/>
        <rFont val="Times New Roman"/>
      </rPr>
      <t>Собівартість одиниці теплової енергії </t>
    </r>
    <r>
      <rPr>
        <sz val="10"/>
        <color theme="1"/>
        <rFont val="Times New Roman"/>
      </rPr>
      <t>((рядок 12 + рядок 13) : рядок 1)</t>
    </r>
  </si>
  <si>
    <t>гривень/Гкал</t>
  </si>
  <si>
    <t>3 449,81</t>
  </si>
  <si>
    <t>1 973,02</t>
  </si>
  <si>
    <t>2 708,01</t>
  </si>
  <si>
    <t>1 216,03</t>
  </si>
  <si>
    <t>15.</t>
  </si>
  <si>
    <r>
      <rPr>
        <b/>
        <sz val="10"/>
        <color theme="1"/>
        <rFont val="Times New Roman"/>
      </rPr>
      <t>Планований прибуток</t>
    </r>
    <r>
      <rPr>
        <sz val="10"/>
        <color theme="1"/>
        <rFont val="Times New Roman"/>
      </rPr>
      <t>*</t>
    </r>
  </si>
  <si>
    <t>16.</t>
  </si>
  <si>
    <r>
      <rPr>
        <b/>
        <sz val="10"/>
        <color theme="1"/>
        <rFont val="Times New Roman"/>
      </rPr>
      <t>Вартість теплової енергії </t>
    </r>
    <r>
      <rPr>
        <sz val="10"/>
        <color theme="1"/>
        <rFont val="Times New Roman"/>
      </rPr>
      <t>(рядок 12 + рядок 13 + рядок 15)</t>
    </r>
  </si>
  <si>
    <t>21 285,54</t>
  </si>
  <si>
    <t>9 678,12</t>
  </si>
  <si>
    <t>5 516,76</t>
  </si>
  <si>
    <t>3 154,69</t>
  </si>
  <si>
    <t>17.</t>
  </si>
  <si>
    <r>
      <rPr>
        <b/>
        <sz val="10"/>
        <color theme="1"/>
        <rFont val="Times New Roman"/>
      </rPr>
      <t>Одноставковий тариф за 1 Гкал теплової енергії без податку на додану вартість </t>
    </r>
    <r>
      <rPr>
        <sz val="10"/>
        <color theme="1"/>
        <rFont val="Times New Roman"/>
      </rPr>
      <t>(рядок 16 : рядок 1)</t>
    </r>
  </si>
  <si>
    <t>3 618,10</t>
  </si>
  <si>
    <t>2 840,11</t>
  </si>
  <si>
    <t>18.</t>
  </si>
  <si>
    <t>Одноставковий тариф за 1 Гкал теплової енергії з податком на додану вартість</t>
  </si>
  <si>
    <t>4 341,71</t>
  </si>
  <si>
    <t>3 408,13</t>
  </si>
  <si>
    <t>19.</t>
  </si>
  <si>
    <t>Двоставковий тариф на теплову енергію без податку на додану вартість:</t>
  </si>
  <si>
    <t>19.1</t>
  </si>
  <si>
    <t>умовно-змінна частина</t>
  </si>
  <si>
    <t>19.2</t>
  </si>
  <si>
    <t>умовно-постійна частина (абонентська плата)</t>
  </si>
  <si>
    <t>гривень/(Гкал/г)</t>
  </si>
  <si>
    <t>231 496,31</t>
  </si>
  <si>
    <t>232 503,01</t>
  </si>
  <si>
    <t>20.</t>
  </si>
  <si>
    <t>Двоставковий тариф на теплову енергію з податком на додану вартість:</t>
  </si>
  <si>
    <t>20.1</t>
  </si>
  <si>
    <t>2 367,62</t>
  </si>
  <si>
    <t>1 459,24</t>
  </si>
  <si>
    <t>20.2</t>
  </si>
  <si>
    <t>279 003,61</t>
  </si>
  <si>
    <t>Послуга з постачання теплової енергії</t>
  </si>
  <si>
    <t>21.</t>
  </si>
  <si>
    <t>Двоставковий тариф на послугу з постачання теплової енергії без податку на додану вартість:</t>
  </si>
  <si>
    <t>21.1</t>
  </si>
  <si>
    <t>для будівель, в яких встановлено вузли комерційного обліку:</t>
  </si>
  <si>
    <t>21.1.1</t>
  </si>
  <si>
    <t>21.1.2</t>
  </si>
  <si>
    <t>21.2</t>
  </si>
  <si>
    <t>для будівель, в яких не встановлено вузли комерційного обліку:</t>
  </si>
  <si>
    <t>21.2.1</t>
  </si>
  <si>
    <t>21.2.2</t>
  </si>
  <si>
    <t>22.</t>
  </si>
  <si>
    <t>Двоставковий тариф на послугу з постачання теплової енергії з податком на додану вартість:</t>
  </si>
  <si>
    <t>22.1</t>
  </si>
  <si>
    <t>22.1.1</t>
  </si>
  <si>
    <t>22.1.2</t>
  </si>
  <si>
    <t>277 795,58</t>
  </si>
  <si>
    <t>22.2</t>
  </si>
  <si>
    <t>22.2.1</t>
  </si>
  <si>
    <t>22.2.2</t>
  </si>
  <si>
    <t>_______</t>
  </si>
  <si>
    <t>Начальник відділу міжнародного співробітництва та</t>
  </si>
  <si>
    <t>економічного розвитку</t>
  </si>
  <si>
    <t>Сергій СКОРОХОД</t>
  </si>
  <si>
    <t>Додаток 1</t>
  </si>
  <si>
    <t>до рішення виконавчого комітету селищної ради</t>
  </si>
  <si>
    <t>___________________ №  _____</t>
  </si>
  <si>
    <t xml:space="preserve">Структура тарифів на теплову енергію </t>
  </si>
  <si>
    <t>АКЦІОНЕРНЕ ТОВАРИСТВО "ОБЛТЕПЛОКОМУНЕНЕРГО" м. Мена</t>
  </si>
  <si>
    <t xml:space="preserve">   </t>
  </si>
  <si>
    <t>Найменування показників</t>
  </si>
  <si>
    <t>Усього</t>
  </si>
  <si>
    <t>Для потреб релігійних організацій</t>
  </si>
  <si>
    <t>Для потреб бюджетних установ</t>
  </si>
  <si>
    <t>Для потреб інших споживачів (крім населення)</t>
  </si>
  <si>
    <t>І</t>
  </si>
  <si>
    <t>Структура тарифів на теплову енергію, грн/Гкал</t>
  </si>
  <si>
    <t>Тарифи на теплову енергію, у тому числі:</t>
  </si>
  <si>
    <t>Х</t>
  </si>
  <si>
    <t>тарифи на виробництво теплової енергії</t>
  </si>
  <si>
    <t>тарифи на транспортування теплової енергії власним споживачам</t>
  </si>
  <si>
    <t>тарифи на постачання теплової енергії</t>
  </si>
  <si>
    <t>ІІ</t>
  </si>
  <si>
    <t>Структура витрат на теплову енергію, грн/Гкал</t>
  </si>
  <si>
    <t>Виробнича собівартість, у тому числі:</t>
  </si>
  <si>
    <t>прямі матеріальні витрати, у тому числі:</t>
  </si>
  <si>
    <t>1.1.1</t>
  </si>
  <si>
    <t>паливо</t>
  </si>
  <si>
    <t>1.1.2</t>
  </si>
  <si>
    <t>сумарна вартість виробництва теплової енергії власними ТЕЦ, ТЕС, КГУ та установками з використанням альтернативних джерел енергії</t>
  </si>
  <si>
    <t>1.1.3</t>
  </si>
  <si>
    <t>транспортування теплової енергії тепловими мережами інших підприємств</t>
  </si>
  <si>
    <t>1.1.4</t>
  </si>
  <si>
    <t>1.1.5</t>
  </si>
  <si>
    <t>1.1.6</t>
  </si>
  <si>
    <t>вода для технологічних потреб та водовідведення</t>
  </si>
  <si>
    <t>1.1.7</t>
  </si>
  <si>
    <t>матеріали, запасні частини та інші матеріальні ресурси</t>
  </si>
  <si>
    <t xml:space="preserve">прямі витрати на оплату праці </t>
  </si>
  <si>
    <t>інші прямі витрати, у тому числі:</t>
  </si>
  <si>
    <t>1.3.1</t>
  </si>
  <si>
    <t>відрахування на соціальні заходи</t>
  </si>
  <si>
    <t>1.3.2</t>
  </si>
  <si>
    <t>амортизаційні відрахування</t>
  </si>
  <si>
    <t>1.3.3</t>
  </si>
  <si>
    <t>інші прямі витрати</t>
  </si>
  <si>
    <t>загальновиробничі витрати, у тому числі:</t>
  </si>
  <si>
    <t>1.4.1</t>
  </si>
  <si>
    <t xml:space="preserve">витрати на оплату праці </t>
  </si>
  <si>
    <t>1.4.2</t>
  </si>
  <si>
    <t>1.4.3</t>
  </si>
  <si>
    <t>1.4.4</t>
  </si>
  <si>
    <t>інші витрати</t>
  </si>
  <si>
    <t>Адміністративні витрати, у тому числі:</t>
  </si>
  <si>
    <t>Інші операційні витрати</t>
  </si>
  <si>
    <t xml:space="preserve">Фінансові витрати </t>
  </si>
  <si>
    <t>5</t>
  </si>
  <si>
    <t>Повна собівартість</t>
  </si>
  <si>
    <t>6</t>
  </si>
  <si>
    <t>7</t>
  </si>
  <si>
    <t>Розрахунковий прибуток на теплову енергію, усього, у тому числі:</t>
  </si>
  <si>
    <t>7.1</t>
  </si>
  <si>
    <t>податок на прибуток</t>
  </si>
  <si>
    <t>7.2</t>
  </si>
  <si>
    <t>на розвиток виробництва (виробничі інвестиції)</t>
  </si>
  <si>
    <t>7.3</t>
  </si>
  <si>
    <t>8</t>
  </si>
  <si>
    <t>Загальна вартість теплової енергії</t>
  </si>
  <si>
    <t>9</t>
  </si>
  <si>
    <t xml:space="preserve">Обсяг реалізації теплової енергії власним споживачам, Гкал </t>
  </si>
  <si>
    <t>(посада)</t>
  </si>
  <si>
    <t xml:space="preserve">(підпис) </t>
  </si>
  <si>
    <t>(ім'я та прізвище)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</si>
</sst>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0.0000"/>
    <numFmt numFmtId="166" formatCode="#,##0.0000"/>
    <numFmt numFmtId="167" formatCode="0.000"/>
    <numFmt numFmtId="168" formatCode="0.000000"/>
  </numFmts>
  <fonts count="22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sz val="9"/>
      <color theme="1"/>
      <name val="Times New Roman"/>
    </font>
    <font>
      <b/>
      <sz val="9"/>
      <color theme="1"/>
      <name val="Times New Roman"/>
    </font>
    <font>
      <b/>
      <sz val="11"/>
      <color theme="1"/>
      <name val="Times New Roman"/>
    </font>
    <font>
      <i/>
      <sz val="9"/>
      <color theme="1"/>
      <name val="Times New Roman"/>
    </font>
    <font>
      <sz val="10"/>
      <color theme="1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i/>
      <sz val="11"/>
      <color theme="1"/>
      <name val="Times New Roman"/>
    </font>
    <font>
      <sz val="9"/>
      <color rgb="FFD8D8D8"/>
      <name val="Times New Roman"/>
    </font>
    <font>
      <b/>
      <sz val="12"/>
      <color theme="1"/>
      <name val="Times New Roman"/>
    </font>
    <font>
      <b/>
      <sz val="16"/>
      <color theme="1"/>
      <name val="Times New Roman"/>
    </font>
    <font>
      <b/>
      <sz val="14"/>
      <color theme="1"/>
      <name val="Times New Roman"/>
    </font>
    <font>
      <sz val="11"/>
      <color rgb="FF000000"/>
      <name val="Times New Roman"/>
    </font>
    <font>
      <sz val="11"/>
      <color rgb="FF000000"/>
      <name val="Times New Roman"/>
    </font>
    <font>
      <sz val="12"/>
      <color theme="1"/>
      <name val="Calibri"/>
    </font>
    <font>
      <sz val="8"/>
      <color theme="1"/>
      <name val="Times New Roman"/>
    </font>
    <font>
      <b/>
      <sz val="8"/>
      <color theme="1"/>
      <name val="Times New Roman"/>
    </font>
    <font>
      <sz val="7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 applyFont="1" applyAlignment="1"/>
    <xf numFmtId="0" fontId="4" fillId="3" borderId="7" xfId="0" applyFont="1" applyFill="1" applyBorder="1"/>
    <xf numFmtId="0" fontId="5" fillId="0" borderId="0" xfId="0" applyFont="1" applyAlignment="1">
      <alignment vertical="top" wrapText="1"/>
    </xf>
    <xf numFmtId="0" fontId="4" fillId="4" borderId="7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49" fontId="9" fillId="4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 wrapText="1"/>
    </xf>
    <xf numFmtId="4" fontId="6" fillId="4" borderId="4" xfId="0" applyNumberFormat="1" applyFont="1" applyFill="1" applyBorder="1" applyAlignment="1">
      <alignment horizontal="right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right" vertical="center" wrapText="1"/>
    </xf>
    <xf numFmtId="164" fontId="6" fillId="4" borderId="4" xfId="0" applyNumberFormat="1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/>
    </xf>
    <xf numFmtId="49" fontId="8" fillId="4" borderId="4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 wrapText="1"/>
    </xf>
    <xf numFmtId="4" fontId="10" fillId="4" borderId="4" xfId="0" applyNumberFormat="1" applyFont="1" applyFill="1" applyBorder="1" applyAlignment="1">
      <alignment horizontal="right" vertical="center" wrapText="1"/>
    </xf>
    <xf numFmtId="2" fontId="10" fillId="4" borderId="4" xfId="0" applyNumberFormat="1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vertical="center"/>
    </xf>
    <xf numFmtId="164" fontId="11" fillId="4" borderId="4" xfId="0" applyNumberFormat="1" applyFont="1" applyFill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2" fontId="10" fillId="0" borderId="4" xfId="0" applyNumberFormat="1" applyFont="1" applyBorder="1" applyAlignment="1">
      <alignment horizontal="right" vertical="center" wrapText="1"/>
    </xf>
    <xf numFmtId="4" fontId="10" fillId="2" borderId="4" xfId="0" applyNumberFormat="1" applyFont="1" applyFill="1" applyBorder="1" applyAlignment="1">
      <alignment horizontal="right" vertical="center" wrapText="1"/>
    </xf>
    <xf numFmtId="2" fontId="10" fillId="2" borderId="4" xfId="0" applyNumberFormat="1" applyFont="1" applyFill="1" applyBorder="1" applyAlignment="1">
      <alignment horizontal="right" vertical="center" wrapText="1"/>
    </xf>
    <xf numFmtId="4" fontId="6" fillId="4" borderId="4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/>
    <xf numFmtId="0" fontId="8" fillId="4" borderId="7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3" borderId="7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left" vertical="center" wrapText="1"/>
    </xf>
    <xf numFmtId="4" fontId="5" fillId="4" borderId="4" xfId="0" applyNumberFormat="1" applyFont="1" applyFill="1" applyBorder="1" applyAlignment="1">
      <alignment horizontal="center" vertical="center"/>
    </xf>
    <xf numFmtId="4" fontId="4" fillId="4" borderId="4" xfId="0" applyNumberFormat="1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left" vertical="center" wrapText="1"/>
    </xf>
    <xf numFmtId="4" fontId="4" fillId="4" borderId="4" xfId="0" applyNumberFormat="1" applyFont="1" applyFill="1" applyBorder="1" applyAlignment="1">
      <alignment horizontal="center" vertical="center"/>
    </xf>
    <xf numFmtId="2" fontId="4" fillId="4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4" fontId="4" fillId="4" borderId="4" xfId="0" applyNumberFormat="1" applyFont="1" applyFill="1" applyBorder="1" applyAlignment="1">
      <alignment horizontal="right" vertical="center"/>
    </xf>
    <xf numFmtId="4" fontId="4" fillId="0" borderId="4" xfId="0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 wrapText="1"/>
    </xf>
    <xf numFmtId="4" fontId="7" fillId="4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Border="1" applyAlignment="1">
      <alignment horizontal="center" vertical="center"/>
    </xf>
    <xf numFmtId="14" fontId="4" fillId="4" borderId="4" xfId="0" applyNumberFormat="1" applyFont="1" applyFill="1" applyBorder="1" applyAlignment="1">
      <alignment vertical="center"/>
    </xf>
    <xf numFmtId="2" fontId="5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2" fillId="3" borderId="7" xfId="0" applyFont="1" applyFill="1" applyBorder="1"/>
    <xf numFmtId="0" fontId="10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/>
    </xf>
    <xf numFmtId="165" fontId="17" fillId="0" borderId="3" xfId="0" applyNumberFormat="1" applyFont="1" applyBorder="1" applyAlignment="1">
      <alignment horizontal="center" vertical="center"/>
    </xf>
    <xf numFmtId="165" fontId="17" fillId="0" borderId="3" xfId="0" applyNumberFormat="1" applyFont="1" applyBorder="1" applyAlignment="1">
      <alignment horizontal="center" vertical="center"/>
    </xf>
    <xf numFmtId="166" fontId="17" fillId="0" borderId="3" xfId="0" applyNumberFormat="1" applyFont="1" applyBorder="1" applyAlignment="1">
      <alignment horizontal="center" vertical="center"/>
    </xf>
    <xf numFmtId="166" fontId="17" fillId="0" borderId="3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vertical="top" wrapText="1"/>
    </xf>
    <xf numFmtId="0" fontId="16" fillId="0" borderId="13" xfId="0" applyFont="1" applyBorder="1" applyAlignment="1">
      <alignment horizontal="center"/>
    </xf>
    <xf numFmtId="0" fontId="17" fillId="0" borderId="1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4" fontId="17" fillId="0" borderId="17" xfId="0" applyNumberFormat="1" applyFont="1" applyBorder="1" applyAlignment="1">
      <alignment horizontal="center" vertical="center"/>
    </xf>
    <xf numFmtId="166" fontId="10" fillId="0" borderId="4" xfId="0" applyNumberFormat="1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8" fillId="0" borderId="4" xfId="0" applyFont="1" applyBorder="1" applyAlignment="1">
      <alignment vertical="center" wrapText="1"/>
    </xf>
    <xf numFmtId="0" fontId="17" fillId="0" borderId="17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top"/>
    </xf>
    <xf numFmtId="164" fontId="17" fillId="0" borderId="17" xfId="0" applyNumberFormat="1" applyFont="1" applyBorder="1" applyAlignment="1">
      <alignment horizontal="center" vertical="center"/>
    </xf>
    <xf numFmtId="167" fontId="16" fillId="0" borderId="17" xfId="0" applyNumberFormat="1" applyFont="1" applyBorder="1" applyAlignment="1">
      <alignment horizontal="center" vertical="center"/>
    </xf>
    <xf numFmtId="167" fontId="17" fillId="0" borderId="17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6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vertical="top" wrapText="1"/>
    </xf>
    <xf numFmtId="49" fontId="10" fillId="0" borderId="4" xfId="0" applyNumberFormat="1" applyFont="1" applyBorder="1" applyAlignment="1">
      <alignment vertical="top" wrapText="1"/>
    </xf>
    <xf numFmtId="4" fontId="16" fillId="0" borderId="3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vertical="top" wrapText="1"/>
    </xf>
    <xf numFmtId="4" fontId="8" fillId="0" borderId="4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4" fontId="16" fillId="0" borderId="17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top" wrapText="1"/>
    </xf>
    <xf numFmtId="4" fontId="10" fillId="0" borderId="11" xfId="0" applyNumberFormat="1" applyFont="1" applyBorder="1" applyAlignment="1">
      <alignment horizontal="center" vertical="top" wrapText="1"/>
    </xf>
    <xf numFmtId="4" fontId="10" fillId="0" borderId="13" xfId="0" applyNumberFormat="1" applyFont="1" applyBorder="1" applyAlignment="1">
      <alignment horizontal="center" vertical="top" wrapText="1"/>
    </xf>
    <xf numFmtId="4" fontId="17" fillId="0" borderId="4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" fontId="17" fillId="0" borderId="13" xfId="0" applyNumberFormat="1" applyFont="1" applyBorder="1" applyAlignment="1">
      <alignment horizontal="center" vertical="center"/>
    </xf>
    <xf numFmtId="2" fontId="17" fillId="0" borderId="17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4" fontId="17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49" fontId="10" fillId="0" borderId="0" xfId="0" applyNumberFormat="1" applyFont="1"/>
    <xf numFmtId="0" fontId="10" fillId="0" borderId="0" xfId="0" applyFont="1"/>
    <xf numFmtId="0" fontId="1" fillId="0" borderId="0" xfId="0" applyFont="1"/>
    <xf numFmtId="0" fontId="18" fillId="0" borderId="0" xfId="0" applyFont="1"/>
    <xf numFmtId="0" fontId="8" fillId="0" borderId="0" xfId="0" applyFont="1"/>
    <xf numFmtId="14" fontId="8" fillId="0" borderId="0" xfId="0" applyNumberFormat="1" applyFont="1" applyAlignment="1">
      <alignment vertical="center"/>
    </xf>
    <xf numFmtId="0" fontId="19" fillId="0" borderId="5" xfId="0" applyFont="1" applyBorder="1" applyAlignment="1">
      <alignment vertical="top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horizontal="right" vertical="center"/>
    </xf>
    <xf numFmtId="49" fontId="19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4" fontId="20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4" fontId="19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6" fillId="0" borderId="0" xfId="0" applyFont="1"/>
    <xf numFmtId="0" fontId="3" fillId="0" borderId="0" xfId="0" applyFont="1"/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4" fontId="19" fillId="0" borderId="0" xfId="0" applyNumberFormat="1" applyFont="1" applyAlignment="1">
      <alignment horizontal="center" vertical="center" wrapText="1"/>
    </xf>
    <xf numFmtId="49" fontId="19" fillId="0" borderId="0" xfId="0" applyNumberFormat="1" applyFont="1" applyAlignment="1">
      <alignment horizontal="right" vertical="center" wrapText="1"/>
    </xf>
    <xf numFmtId="0" fontId="19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1" fillId="0" borderId="5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vertical="center"/>
    </xf>
    <xf numFmtId="168" fontId="10" fillId="0" borderId="0" xfId="0" applyNumberFormat="1" applyFont="1"/>
    <xf numFmtId="4" fontId="10" fillId="0" borderId="0" xfId="0" applyNumberFormat="1" applyFont="1"/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8" fillId="3" borderId="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6" fillId="3" borderId="8" xfId="0" applyFont="1" applyFill="1" applyBorder="1" applyAlignment="1">
      <alignment horizontal="center" wrapText="1"/>
    </xf>
    <xf numFmtId="0" fontId="2" fillId="0" borderId="9" xfId="0" applyFont="1" applyBorder="1"/>
    <xf numFmtId="0" fontId="2" fillId="0" borderId="10" xfId="0" applyFont="1" applyBorder="1"/>
    <xf numFmtId="0" fontId="5" fillId="3" borderId="8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top" wrapText="1"/>
    </xf>
    <xf numFmtId="4" fontId="17" fillId="0" borderId="1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5" xfId="0" applyFont="1" applyBorder="1"/>
    <xf numFmtId="0" fontId="2" fillId="0" borderId="17" xfId="0" applyFont="1" applyBorder="1"/>
    <xf numFmtId="49" fontId="8" fillId="0" borderId="1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vertical="top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7" Type="http://schemas.openxmlformats.org/officeDocument/2006/relationships/styles" Target="styles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45" Type="http://customschemas.google.com/relationships/workbookmetadata" Target="metadata"/><Relationship Id="rId5" Type="http://schemas.openxmlformats.org/officeDocument/2006/relationships/externalLink" Target="externalLinks/externalLink1.xml"/><Relationship Id="rId49" Type="http://schemas.openxmlformats.org/officeDocument/2006/relationships/calcChain" Target="calcChain.xml"/><Relationship Id="rId4" Type="http://schemas.openxmlformats.org/officeDocument/2006/relationships/worksheet" Target="worksheets/sheet4.xml"/><Relationship Id="rId4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VSkorohod\Downloads\1_&#1045;&#1083;&#1077;&#1084;&#1077;&#1085;&#1090;&#1080;%20&#1074;&#1080;&#1090;&#1088;&#1072;&#109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VSkorohod\Downloads\&#1030;&#1053;&#1057;&#1058;&#1056;&#1059;&#1050;&#1062;&#1030;&#1071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Елементи витрат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ІНСТРУКЦІЯ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1000"/>
  <sheetViews>
    <sheetView workbookViewId="0">
      <pane ySplit="8" topLeftCell="A9" activePane="bottomLeft" state="frozen"/>
      <selection pane="bottomLeft" activeCell="B10" sqref="B10"/>
    </sheetView>
  </sheetViews>
  <sheetFormatPr defaultColWidth="14.42578125" defaultRowHeight="15" customHeight="1" outlineLevelRow="1" x14ac:dyDescent="0.25"/>
  <cols>
    <col min="1" max="1" width="9.140625" customWidth="1"/>
    <col min="2" max="2" width="82.28515625" customWidth="1"/>
    <col min="3" max="9" width="9.140625" customWidth="1"/>
    <col min="10" max="10" width="11" customWidth="1"/>
    <col min="11" max="11" width="12.5703125" customWidth="1"/>
    <col min="12" max="12" width="9.5703125" customWidth="1"/>
    <col min="13" max="15" width="11.28515625" customWidth="1"/>
    <col min="16" max="26" width="9.140625" customWidth="1"/>
  </cols>
  <sheetData>
    <row r="1" spans="1:26" ht="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147" t="s">
        <v>2</v>
      </c>
      <c r="N1" s="140"/>
      <c r="O1" s="140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.75" customHeight="1" x14ac:dyDescent="0.25">
      <c r="A2" s="1"/>
      <c r="B2" s="148" t="e">
        <f>"Розрахунок вартості теплової енергії, виробленої власними теплоелектроцентралями, теплоелектростанціями, атомними електростанціями, когенераційними установками та установками з використанням альтернативних джерел енергії,  на планований період з "&amp;[2]ІНСТРУКЦІЯ!B1&amp;" року"</f>
        <v>#REF!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50"/>
      <c r="N2" s="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5">
      <c r="A3" s="1"/>
      <c r="B3" s="151" t="e">
        <f>'[1]1_Елементи витрат'!A3</f>
        <v>#REF!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50"/>
      <c r="N3" s="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5">
      <c r="A4" s="1"/>
      <c r="B4" s="152" t="s">
        <v>3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5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1"/>
      <c r="C5" s="1"/>
      <c r="D5" s="1"/>
      <c r="E5" s="1"/>
      <c r="F5" s="1"/>
      <c r="G5" s="4"/>
      <c r="H5" s="4"/>
      <c r="I5" s="4"/>
      <c r="J5" s="4"/>
      <c r="K5" s="4"/>
      <c r="L5" s="1"/>
      <c r="M5" s="1" t="s">
        <v>4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" customHeight="1" x14ac:dyDescent="0.25">
      <c r="A6" s="153" t="s">
        <v>5</v>
      </c>
      <c r="B6" s="144" t="s">
        <v>6</v>
      </c>
      <c r="C6" s="144" t="s">
        <v>7</v>
      </c>
      <c r="D6" s="143" t="s">
        <v>8</v>
      </c>
      <c r="E6" s="141"/>
      <c r="F6" s="141"/>
      <c r="G6" s="141"/>
      <c r="H6" s="141"/>
      <c r="I6" s="142"/>
      <c r="J6" s="143" t="s">
        <v>9</v>
      </c>
      <c r="K6" s="141"/>
      <c r="L6" s="141"/>
      <c r="M6" s="141"/>
      <c r="N6" s="141"/>
      <c r="O6" s="142"/>
      <c r="P6" s="5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25">
      <c r="A7" s="154"/>
      <c r="B7" s="154"/>
      <c r="C7" s="154"/>
      <c r="D7" s="144" t="s">
        <v>10</v>
      </c>
      <c r="E7" s="143" t="s">
        <v>11</v>
      </c>
      <c r="F7" s="141"/>
      <c r="G7" s="141"/>
      <c r="H7" s="141"/>
      <c r="I7" s="142"/>
      <c r="J7" s="144" t="s">
        <v>10</v>
      </c>
      <c r="K7" s="143" t="s">
        <v>11</v>
      </c>
      <c r="L7" s="141"/>
      <c r="M7" s="141"/>
      <c r="N7" s="141"/>
      <c r="O7" s="142"/>
      <c r="P7" s="5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5">
      <c r="A8" s="145"/>
      <c r="B8" s="145"/>
      <c r="C8" s="145"/>
      <c r="D8" s="145"/>
      <c r="E8" s="6" t="s">
        <v>12</v>
      </c>
      <c r="F8" s="7" t="s">
        <v>13</v>
      </c>
      <c r="G8" s="7" t="s">
        <v>14</v>
      </c>
      <c r="H8" s="7" t="s">
        <v>15</v>
      </c>
      <c r="I8" s="6" t="s">
        <v>16</v>
      </c>
      <c r="J8" s="145"/>
      <c r="K8" s="6" t="s">
        <v>17</v>
      </c>
      <c r="L8" s="7" t="s">
        <v>13</v>
      </c>
      <c r="M8" s="7" t="s">
        <v>14</v>
      </c>
      <c r="N8" s="7" t="s">
        <v>15</v>
      </c>
      <c r="O8" s="7" t="s">
        <v>16</v>
      </c>
      <c r="P8" s="6" t="s">
        <v>18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6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.75" customHeight="1" x14ac:dyDescent="0.25">
      <c r="A10" s="9" t="s">
        <v>19</v>
      </c>
      <c r="B10" s="10" t="s">
        <v>20</v>
      </c>
      <c r="C10" s="11"/>
      <c r="D10" s="12" t="s">
        <v>21</v>
      </c>
      <c r="E10" s="12" t="s">
        <v>21</v>
      </c>
      <c r="F10" s="12" t="s">
        <v>21</v>
      </c>
      <c r="G10" s="12" t="s">
        <v>21</v>
      </c>
      <c r="H10" s="12" t="s">
        <v>21</v>
      </c>
      <c r="I10" s="12" t="s">
        <v>21</v>
      </c>
      <c r="J10" s="13">
        <f t="shared" ref="J10:J39" si="0">K10+P10</f>
        <v>0</v>
      </c>
      <c r="K10" s="14">
        <f t="shared" ref="K10:N10" si="1">SUM(K11:K15)</f>
        <v>0</v>
      </c>
      <c r="L10" s="14">
        <f t="shared" si="1"/>
        <v>0</v>
      </c>
      <c r="M10" s="14">
        <f t="shared" si="1"/>
        <v>0</v>
      </c>
      <c r="N10" s="14">
        <f t="shared" si="1"/>
        <v>0</v>
      </c>
      <c r="O10" s="14"/>
      <c r="P10" s="14">
        <f>SUM(P11:P15)</f>
        <v>0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2" customHeight="1" x14ac:dyDescent="0.25">
      <c r="A11" s="16" t="s">
        <v>22</v>
      </c>
      <c r="B11" s="17" t="s">
        <v>23</v>
      </c>
      <c r="C11" s="18"/>
      <c r="D11" s="19"/>
      <c r="E11" s="18"/>
      <c r="F11" s="18"/>
      <c r="G11" s="18"/>
      <c r="H11" s="18"/>
      <c r="I11" s="18"/>
      <c r="J11" s="18">
        <f t="shared" si="0"/>
        <v>0</v>
      </c>
      <c r="K11" s="18">
        <f t="shared" ref="K11:O11" si="2">IF($C11=0,0,E11*$C11/1000)</f>
        <v>0</v>
      </c>
      <c r="L11" s="18">
        <f t="shared" si="2"/>
        <v>0</v>
      </c>
      <c r="M11" s="18">
        <f t="shared" si="2"/>
        <v>0</v>
      </c>
      <c r="N11" s="18">
        <f t="shared" si="2"/>
        <v>0</v>
      </c>
      <c r="O11" s="18">
        <f t="shared" si="2"/>
        <v>0</v>
      </c>
      <c r="P11" s="18">
        <f t="shared" ref="P11:P15" si="3">O11+N11+M11</f>
        <v>0</v>
      </c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" customHeight="1" x14ac:dyDescent="0.25">
      <c r="A12" s="16" t="s">
        <v>24</v>
      </c>
      <c r="B12" s="17" t="s">
        <v>25</v>
      </c>
      <c r="C12" s="18"/>
      <c r="D12" s="19"/>
      <c r="E12" s="18"/>
      <c r="F12" s="18"/>
      <c r="G12" s="18"/>
      <c r="H12" s="18"/>
      <c r="I12" s="18"/>
      <c r="J12" s="18">
        <f t="shared" si="0"/>
        <v>0</v>
      </c>
      <c r="K12" s="18">
        <f t="shared" ref="K12:O12" si="4">IF($C12=0,0,E12*$C12/1000)</f>
        <v>0</v>
      </c>
      <c r="L12" s="18">
        <f t="shared" si="4"/>
        <v>0</v>
      </c>
      <c r="M12" s="18">
        <f t="shared" si="4"/>
        <v>0</v>
      </c>
      <c r="N12" s="18">
        <f t="shared" si="4"/>
        <v>0</v>
      </c>
      <c r="O12" s="18">
        <f t="shared" si="4"/>
        <v>0</v>
      </c>
      <c r="P12" s="18">
        <f t="shared" si="3"/>
        <v>0</v>
      </c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" customHeight="1" x14ac:dyDescent="0.25">
      <c r="A13" s="16" t="s">
        <v>26</v>
      </c>
      <c r="B13" s="17" t="s">
        <v>27</v>
      </c>
      <c r="C13" s="18"/>
      <c r="D13" s="19"/>
      <c r="E13" s="18"/>
      <c r="F13" s="18"/>
      <c r="G13" s="18"/>
      <c r="H13" s="18"/>
      <c r="I13" s="18"/>
      <c r="J13" s="18">
        <f t="shared" si="0"/>
        <v>0</v>
      </c>
      <c r="K13" s="18">
        <f t="shared" ref="K13:O13" si="5">IF($C13=0,0,E13*$C13/1000)</f>
        <v>0</v>
      </c>
      <c r="L13" s="18">
        <f t="shared" si="5"/>
        <v>0</v>
      </c>
      <c r="M13" s="18">
        <f t="shared" si="5"/>
        <v>0</v>
      </c>
      <c r="N13" s="18">
        <f t="shared" si="5"/>
        <v>0</v>
      </c>
      <c r="O13" s="18">
        <f t="shared" si="5"/>
        <v>0</v>
      </c>
      <c r="P13" s="18">
        <f t="shared" si="3"/>
        <v>0</v>
      </c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" customHeight="1" x14ac:dyDescent="0.25">
      <c r="A14" s="16" t="s">
        <v>28</v>
      </c>
      <c r="B14" s="17" t="s">
        <v>29</v>
      </c>
      <c r="C14" s="18"/>
      <c r="D14" s="19"/>
      <c r="E14" s="18"/>
      <c r="F14" s="18"/>
      <c r="G14" s="18"/>
      <c r="H14" s="18"/>
      <c r="I14" s="18"/>
      <c r="J14" s="18">
        <f t="shared" si="0"/>
        <v>0</v>
      </c>
      <c r="K14" s="18">
        <f t="shared" ref="K14:O14" si="6">IF($C14=0,0,E14*$C14/1000)</f>
        <v>0</v>
      </c>
      <c r="L14" s="18">
        <f t="shared" si="6"/>
        <v>0</v>
      </c>
      <c r="M14" s="18">
        <f t="shared" si="6"/>
        <v>0</v>
      </c>
      <c r="N14" s="18">
        <f t="shared" si="6"/>
        <v>0</v>
      </c>
      <c r="O14" s="18">
        <f t="shared" si="6"/>
        <v>0</v>
      </c>
      <c r="P14" s="18">
        <f t="shared" si="3"/>
        <v>0</v>
      </c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" customHeight="1" x14ac:dyDescent="0.25">
      <c r="A15" s="16" t="s">
        <v>30</v>
      </c>
      <c r="B15" s="17" t="s">
        <v>31</v>
      </c>
      <c r="C15" s="18"/>
      <c r="D15" s="19"/>
      <c r="E15" s="18"/>
      <c r="F15" s="18"/>
      <c r="G15" s="18"/>
      <c r="H15" s="18"/>
      <c r="I15" s="18"/>
      <c r="J15" s="18">
        <f t="shared" si="0"/>
        <v>0</v>
      </c>
      <c r="K15" s="18">
        <f t="shared" ref="K15:O15" si="7">IF($C15=0,0,E15*$C15/1000)</f>
        <v>0</v>
      </c>
      <c r="L15" s="18">
        <f t="shared" si="7"/>
        <v>0</v>
      </c>
      <c r="M15" s="18">
        <f t="shared" si="7"/>
        <v>0</v>
      </c>
      <c r="N15" s="18">
        <f t="shared" si="7"/>
        <v>0</v>
      </c>
      <c r="O15" s="18">
        <f t="shared" si="7"/>
        <v>0</v>
      </c>
      <c r="P15" s="18">
        <f t="shared" si="3"/>
        <v>0</v>
      </c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" customHeight="1" x14ac:dyDescent="0.25">
      <c r="A16" s="16" t="s">
        <v>32</v>
      </c>
      <c r="B16" s="17" t="s">
        <v>33</v>
      </c>
      <c r="C16" s="12" t="s">
        <v>21</v>
      </c>
      <c r="D16" s="12" t="s">
        <v>21</v>
      </c>
      <c r="E16" s="12" t="s">
        <v>21</v>
      </c>
      <c r="F16" s="12" t="s">
        <v>21</v>
      </c>
      <c r="G16" s="12" t="s">
        <v>21</v>
      </c>
      <c r="H16" s="12" t="s">
        <v>21</v>
      </c>
      <c r="I16" s="12" t="s">
        <v>21</v>
      </c>
      <c r="J16" s="21">
        <f t="shared" si="0"/>
        <v>0</v>
      </c>
      <c r="K16" s="21">
        <f>IF(D11=0,,K15/(D11+D12+D13+D14)*D11)</f>
        <v>0</v>
      </c>
      <c r="L16" s="21">
        <f>IF(D11=0,,L15/(D11+D12+D13+D14)*D11)</f>
        <v>0</v>
      </c>
      <c r="M16" s="21">
        <f>IF(D11=0,,M15/(D11+D12+D13+D14)*D11)</f>
        <v>0</v>
      </c>
      <c r="N16" s="21">
        <f>IF(D11=0,,N15/(D11+D12+D13+D14)*D11)</f>
        <v>0</v>
      </c>
      <c r="O16" s="21"/>
      <c r="P16" s="21">
        <f>IF(C11=0,,P15/(C11+C12+C13+C14)*C11)</f>
        <v>0</v>
      </c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" customHeight="1" x14ac:dyDescent="0.25">
      <c r="A17" s="16" t="s">
        <v>34</v>
      </c>
      <c r="B17" s="17" t="s">
        <v>35</v>
      </c>
      <c r="C17" s="12" t="s">
        <v>21</v>
      </c>
      <c r="D17" s="12" t="s">
        <v>21</v>
      </c>
      <c r="E17" s="12" t="s">
        <v>21</v>
      </c>
      <c r="F17" s="12" t="s">
        <v>21</v>
      </c>
      <c r="G17" s="12" t="s">
        <v>21</v>
      </c>
      <c r="H17" s="12" t="s">
        <v>21</v>
      </c>
      <c r="I17" s="12" t="s">
        <v>21</v>
      </c>
      <c r="J17" s="21">
        <f t="shared" si="0"/>
        <v>0</v>
      </c>
      <c r="K17" s="21">
        <f>IF(D12=0,,K15/(D11+D12+D13+D14)*D12)</f>
        <v>0</v>
      </c>
      <c r="L17" s="21">
        <f>IF(D12=0,,L15/(D11+D12+D13+D14)*D12)</f>
        <v>0</v>
      </c>
      <c r="M17" s="21">
        <f>IF(D12=0,,M15/(D11+D12+D13+D14)*D12)</f>
        <v>0</v>
      </c>
      <c r="N17" s="21">
        <f>IF(D12=0,,N15/(D11+D12+D13+D14)*D12)</f>
        <v>0</v>
      </c>
      <c r="O17" s="21"/>
      <c r="P17" s="21">
        <f>IF(C12=0,,P15/(C11+C12+C13+C14)*C12)</f>
        <v>0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" customHeight="1" x14ac:dyDescent="0.25">
      <c r="A18" s="16" t="s">
        <v>36</v>
      </c>
      <c r="B18" s="17" t="s">
        <v>37</v>
      </c>
      <c r="C18" s="12" t="s">
        <v>21</v>
      </c>
      <c r="D18" s="12" t="s">
        <v>21</v>
      </c>
      <c r="E18" s="12" t="s">
        <v>21</v>
      </c>
      <c r="F18" s="12" t="s">
        <v>21</v>
      </c>
      <c r="G18" s="12" t="s">
        <v>21</v>
      </c>
      <c r="H18" s="12" t="s">
        <v>21</v>
      </c>
      <c r="I18" s="12" t="s">
        <v>21</v>
      </c>
      <c r="J18" s="21">
        <f t="shared" si="0"/>
        <v>0</v>
      </c>
      <c r="K18" s="21">
        <f>IF(D13=0,,K15/(D11+D12+D13+D14)*D13)</f>
        <v>0</v>
      </c>
      <c r="L18" s="21">
        <f>IF(D13=0,,L15/(D11+D12+D13+D14)*D13)</f>
        <v>0</v>
      </c>
      <c r="M18" s="21">
        <f>IF(D13=0,,M15/(D11+D12+D13+D14)*D13)</f>
        <v>0</v>
      </c>
      <c r="N18" s="21">
        <f>IF(D13=0,,N15/(D11+D12+D13+D14)*D13)</f>
        <v>0</v>
      </c>
      <c r="O18" s="21"/>
      <c r="P18" s="21">
        <f>IF(C13=0,,P15/(C11+C12+C13+C14)*C13)</f>
        <v>0</v>
      </c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" customHeight="1" x14ac:dyDescent="0.25">
      <c r="A19" s="16" t="s">
        <v>38</v>
      </c>
      <c r="B19" s="17" t="s">
        <v>39</v>
      </c>
      <c r="C19" s="12" t="s">
        <v>21</v>
      </c>
      <c r="D19" s="12" t="s">
        <v>21</v>
      </c>
      <c r="E19" s="12" t="s">
        <v>21</v>
      </c>
      <c r="F19" s="12" t="s">
        <v>21</v>
      </c>
      <c r="G19" s="12" t="s">
        <v>21</v>
      </c>
      <c r="H19" s="12" t="s">
        <v>21</v>
      </c>
      <c r="I19" s="12" t="s">
        <v>21</v>
      </c>
      <c r="J19" s="21">
        <f t="shared" si="0"/>
        <v>0</v>
      </c>
      <c r="K19" s="21">
        <f>IF(D14=0,,K15/(D11+D12+D13+D14)*D14)</f>
        <v>0</v>
      </c>
      <c r="L19" s="21">
        <f>IF(D14=0,,L15/(D11+D12+D13+D14)*D14)</f>
        <v>0</v>
      </c>
      <c r="M19" s="21">
        <f>IF(D14=0,,M15/(D11+D12+D13+D14)*D14)</f>
        <v>0</v>
      </c>
      <c r="N19" s="21">
        <f>IF(D14=0,,N15/(D11+D12+D13+D14)*D14)</f>
        <v>0</v>
      </c>
      <c r="O19" s="21"/>
      <c r="P19" s="21">
        <f>IF(C14=0,,P15/(C11+C12+C13+C14)*C14)</f>
        <v>0</v>
      </c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30" customHeight="1" outlineLevel="1" x14ac:dyDescent="0.25">
      <c r="A20" s="9" t="s">
        <v>40</v>
      </c>
      <c r="B20" s="10" t="s">
        <v>41</v>
      </c>
      <c r="C20" s="11"/>
      <c r="D20" s="12" t="s">
        <v>21</v>
      </c>
      <c r="E20" s="12" t="s">
        <v>21</v>
      </c>
      <c r="F20" s="12" t="s">
        <v>21</v>
      </c>
      <c r="G20" s="12" t="s">
        <v>21</v>
      </c>
      <c r="H20" s="12" t="s">
        <v>21</v>
      </c>
      <c r="I20" s="12" t="s">
        <v>21</v>
      </c>
      <c r="J20" s="13">
        <f t="shared" si="0"/>
        <v>0</v>
      </c>
      <c r="K20" s="14">
        <f t="shared" ref="K20:N20" si="8">SUM(K21:K25)</f>
        <v>0</v>
      </c>
      <c r="L20" s="14">
        <f t="shared" si="8"/>
        <v>0</v>
      </c>
      <c r="M20" s="14">
        <f t="shared" si="8"/>
        <v>0</v>
      </c>
      <c r="N20" s="14">
        <f t="shared" si="8"/>
        <v>0</v>
      </c>
      <c r="O20" s="14"/>
      <c r="P20" s="14">
        <f>SUM(P21:P25)</f>
        <v>0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2" customHeight="1" outlineLevel="1" x14ac:dyDescent="0.25">
      <c r="A21" s="16" t="s">
        <v>42</v>
      </c>
      <c r="B21" s="17" t="s">
        <v>23</v>
      </c>
      <c r="C21" s="18"/>
      <c r="D21" s="19"/>
      <c r="E21" s="18"/>
      <c r="F21" s="18"/>
      <c r="G21" s="18"/>
      <c r="H21" s="18"/>
      <c r="I21" s="18"/>
      <c r="J21" s="18">
        <f t="shared" si="0"/>
        <v>0</v>
      </c>
      <c r="K21" s="18">
        <f t="shared" ref="K21:O21" si="9">IF($C21=0,0,E21*$C21/1000)</f>
        <v>0</v>
      </c>
      <c r="L21" s="18">
        <f t="shared" si="9"/>
        <v>0</v>
      </c>
      <c r="M21" s="18">
        <f t="shared" si="9"/>
        <v>0</v>
      </c>
      <c r="N21" s="18">
        <f t="shared" si="9"/>
        <v>0</v>
      </c>
      <c r="O21" s="18">
        <f t="shared" si="9"/>
        <v>0</v>
      </c>
      <c r="P21" s="18">
        <f t="shared" ref="P21:P25" si="10">O21+N21+M21</f>
        <v>0</v>
      </c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" customHeight="1" outlineLevel="1" x14ac:dyDescent="0.25">
      <c r="A22" s="16" t="s">
        <v>43</v>
      </c>
      <c r="B22" s="17" t="s">
        <v>25</v>
      </c>
      <c r="C22" s="22"/>
      <c r="D22" s="23"/>
      <c r="E22" s="22"/>
      <c r="F22" s="22"/>
      <c r="G22" s="22"/>
      <c r="H22" s="22"/>
      <c r="I22" s="18"/>
      <c r="J22" s="18">
        <f t="shared" si="0"/>
        <v>0</v>
      </c>
      <c r="K22" s="18">
        <f t="shared" ref="K22:O22" si="11">IF($C22=0,0,E22*$C22/1000)</f>
        <v>0</v>
      </c>
      <c r="L22" s="18">
        <f t="shared" si="11"/>
        <v>0</v>
      </c>
      <c r="M22" s="18">
        <f t="shared" si="11"/>
        <v>0</v>
      </c>
      <c r="N22" s="18">
        <f t="shared" si="11"/>
        <v>0</v>
      </c>
      <c r="O22" s="18">
        <f t="shared" si="11"/>
        <v>0</v>
      </c>
      <c r="P22" s="18">
        <f t="shared" si="10"/>
        <v>0</v>
      </c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" customHeight="1" outlineLevel="1" x14ac:dyDescent="0.25">
      <c r="A23" s="16" t="s">
        <v>44</v>
      </c>
      <c r="B23" s="17" t="s">
        <v>27</v>
      </c>
      <c r="C23" s="18"/>
      <c r="D23" s="19"/>
      <c r="E23" s="18"/>
      <c r="F23" s="18"/>
      <c r="G23" s="18"/>
      <c r="H23" s="18"/>
      <c r="I23" s="18"/>
      <c r="J23" s="18">
        <f t="shared" si="0"/>
        <v>0</v>
      </c>
      <c r="K23" s="18">
        <f t="shared" ref="K23:O23" si="12">IF($C23=0,0,E23*$C23/1000)</f>
        <v>0</v>
      </c>
      <c r="L23" s="18">
        <f t="shared" si="12"/>
        <v>0</v>
      </c>
      <c r="M23" s="18">
        <f t="shared" si="12"/>
        <v>0</v>
      </c>
      <c r="N23" s="18">
        <f t="shared" si="12"/>
        <v>0</v>
      </c>
      <c r="O23" s="18">
        <f t="shared" si="12"/>
        <v>0</v>
      </c>
      <c r="P23" s="18">
        <f t="shared" si="10"/>
        <v>0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" customHeight="1" outlineLevel="1" x14ac:dyDescent="0.25">
      <c r="A24" s="16" t="s">
        <v>45</v>
      </c>
      <c r="B24" s="17" t="s">
        <v>29</v>
      </c>
      <c r="C24" s="18"/>
      <c r="D24" s="19"/>
      <c r="E24" s="18"/>
      <c r="F24" s="18"/>
      <c r="G24" s="18"/>
      <c r="H24" s="18"/>
      <c r="I24" s="18"/>
      <c r="J24" s="18">
        <f t="shared" si="0"/>
        <v>0</v>
      </c>
      <c r="K24" s="18">
        <f t="shared" ref="K24:O24" si="13">IF($C24=0,0,E24*$C24/1000)</f>
        <v>0</v>
      </c>
      <c r="L24" s="18">
        <f t="shared" si="13"/>
        <v>0</v>
      </c>
      <c r="M24" s="18">
        <f t="shared" si="13"/>
        <v>0</v>
      </c>
      <c r="N24" s="18">
        <f t="shared" si="13"/>
        <v>0</v>
      </c>
      <c r="O24" s="18">
        <f t="shared" si="13"/>
        <v>0</v>
      </c>
      <c r="P24" s="18">
        <f t="shared" si="10"/>
        <v>0</v>
      </c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" customHeight="1" outlineLevel="1" x14ac:dyDescent="0.25">
      <c r="A25" s="16" t="s">
        <v>46</v>
      </c>
      <c r="B25" s="17" t="s">
        <v>31</v>
      </c>
      <c r="C25" s="18"/>
      <c r="D25" s="19"/>
      <c r="E25" s="18"/>
      <c r="F25" s="18"/>
      <c r="G25" s="18"/>
      <c r="H25" s="18"/>
      <c r="I25" s="18"/>
      <c r="J25" s="18">
        <f t="shared" si="0"/>
        <v>0</v>
      </c>
      <c r="K25" s="18">
        <f t="shared" ref="K25:O25" si="14">IF($C25=0,0,E25*$C25/1000)</f>
        <v>0</v>
      </c>
      <c r="L25" s="18">
        <f t="shared" si="14"/>
        <v>0</v>
      </c>
      <c r="M25" s="18">
        <f t="shared" si="14"/>
        <v>0</v>
      </c>
      <c r="N25" s="18">
        <f t="shared" si="14"/>
        <v>0</v>
      </c>
      <c r="O25" s="18">
        <f t="shared" si="14"/>
        <v>0</v>
      </c>
      <c r="P25" s="18">
        <f t="shared" si="10"/>
        <v>0</v>
      </c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" customHeight="1" outlineLevel="1" x14ac:dyDescent="0.25">
      <c r="A26" s="16" t="s">
        <v>47</v>
      </c>
      <c r="B26" s="17" t="s">
        <v>33</v>
      </c>
      <c r="C26" s="12" t="s">
        <v>21</v>
      </c>
      <c r="D26" s="12" t="s">
        <v>21</v>
      </c>
      <c r="E26" s="12" t="s">
        <v>21</v>
      </c>
      <c r="F26" s="12" t="s">
        <v>21</v>
      </c>
      <c r="G26" s="12" t="s">
        <v>21</v>
      </c>
      <c r="H26" s="12" t="s">
        <v>21</v>
      </c>
      <c r="I26" s="12" t="s">
        <v>21</v>
      </c>
      <c r="J26" s="21">
        <f t="shared" si="0"/>
        <v>0</v>
      </c>
      <c r="K26" s="21">
        <f>IF(D21=0,,K25/(D21+D22+D23+D24)*D21)</f>
        <v>0</v>
      </c>
      <c r="L26" s="21">
        <f>IF(D21=0,,L25/(D21+D22+D23+D24)*D21)</f>
        <v>0</v>
      </c>
      <c r="M26" s="21">
        <f>IF(D21=0,,M25/(D21+D22+D23+D24)*D21)</f>
        <v>0</v>
      </c>
      <c r="N26" s="21">
        <f>IF(D21=0,,N25/(D21+D22+D23+D24)*D21)</f>
        <v>0</v>
      </c>
      <c r="O26" s="21"/>
      <c r="P26" s="21">
        <f>IF(C21=0,,P25/(C21+C22+C23+C24)*C21)</f>
        <v>0</v>
      </c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" customHeight="1" outlineLevel="1" x14ac:dyDescent="0.25">
      <c r="A27" s="16" t="s">
        <v>48</v>
      </c>
      <c r="B27" s="17" t="s">
        <v>35</v>
      </c>
      <c r="C27" s="12" t="s">
        <v>21</v>
      </c>
      <c r="D27" s="12" t="s">
        <v>21</v>
      </c>
      <c r="E27" s="12" t="s">
        <v>21</v>
      </c>
      <c r="F27" s="12" t="s">
        <v>21</v>
      </c>
      <c r="G27" s="12" t="s">
        <v>21</v>
      </c>
      <c r="H27" s="12" t="s">
        <v>21</v>
      </c>
      <c r="I27" s="12" t="s">
        <v>21</v>
      </c>
      <c r="J27" s="21">
        <f t="shared" si="0"/>
        <v>0</v>
      </c>
      <c r="K27" s="21">
        <f>IF(D22=0,,K25/(D21+D22+D23+D24)*D22)</f>
        <v>0</v>
      </c>
      <c r="L27" s="21">
        <f>IF(D22=0,,L25/(D21+D22+D23+D24)*D22)</f>
        <v>0</v>
      </c>
      <c r="M27" s="21">
        <f>IF(D22=0,,M25/(D21+D22+D23+D24)*D22)</f>
        <v>0</v>
      </c>
      <c r="N27" s="21">
        <f>IF(D22=0,,N25/(D21+D22+D23+D24)*D22)</f>
        <v>0</v>
      </c>
      <c r="O27" s="21"/>
      <c r="P27" s="21">
        <f>IF(C22=0,,P25/(C21+C22+C23+C24)*C22)</f>
        <v>0</v>
      </c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" customHeight="1" outlineLevel="1" x14ac:dyDescent="0.25">
      <c r="A28" s="16" t="s">
        <v>49</v>
      </c>
      <c r="B28" s="17" t="s">
        <v>37</v>
      </c>
      <c r="C28" s="12" t="s">
        <v>21</v>
      </c>
      <c r="D28" s="12" t="s">
        <v>21</v>
      </c>
      <c r="E28" s="12" t="s">
        <v>21</v>
      </c>
      <c r="F28" s="12" t="s">
        <v>21</v>
      </c>
      <c r="G28" s="12" t="s">
        <v>21</v>
      </c>
      <c r="H28" s="12" t="s">
        <v>21</v>
      </c>
      <c r="I28" s="12" t="s">
        <v>21</v>
      </c>
      <c r="J28" s="21">
        <f t="shared" si="0"/>
        <v>0</v>
      </c>
      <c r="K28" s="21">
        <f>IF(D23=0,,K25/(D21+D22+D23+D24)*D23)</f>
        <v>0</v>
      </c>
      <c r="L28" s="21">
        <f>IF(D23=0,,L25/(D21+D22+D23+D24)*D23)</f>
        <v>0</v>
      </c>
      <c r="M28" s="21">
        <f>IF(D23=0,,M25/(D21+D22+D23+D24)*D23)</f>
        <v>0</v>
      </c>
      <c r="N28" s="21">
        <f>IF(D23=0,,N25/(D21+D22+D23+D24)*D23)</f>
        <v>0</v>
      </c>
      <c r="O28" s="21"/>
      <c r="P28" s="21">
        <f>IF(C23=0,,P25/(C21+C22+C23+C24)*C23)</f>
        <v>0</v>
      </c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" customHeight="1" x14ac:dyDescent="0.25">
      <c r="A29" s="16" t="s">
        <v>50</v>
      </c>
      <c r="B29" s="17" t="s">
        <v>39</v>
      </c>
      <c r="C29" s="12" t="s">
        <v>21</v>
      </c>
      <c r="D29" s="12" t="s">
        <v>21</v>
      </c>
      <c r="E29" s="12" t="s">
        <v>21</v>
      </c>
      <c r="F29" s="12" t="s">
        <v>21</v>
      </c>
      <c r="G29" s="12" t="s">
        <v>21</v>
      </c>
      <c r="H29" s="12" t="s">
        <v>21</v>
      </c>
      <c r="I29" s="12" t="s">
        <v>21</v>
      </c>
      <c r="J29" s="21">
        <f t="shared" si="0"/>
        <v>0</v>
      </c>
      <c r="K29" s="21">
        <f>IF(D24=0,,K25/(D21+D22+D23+D24)*D24)</f>
        <v>0</v>
      </c>
      <c r="L29" s="21">
        <f>IF(D24=0,,L25/(D21+D22+D23+D24)*D24)</f>
        <v>0</v>
      </c>
      <c r="M29" s="21">
        <f>IF(D24=0,,M25/(D21+D22+D23+D24)*D24)</f>
        <v>0</v>
      </c>
      <c r="N29" s="21">
        <f>IF(D24=0,,N25/(D21+D22+D23+D24)*D24)</f>
        <v>0</v>
      </c>
      <c r="O29" s="21"/>
      <c r="P29" s="21">
        <f>IF(C24=0,,P25/(C21+C22+C23+C24)*C24)</f>
        <v>0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2" customHeight="1" x14ac:dyDescent="0.25">
      <c r="A30" s="9" t="s">
        <v>51</v>
      </c>
      <c r="B30" s="10" t="s">
        <v>52</v>
      </c>
      <c r="C30" s="11">
        <f>C31+C32+C33+C34+C35</f>
        <v>0</v>
      </c>
      <c r="D30" s="12" t="s">
        <v>21</v>
      </c>
      <c r="E30" s="12" t="s">
        <v>21</v>
      </c>
      <c r="F30" s="12" t="s">
        <v>21</v>
      </c>
      <c r="G30" s="12" t="s">
        <v>21</v>
      </c>
      <c r="H30" s="12" t="s">
        <v>21</v>
      </c>
      <c r="I30" s="12" t="s">
        <v>21</v>
      </c>
      <c r="J30" s="13">
        <f t="shared" si="0"/>
        <v>0</v>
      </c>
      <c r="K30" s="14">
        <f t="shared" ref="K30:N30" si="15">SUM(K31:K35)</f>
        <v>0</v>
      </c>
      <c r="L30" s="14">
        <f t="shared" si="15"/>
        <v>0</v>
      </c>
      <c r="M30" s="14">
        <f t="shared" si="15"/>
        <v>0</v>
      </c>
      <c r="N30" s="14">
        <f t="shared" si="15"/>
        <v>0</v>
      </c>
      <c r="O30" s="14"/>
      <c r="P30" s="14">
        <f>SUM(P31:P35)</f>
        <v>0</v>
      </c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" customHeight="1" x14ac:dyDescent="0.25">
      <c r="A31" s="16" t="s">
        <v>53</v>
      </c>
      <c r="B31" s="17" t="s">
        <v>23</v>
      </c>
      <c r="C31" s="18"/>
      <c r="D31" s="19"/>
      <c r="E31" s="18"/>
      <c r="F31" s="18"/>
      <c r="G31" s="18"/>
      <c r="H31" s="18"/>
      <c r="I31" s="18"/>
      <c r="J31" s="18">
        <f t="shared" si="0"/>
        <v>0</v>
      </c>
      <c r="K31" s="18">
        <f t="shared" ref="K31:O31" si="16">IF($C31=0,0,E31*$C31/1000)</f>
        <v>0</v>
      </c>
      <c r="L31" s="18">
        <f t="shared" si="16"/>
        <v>0</v>
      </c>
      <c r="M31" s="18">
        <f t="shared" si="16"/>
        <v>0</v>
      </c>
      <c r="N31" s="18">
        <f t="shared" si="16"/>
        <v>0</v>
      </c>
      <c r="O31" s="18">
        <f t="shared" si="16"/>
        <v>0</v>
      </c>
      <c r="P31" s="18">
        <f t="shared" ref="P31:P35" si="17">O31+N31+M31</f>
        <v>0</v>
      </c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" customHeight="1" x14ac:dyDescent="0.25">
      <c r="A32" s="16" t="s">
        <v>54</v>
      </c>
      <c r="B32" s="17" t="s">
        <v>25</v>
      </c>
      <c r="C32" s="24"/>
      <c r="D32" s="25"/>
      <c r="E32" s="24"/>
      <c r="F32" s="24"/>
      <c r="G32" s="24"/>
      <c r="H32" s="24"/>
      <c r="I32" s="24"/>
      <c r="J32" s="18">
        <f t="shared" si="0"/>
        <v>0</v>
      </c>
      <c r="K32" s="18">
        <f t="shared" ref="K32:O32" si="18">IF($C32=0,0,E32*$C32/1000)</f>
        <v>0</v>
      </c>
      <c r="L32" s="18">
        <f t="shared" si="18"/>
        <v>0</v>
      </c>
      <c r="M32" s="18">
        <f t="shared" si="18"/>
        <v>0</v>
      </c>
      <c r="N32" s="18">
        <f t="shared" si="18"/>
        <v>0</v>
      </c>
      <c r="O32" s="18">
        <f t="shared" si="18"/>
        <v>0</v>
      </c>
      <c r="P32" s="18">
        <f t="shared" si="17"/>
        <v>0</v>
      </c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2" customHeight="1" x14ac:dyDescent="0.25">
      <c r="A33" s="16" t="s">
        <v>55</v>
      </c>
      <c r="B33" s="17" t="s">
        <v>27</v>
      </c>
      <c r="C33" s="18"/>
      <c r="D33" s="19"/>
      <c r="E33" s="18"/>
      <c r="F33" s="18"/>
      <c r="G33" s="18"/>
      <c r="H33" s="18"/>
      <c r="I33" s="18"/>
      <c r="J33" s="18">
        <f t="shared" si="0"/>
        <v>0</v>
      </c>
      <c r="K33" s="18">
        <f t="shared" ref="K33:O33" si="19">IF($C33=0,0,E33*$C33/1000)</f>
        <v>0</v>
      </c>
      <c r="L33" s="18">
        <f t="shared" si="19"/>
        <v>0</v>
      </c>
      <c r="M33" s="18">
        <f t="shared" si="19"/>
        <v>0</v>
      </c>
      <c r="N33" s="18">
        <f t="shared" si="19"/>
        <v>0</v>
      </c>
      <c r="O33" s="18">
        <f t="shared" si="19"/>
        <v>0</v>
      </c>
      <c r="P33" s="18">
        <f t="shared" si="17"/>
        <v>0</v>
      </c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2" customHeight="1" x14ac:dyDescent="0.25">
      <c r="A34" s="16" t="s">
        <v>56</v>
      </c>
      <c r="B34" s="17" t="s">
        <v>29</v>
      </c>
      <c r="C34" s="18"/>
      <c r="D34" s="19"/>
      <c r="E34" s="18"/>
      <c r="F34" s="18"/>
      <c r="G34" s="18"/>
      <c r="H34" s="18"/>
      <c r="I34" s="18"/>
      <c r="J34" s="18">
        <f t="shared" si="0"/>
        <v>0</v>
      </c>
      <c r="K34" s="18">
        <f t="shared" ref="K34:O34" si="20">IF($C34=0,0,E34*$C34/1000)</f>
        <v>0</v>
      </c>
      <c r="L34" s="18">
        <f t="shared" si="20"/>
        <v>0</v>
      </c>
      <c r="M34" s="18">
        <f t="shared" si="20"/>
        <v>0</v>
      </c>
      <c r="N34" s="18">
        <f t="shared" si="20"/>
        <v>0</v>
      </c>
      <c r="O34" s="18">
        <f t="shared" si="20"/>
        <v>0</v>
      </c>
      <c r="P34" s="18">
        <f t="shared" si="17"/>
        <v>0</v>
      </c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2" customHeight="1" x14ac:dyDescent="0.25">
      <c r="A35" s="16" t="s">
        <v>57</v>
      </c>
      <c r="B35" s="17" t="s">
        <v>31</v>
      </c>
      <c r="C35" s="18"/>
      <c r="D35" s="19"/>
      <c r="E35" s="18"/>
      <c r="F35" s="18"/>
      <c r="G35" s="18"/>
      <c r="H35" s="18"/>
      <c r="I35" s="18"/>
      <c r="J35" s="18">
        <f t="shared" si="0"/>
        <v>0</v>
      </c>
      <c r="K35" s="18">
        <f t="shared" ref="K35:O35" si="21">IF($C35=0,0,E35*$C35/1000)</f>
        <v>0</v>
      </c>
      <c r="L35" s="18">
        <f t="shared" si="21"/>
        <v>0</v>
      </c>
      <c r="M35" s="18">
        <f t="shared" si="21"/>
        <v>0</v>
      </c>
      <c r="N35" s="18">
        <f t="shared" si="21"/>
        <v>0</v>
      </c>
      <c r="O35" s="18">
        <f t="shared" si="21"/>
        <v>0</v>
      </c>
      <c r="P35" s="18">
        <f t="shared" si="17"/>
        <v>0</v>
      </c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2" customHeight="1" x14ac:dyDescent="0.25">
      <c r="A36" s="16" t="s">
        <v>58</v>
      </c>
      <c r="B36" s="17" t="s">
        <v>33</v>
      </c>
      <c r="C36" s="12" t="s">
        <v>21</v>
      </c>
      <c r="D36" s="12" t="s">
        <v>21</v>
      </c>
      <c r="E36" s="12" t="s">
        <v>21</v>
      </c>
      <c r="F36" s="12" t="s">
        <v>21</v>
      </c>
      <c r="G36" s="12" t="s">
        <v>21</v>
      </c>
      <c r="H36" s="12" t="s">
        <v>21</v>
      </c>
      <c r="I36" s="12" t="s">
        <v>21</v>
      </c>
      <c r="J36" s="21">
        <f t="shared" si="0"/>
        <v>0</v>
      </c>
      <c r="K36" s="21">
        <f>IF(D31=0,,K35/(D31+D32+D33+D34)*D31)</f>
        <v>0</v>
      </c>
      <c r="L36" s="21">
        <f>IF(D31=0,,L35/(D31+D32+D33+D34)*D31)</f>
        <v>0</v>
      </c>
      <c r="M36" s="21">
        <f>IF(D31=0,,M35/(D31+D32+D33+D34)*D31)</f>
        <v>0</v>
      </c>
      <c r="N36" s="21">
        <f>IF(D31=0,,N35/(D31+D32+D33+D34)*D31)</f>
        <v>0</v>
      </c>
      <c r="O36" s="21"/>
      <c r="P36" s="21">
        <f>IF(C31=0,,P35/(C31+C32+C33+C34)*C31)</f>
        <v>0</v>
      </c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2" customHeight="1" x14ac:dyDescent="0.25">
      <c r="A37" s="16" t="s">
        <v>59</v>
      </c>
      <c r="B37" s="17" t="s">
        <v>35</v>
      </c>
      <c r="C37" s="12" t="s">
        <v>21</v>
      </c>
      <c r="D37" s="12" t="s">
        <v>21</v>
      </c>
      <c r="E37" s="12" t="s">
        <v>21</v>
      </c>
      <c r="F37" s="12" t="s">
        <v>21</v>
      </c>
      <c r="G37" s="12" t="s">
        <v>21</v>
      </c>
      <c r="H37" s="12" t="s">
        <v>21</v>
      </c>
      <c r="I37" s="12" t="s">
        <v>21</v>
      </c>
      <c r="J37" s="21">
        <f t="shared" si="0"/>
        <v>0</v>
      </c>
      <c r="K37" s="21">
        <f>IF(D32=0,,K35/(D31+D32+D33+D34)*D32)</f>
        <v>0</v>
      </c>
      <c r="L37" s="21">
        <f>IF(D32=0,,L35/(D31+D32+D33+D34)*D32)</f>
        <v>0</v>
      </c>
      <c r="M37" s="21">
        <f>IF(D32=0,,M35/(D31+D32+D33+D34)*D32)</f>
        <v>0</v>
      </c>
      <c r="N37" s="21">
        <f>IF(D32=0,,N35/(D31+D32+D33+D34)*D32)</f>
        <v>0</v>
      </c>
      <c r="O37" s="21"/>
      <c r="P37" s="21">
        <f>IF(C32=0,,P35/(C31+C32+C33+C34)*C32)</f>
        <v>0</v>
      </c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2" customHeight="1" x14ac:dyDescent="0.25">
      <c r="A38" s="16" t="s">
        <v>60</v>
      </c>
      <c r="B38" s="17" t="s">
        <v>37</v>
      </c>
      <c r="C38" s="12" t="s">
        <v>21</v>
      </c>
      <c r="D38" s="12" t="s">
        <v>21</v>
      </c>
      <c r="E38" s="12" t="s">
        <v>21</v>
      </c>
      <c r="F38" s="12" t="s">
        <v>21</v>
      </c>
      <c r="G38" s="12" t="s">
        <v>21</v>
      </c>
      <c r="H38" s="12" t="s">
        <v>21</v>
      </c>
      <c r="I38" s="12" t="s">
        <v>21</v>
      </c>
      <c r="J38" s="21">
        <f t="shared" si="0"/>
        <v>0</v>
      </c>
      <c r="K38" s="21">
        <f>IF(D33=0,,K35/(D31+D32+D33+D34)*D33)</f>
        <v>0</v>
      </c>
      <c r="L38" s="21">
        <f>IF(D33=0,,L35/(D31+D32+D33+D34)*D33)</f>
        <v>0</v>
      </c>
      <c r="M38" s="21">
        <f>IF(D33=0,,M35/(D31+D32+D33+D34)*D33)</f>
        <v>0</v>
      </c>
      <c r="N38" s="21">
        <f>IF(D33=0,,N35/(D31+D32+D33+D34)*D33)</f>
        <v>0</v>
      </c>
      <c r="O38" s="21"/>
      <c r="P38" s="21">
        <f>IF(C33=0,,P35/(C31+C32+C33+C34)*C33)</f>
        <v>0</v>
      </c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84" customHeight="1" x14ac:dyDescent="0.25">
      <c r="A39" s="16" t="s">
        <v>61</v>
      </c>
      <c r="B39" s="17" t="s">
        <v>39</v>
      </c>
      <c r="C39" s="12" t="s">
        <v>21</v>
      </c>
      <c r="D39" s="12" t="s">
        <v>21</v>
      </c>
      <c r="E39" s="12" t="s">
        <v>21</v>
      </c>
      <c r="F39" s="12" t="s">
        <v>21</v>
      </c>
      <c r="G39" s="12" t="s">
        <v>21</v>
      </c>
      <c r="H39" s="12" t="s">
        <v>21</v>
      </c>
      <c r="I39" s="12" t="s">
        <v>21</v>
      </c>
      <c r="J39" s="21">
        <f t="shared" si="0"/>
        <v>0</v>
      </c>
      <c r="K39" s="21">
        <f>IF(D34=0,,K35/(D31+D32+D33+D34)*D34)</f>
        <v>0</v>
      </c>
      <c r="L39" s="21">
        <f>IF(D34=0,,L35/(D31+D32+D33+D34)*D34)</f>
        <v>0</v>
      </c>
      <c r="M39" s="21">
        <f>IF(D34=0,,M35/(D31+D32+D33+D34)*D34)</f>
        <v>0</v>
      </c>
      <c r="N39" s="21">
        <f>IF(D34=0,,N35/(D31+D32+D33+D34)*D34)</f>
        <v>0</v>
      </c>
      <c r="O39" s="21"/>
      <c r="P39" s="21">
        <f>IF(C34=0,,P35/(C31+C32+C33+C34)*C34)</f>
        <v>0</v>
      </c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2" customHeight="1" x14ac:dyDescent="0.25">
      <c r="A40" s="9" t="s">
        <v>62</v>
      </c>
      <c r="B40" s="10" t="s">
        <v>63</v>
      </c>
      <c r="C40" s="26">
        <f>C41+C42+C43+C44</f>
        <v>0</v>
      </c>
      <c r="D40" s="12">
        <f t="shared" ref="D40:D44" si="22">IF(C40=0,0,I40/C40*1000)</f>
        <v>0</v>
      </c>
      <c r="E40" s="12">
        <f t="shared" ref="E40:E44" si="23">IF(C40=0,0,J40/C40*1000)</f>
        <v>0</v>
      </c>
      <c r="F40" s="12">
        <f t="shared" ref="F40:F44" si="24">IF(C40=0,0,K40/C40*1000)</f>
        <v>0</v>
      </c>
      <c r="G40" s="12">
        <f t="shared" ref="G40:G44" si="25">IF(C40=0,0,L40/C40*1000)</f>
        <v>0</v>
      </c>
      <c r="H40" s="12">
        <f t="shared" ref="H40:H44" si="26">IF(C40=0,0,M40/C40*1000)</f>
        <v>0</v>
      </c>
      <c r="I40" s="12"/>
      <c r="J40" s="13">
        <f t="shared" ref="J40:N40" si="27">J41+J42+J43+J44</f>
        <v>0</v>
      </c>
      <c r="K40" s="13">
        <f t="shared" si="27"/>
        <v>0</v>
      </c>
      <c r="L40" s="13">
        <f t="shared" si="27"/>
        <v>0</v>
      </c>
      <c r="M40" s="13">
        <f t="shared" si="27"/>
        <v>0</v>
      </c>
      <c r="N40" s="13">
        <f t="shared" si="27"/>
        <v>0</v>
      </c>
      <c r="O40" s="13"/>
      <c r="P40" s="11">
        <f>P41+P42+P43+P44</f>
        <v>0</v>
      </c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2" customHeight="1" x14ac:dyDescent="0.25">
      <c r="A41" s="16" t="s">
        <v>64</v>
      </c>
      <c r="B41" s="17" t="s">
        <v>23</v>
      </c>
      <c r="C41" s="26">
        <f>C11+C21+C31</f>
        <v>0</v>
      </c>
      <c r="D41" s="12">
        <f t="shared" si="22"/>
        <v>0</v>
      </c>
      <c r="E41" s="12">
        <f t="shared" si="23"/>
        <v>0</v>
      </c>
      <c r="F41" s="12">
        <f t="shared" si="24"/>
        <v>0</v>
      </c>
      <c r="G41" s="12">
        <f t="shared" si="25"/>
        <v>0</v>
      </c>
      <c r="H41" s="12">
        <f t="shared" si="26"/>
        <v>0</v>
      </c>
      <c r="I41" s="12"/>
      <c r="J41" s="13">
        <f t="shared" ref="J41:N41" si="28">J11+J16+J21+J26+J31+J36</f>
        <v>0</v>
      </c>
      <c r="K41" s="13">
        <f t="shared" si="28"/>
        <v>0</v>
      </c>
      <c r="L41" s="13">
        <f t="shared" si="28"/>
        <v>0</v>
      </c>
      <c r="M41" s="13">
        <f t="shared" si="28"/>
        <v>0</v>
      </c>
      <c r="N41" s="13">
        <f t="shared" si="28"/>
        <v>0</v>
      </c>
      <c r="O41" s="13"/>
      <c r="P41" s="11">
        <f t="shared" ref="P41:P44" si="29">P11+P16+P21+P26+P31+P36</f>
        <v>0</v>
      </c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23.25" customHeight="1" x14ac:dyDescent="0.25">
      <c r="A42" s="16" t="s">
        <v>65</v>
      </c>
      <c r="B42" s="17" t="s">
        <v>25</v>
      </c>
      <c r="C42" s="26">
        <f>C22+C12+C32</f>
        <v>0</v>
      </c>
      <c r="D42" s="12">
        <f t="shared" si="22"/>
        <v>0</v>
      </c>
      <c r="E42" s="12">
        <f t="shared" si="23"/>
        <v>0</v>
      </c>
      <c r="F42" s="12">
        <f t="shared" si="24"/>
        <v>0</v>
      </c>
      <c r="G42" s="12">
        <f t="shared" si="25"/>
        <v>0</v>
      </c>
      <c r="H42" s="12">
        <f t="shared" si="26"/>
        <v>0</v>
      </c>
      <c r="I42" s="12"/>
      <c r="J42" s="13">
        <f t="shared" ref="J42:N42" si="30">J12+J17+J22+J27+J32+J37</f>
        <v>0</v>
      </c>
      <c r="K42" s="13">
        <f t="shared" si="30"/>
        <v>0</v>
      </c>
      <c r="L42" s="13">
        <f t="shared" si="30"/>
        <v>0</v>
      </c>
      <c r="M42" s="13">
        <f t="shared" si="30"/>
        <v>0</v>
      </c>
      <c r="N42" s="13">
        <f t="shared" si="30"/>
        <v>0</v>
      </c>
      <c r="O42" s="13"/>
      <c r="P42" s="11">
        <f t="shared" si="29"/>
        <v>0</v>
      </c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6.5" customHeight="1" x14ac:dyDescent="0.25">
      <c r="A43" s="16" t="s">
        <v>66</v>
      </c>
      <c r="B43" s="17" t="s">
        <v>27</v>
      </c>
      <c r="C43" s="26">
        <f t="shared" ref="C43:C44" si="31">C13+C23+C33</f>
        <v>0</v>
      </c>
      <c r="D43" s="12">
        <f t="shared" si="22"/>
        <v>0</v>
      </c>
      <c r="E43" s="12">
        <f t="shared" si="23"/>
        <v>0</v>
      </c>
      <c r="F43" s="12">
        <f t="shared" si="24"/>
        <v>0</v>
      </c>
      <c r="G43" s="12">
        <f t="shared" si="25"/>
        <v>0</v>
      </c>
      <c r="H43" s="12">
        <f t="shared" si="26"/>
        <v>0</v>
      </c>
      <c r="I43" s="12"/>
      <c r="J43" s="13">
        <f t="shared" ref="J43:N43" si="32">J13+J18+J23+J28+J33+J38</f>
        <v>0</v>
      </c>
      <c r="K43" s="13">
        <f t="shared" si="32"/>
        <v>0</v>
      </c>
      <c r="L43" s="13">
        <f t="shared" si="32"/>
        <v>0</v>
      </c>
      <c r="M43" s="13">
        <f t="shared" si="32"/>
        <v>0</v>
      </c>
      <c r="N43" s="13">
        <f t="shared" si="32"/>
        <v>0</v>
      </c>
      <c r="O43" s="13"/>
      <c r="P43" s="11">
        <f t="shared" si="29"/>
        <v>0</v>
      </c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2" customHeight="1" x14ac:dyDescent="0.25">
      <c r="A44" s="16" t="s">
        <v>67</v>
      </c>
      <c r="B44" s="17" t="s">
        <v>29</v>
      </c>
      <c r="C44" s="26">
        <f t="shared" si="31"/>
        <v>0</v>
      </c>
      <c r="D44" s="12">
        <f t="shared" si="22"/>
        <v>0</v>
      </c>
      <c r="E44" s="12">
        <f t="shared" si="23"/>
        <v>0</v>
      </c>
      <c r="F44" s="12">
        <f t="shared" si="24"/>
        <v>0</v>
      </c>
      <c r="G44" s="12">
        <f t="shared" si="25"/>
        <v>0</v>
      </c>
      <c r="H44" s="12">
        <f t="shared" si="26"/>
        <v>0</v>
      </c>
      <c r="I44" s="12"/>
      <c r="J44" s="13">
        <f t="shared" ref="J44:N44" si="33">J14+J19+J24+J29+J34+J39</f>
        <v>0</v>
      </c>
      <c r="K44" s="13">
        <f t="shared" si="33"/>
        <v>0</v>
      </c>
      <c r="L44" s="13">
        <f t="shared" si="33"/>
        <v>0</v>
      </c>
      <c r="M44" s="13">
        <f t="shared" si="33"/>
        <v>0</v>
      </c>
      <c r="N44" s="13">
        <f t="shared" si="33"/>
        <v>0</v>
      </c>
      <c r="O44" s="13"/>
      <c r="P44" s="11">
        <f t="shared" si="29"/>
        <v>0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27"/>
      <c r="B45" s="28" t="s">
        <v>68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5">
      <c r="A46" s="27"/>
      <c r="B46" s="29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27"/>
      <c r="B47" s="30" t="s">
        <v>69</v>
      </c>
      <c r="C47" s="31"/>
      <c r="D47" s="31"/>
      <c r="E47" s="31"/>
      <c r="F47" s="31"/>
      <c r="G47" s="32"/>
      <c r="H47" s="31"/>
      <c r="I47" s="31"/>
      <c r="J47" s="33"/>
      <c r="K47" s="146" t="s">
        <v>70</v>
      </c>
      <c r="L47" s="140"/>
      <c r="M47" s="140"/>
      <c r="N47" s="140"/>
      <c r="O47" s="140"/>
      <c r="P47" s="140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27"/>
      <c r="B48" s="35"/>
      <c r="C48" s="31"/>
      <c r="D48" s="31"/>
      <c r="E48" s="31"/>
      <c r="F48" s="31"/>
      <c r="G48" s="36" t="s">
        <v>71</v>
      </c>
      <c r="H48" s="36"/>
      <c r="I48" s="31"/>
      <c r="J48" s="33"/>
      <c r="K48" s="146" t="s">
        <v>72</v>
      </c>
      <c r="L48" s="140"/>
      <c r="M48" s="140"/>
      <c r="N48" s="140"/>
      <c r="O48" s="140"/>
      <c r="P48" s="140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5">
    <mergeCell ref="A6:A8"/>
    <mergeCell ref="B6:B8"/>
    <mergeCell ref="C6:C8"/>
    <mergeCell ref="K47:P47"/>
    <mergeCell ref="K48:P48"/>
    <mergeCell ref="M1:O1"/>
    <mergeCell ref="B2:M2"/>
    <mergeCell ref="B3:M3"/>
    <mergeCell ref="B4:M4"/>
    <mergeCell ref="D6:I6"/>
    <mergeCell ref="J6:O6"/>
    <mergeCell ref="D7:D8"/>
    <mergeCell ref="E7:I7"/>
    <mergeCell ref="J7:J8"/>
    <mergeCell ref="K7:O7"/>
  </mergeCells>
  <pageMargins left="0.21000000000000005" right="0.25" top="0.21000000000000005" bottom="1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1000"/>
  <sheetViews>
    <sheetView workbookViewId="0"/>
  </sheetViews>
  <sheetFormatPr defaultColWidth="14.42578125" defaultRowHeight="15" customHeight="1" x14ac:dyDescent="0.25"/>
  <cols>
    <col min="1" max="1" width="5.42578125" customWidth="1"/>
    <col min="2" max="2" width="43.28515625" customWidth="1"/>
    <col min="3" max="4" width="27.42578125" customWidth="1"/>
    <col min="5" max="5" width="22.28515625" customWidth="1"/>
    <col min="6" max="6" width="22.7109375" customWidth="1"/>
    <col min="7" max="7" width="24.140625" customWidth="1"/>
    <col min="8" max="8" width="24.5703125" customWidth="1"/>
    <col min="9" max="9" width="22.7109375" customWidth="1"/>
    <col min="10" max="26" width="9.140625" customWidth="1"/>
  </cols>
  <sheetData>
    <row r="1" spans="1:26" ht="80.25" customHeight="1" x14ac:dyDescent="0.25">
      <c r="A1" s="1"/>
      <c r="B1" s="1"/>
      <c r="C1" s="1"/>
      <c r="D1" s="1"/>
      <c r="E1" s="2"/>
      <c r="F1" s="2"/>
      <c r="G1" s="2"/>
      <c r="H1" s="147" t="s">
        <v>73</v>
      </c>
      <c r="I1" s="14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1"/>
      <c r="B2" s="151" t="e">
        <f>"Розрахунок витрат на транспортування власної теплової енергії тепловими мережами інших суб’єктів господарювання на планований період з "&amp;[2]ІНСТРУКЦІЯ!B1&amp;" року"</f>
        <v>#REF!</v>
      </c>
      <c r="C2" s="149"/>
      <c r="D2" s="149"/>
      <c r="E2" s="149"/>
      <c r="F2" s="149"/>
      <c r="G2" s="149"/>
      <c r="H2" s="149"/>
      <c r="I2" s="15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5">
      <c r="A3" s="1"/>
      <c r="B3" s="151" t="e">
        <f>'[1]1_Елементи витрат'!A3</f>
        <v>#REF!</v>
      </c>
      <c r="C3" s="149"/>
      <c r="D3" s="149"/>
      <c r="E3" s="149"/>
      <c r="F3" s="149"/>
      <c r="G3" s="149"/>
      <c r="H3" s="149"/>
      <c r="I3" s="15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5">
      <c r="A4" s="1"/>
      <c r="B4" s="152" t="s">
        <v>3</v>
      </c>
      <c r="C4" s="149"/>
      <c r="D4" s="149"/>
      <c r="E4" s="149"/>
      <c r="F4" s="149"/>
      <c r="G4" s="149"/>
      <c r="H4" s="149"/>
      <c r="I4" s="15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5">
      <c r="A5" s="1"/>
      <c r="B5" s="1"/>
      <c r="C5" s="1"/>
      <c r="D5" s="4"/>
      <c r="E5" s="4"/>
      <c r="F5" s="4"/>
      <c r="G5" s="1"/>
      <c r="H5" s="1"/>
      <c r="I5" s="37" t="s">
        <v>4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5">
      <c r="A6" s="8" t="s">
        <v>5</v>
      </c>
      <c r="B6" s="6" t="s">
        <v>74</v>
      </c>
      <c r="C6" s="6" t="s">
        <v>75</v>
      </c>
      <c r="D6" s="6" t="s">
        <v>76</v>
      </c>
      <c r="E6" s="143" t="s">
        <v>11</v>
      </c>
      <c r="F6" s="142"/>
      <c r="G6" s="6" t="s">
        <v>77</v>
      </c>
      <c r="H6" s="143" t="s">
        <v>11</v>
      </c>
      <c r="I6" s="14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2.25" customHeight="1" x14ac:dyDescent="0.25">
      <c r="A7" s="8"/>
      <c r="B7" s="6"/>
      <c r="C7" s="6"/>
      <c r="D7" s="6"/>
      <c r="E7" s="6" t="s">
        <v>78</v>
      </c>
      <c r="F7" s="6" t="s">
        <v>79</v>
      </c>
      <c r="G7" s="6"/>
      <c r="H7" s="6" t="s">
        <v>80</v>
      </c>
      <c r="I7" s="6" t="s">
        <v>81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5">
      <c r="A8" s="38">
        <v>1</v>
      </c>
      <c r="B8" s="38">
        <v>2</v>
      </c>
      <c r="C8" s="38">
        <v>3</v>
      </c>
      <c r="D8" s="38">
        <v>4</v>
      </c>
      <c r="E8" s="38">
        <v>5</v>
      </c>
      <c r="F8" s="38">
        <v>6</v>
      </c>
      <c r="G8" s="38">
        <v>7</v>
      </c>
      <c r="H8" s="38">
        <v>8</v>
      </c>
      <c r="I8" s="38">
        <v>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6" customHeight="1" x14ac:dyDescent="0.25">
      <c r="A9" s="39" t="s">
        <v>19</v>
      </c>
      <c r="B9" s="40" t="s">
        <v>82</v>
      </c>
      <c r="C9" s="41" t="e">
        <f>C10+C11+C12+C13+C14</f>
        <v>#REF!</v>
      </c>
      <c r="D9" s="42" t="s">
        <v>21</v>
      </c>
      <c r="E9" s="42" t="s">
        <v>21</v>
      </c>
      <c r="F9" s="42" t="s">
        <v>21</v>
      </c>
      <c r="G9" s="43" t="e">
        <f t="shared" ref="G9:H9" si="0">+G10+G11+G12+G13+G14</f>
        <v>#REF!</v>
      </c>
      <c r="H9" s="43" t="e">
        <f t="shared" si="0"/>
        <v>#REF!</v>
      </c>
      <c r="I9" s="43" t="e">
        <f>G9-H9</f>
        <v>#REF!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2" customHeight="1" x14ac:dyDescent="0.25">
      <c r="A10" s="44" t="s">
        <v>22</v>
      </c>
      <c r="B10" s="45" t="s">
        <v>23</v>
      </c>
      <c r="C10" s="46" t="e">
        <f t="shared" ref="C10:C14" si="1">#REF!</f>
        <v>#REF!</v>
      </c>
      <c r="D10" s="47" t="e">
        <f t="shared" ref="D10:D13" si="2">E10+F10</f>
        <v>#REF!</v>
      </c>
      <c r="E10" s="47" t="e">
        <f>IF(C10=0,0,#REF!*#REF!/Транс.ін.мережами!C10)</f>
        <v>#REF!</v>
      </c>
      <c r="F10" s="48">
        <v>0</v>
      </c>
      <c r="G10" s="49" t="e">
        <f t="shared" ref="G10:G14" si="3">C10*D10/1000</f>
        <v>#REF!</v>
      </c>
      <c r="H10" s="49" t="e">
        <f t="shared" ref="H10:H14" si="4">C10*E10/1000</f>
        <v>#REF!</v>
      </c>
      <c r="I10" s="50" t="s">
        <v>21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" customHeight="1" x14ac:dyDescent="0.25">
      <c r="A11" s="44" t="s">
        <v>24</v>
      </c>
      <c r="B11" s="45" t="s">
        <v>25</v>
      </c>
      <c r="C11" s="46" t="e">
        <f t="shared" si="1"/>
        <v>#REF!</v>
      </c>
      <c r="D11" s="47" t="e">
        <f t="shared" si="2"/>
        <v>#REF!</v>
      </c>
      <c r="E11" s="47" t="e">
        <f>IF(C11=0,0,#REF!*#REF!/Транс.ін.мережами!C11)</f>
        <v>#REF!</v>
      </c>
      <c r="F11" s="48">
        <v>0</v>
      </c>
      <c r="G11" s="49" t="e">
        <f t="shared" si="3"/>
        <v>#REF!</v>
      </c>
      <c r="H11" s="49" t="e">
        <f t="shared" si="4"/>
        <v>#REF!</v>
      </c>
      <c r="I11" s="50" t="s">
        <v>21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" customHeight="1" x14ac:dyDescent="0.25">
      <c r="A12" s="44" t="s">
        <v>26</v>
      </c>
      <c r="B12" s="45" t="s">
        <v>27</v>
      </c>
      <c r="C12" s="46" t="e">
        <f t="shared" si="1"/>
        <v>#REF!</v>
      </c>
      <c r="D12" s="47" t="e">
        <f t="shared" si="2"/>
        <v>#REF!</v>
      </c>
      <c r="E12" s="47" t="e">
        <f>IF(C12=0,0,#REF!*#REF!/Транс.ін.мережами!C12)</f>
        <v>#REF!</v>
      </c>
      <c r="F12" s="48">
        <v>0</v>
      </c>
      <c r="G12" s="49" t="e">
        <f t="shared" si="3"/>
        <v>#REF!</v>
      </c>
      <c r="H12" s="49" t="e">
        <f t="shared" si="4"/>
        <v>#REF!</v>
      </c>
      <c r="I12" s="50" t="s">
        <v>21</v>
      </c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" customHeight="1" x14ac:dyDescent="0.25">
      <c r="A13" s="44" t="s">
        <v>28</v>
      </c>
      <c r="B13" s="45" t="s">
        <v>29</v>
      </c>
      <c r="C13" s="46" t="e">
        <f t="shared" si="1"/>
        <v>#REF!</v>
      </c>
      <c r="D13" s="47" t="e">
        <f t="shared" si="2"/>
        <v>#REF!</v>
      </c>
      <c r="E13" s="47" t="e">
        <f>IF(C13=0,0,#REF!*#REF!/Транс.ін.мережами!C13)</f>
        <v>#REF!</v>
      </c>
      <c r="F13" s="48">
        <v>0</v>
      </c>
      <c r="G13" s="49" t="e">
        <f t="shared" si="3"/>
        <v>#REF!</v>
      </c>
      <c r="H13" s="49" t="e">
        <f t="shared" si="4"/>
        <v>#REF!</v>
      </c>
      <c r="I13" s="50" t="s">
        <v>21</v>
      </c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" customHeight="1" x14ac:dyDescent="0.25">
      <c r="A14" s="44" t="s">
        <v>30</v>
      </c>
      <c r="B14" s="45" t="s">
        <v>31</v>
      </c>
      <c r="C14" s="46" t="e">
        <f t="shared" si="1"/>
        <v>#REF!</v>
      </c>
      <c r="D14" s="47"/>
      <c r="E14" s="47">
        <v>0</v>
      </c>
      <c r="F14" s="48">
        <v>0</v>
      </c>
      <c r="G14" s="49" t="e">
        <f t="shared" si="3"/>
        <v>#REF!</v>
      </c>
      <c r="H14" s="49" t="e">
        <f t="shared" si="4"/>
        <v>#REF!</v>
      </c>
      <c r="I14" s="50" t="s">
        <v>21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" customHeight="1" x14ac:dyDescent="0.25">
      <c r="A15" s="44" t="s">
        <v>32</v>
      </c>
      <c r="B15" s="51" t="s">
        <v>33</v>
      </c>
      <c r="C15" s="42" t="s">
        <v>21</v>
      </c>
      <c r="D15" s="42" t="s">
        <v>21</v>
      </c>
      <c r="E15" s="42" t="s">
        <v>21</v>
      </c>
      <c r="F15" s="42" t="s">
        <v>21</v>
      </c>
      <c r="G15" s="52" t="e">
        <f>IF(C10=0,,G14/(C10+C11+C12+C13)*C10)</f>
        <v>#REF!</v>
      </c>
      <c r="H15" s="52" t="e">
        <f>IF(C10=0,,H14/(C10+C11+C12+C13)*C10)</f>
        <v>#REF!</v>
      </c>
      <c r="I15" s="53" t="s">
        <v>21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" customHeight="1" x14ac:dyDescent="0.25">
      <c r="A16" s="44" t="s">
        <v>34</v>
      </c>
      <c r="B16" s="51" t="s">
        <v>35</v>
      </c>
      <c r="C16" s="42" t="s">
        <v>21</v>
      </c>
      <c r="D16" s="42" t="s">
        <v>21</v>
      </c>
      <c r="E16" s="42" t="s">
        <v>21</v>
      </c>
      <c r="F16" s="42" t="s">
        <v>21</v>
      </c>
      <c r="G16" s="52" t="e">
        <f>IF(C11=0,,G14/(C10+C11+C12+C13)*C11)</f>
        <v>#REF!</v>
      </c>
      <c r="H16" s="52" t="e">
        <f>IF(C11=0,,H14/(C10+C11+C12+C13)*C11)</f>
        <v>#REF!</v>
      </c>
      <c r="I16" s="53" t="s">
        <v>21</v>
      </c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" customHeight="1" x14ac:dyDescent="0.25">
      <c r="A17" s="44" t="s">
        <v>36</v>
      </c>
      <c r="B17" s="51" t="s">
        <v>37</v>
      </c>
      <c r="C17" s="42" t="s">
        <v>21</v>
      </c>
      <c r="D17" s="42" t="s">
        <v>21</v>
      </c>
      <c r="E17" s="42" t="s">
        <v>21</v>
      </c>
      <c r="F17" s="42" t="s">
        <v>21</v>
      </c>
      <c r="G17" s="52" t="e">
        <f>IF(C12=0,,G14/(C10+C11+C12+C13)*C12)</f>
        <v>#REF!</v>
      </c>
      <c r="H17" s="52" t="e">
        <f>IF(C12=0,,H14/(C10+C11+C12+C13)*C12)</f>
        <v>#REF!</v>
      </c>
      <c r="I17" s="53" t="s">
        <v>21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" customHeight="1" x14ac:dyDescent="0.25">
      <c r="A18" s="54" t="s">
        <v>38</v>
      </c>
      <c r="B18" s="51" t="s">
        <v>39</v>
      </c>
      <c r="C18" s="42" t="s">
        <v>21</v>
      </c>
      <c r="D18" s="42" t="s">
        <v>21</v>
      </c>
      <c r="E18" s="42" t="s">
        <v>21</v>
      </c>
      <c r="F18" s="42" t="s">
        <v>21</v>
      </c>
      <c r="G18" s="52" t="e">
        <f t="shared" ref="G18:H18" si="5">G14-G15-G16-G17</f>
        <v>#REF!</v>
      </c>
      <c r="H18" s="52" t="e">
        <f t="shared" si="5"/>
        <v>#REF!</v>
      </c>
      <c r="I18" s="53" t="s">
        <v>21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47.25" customHeight="1" x14ac:dyDescent="0.25">
      <c r="A19" s="39" t="s">
        <v>40</v>
      </c>
      <c r="B19" s="40" t="s">
        <v>83</v>
      </c>
      <c r="C19" s="41">
        <f>C20+C21+C22+C23+C24</f>
        <v>0</v>
      </c>
      <c r="D19" s="42" t="s">
        <v>21</v>
      </c>
      <c r="E19" s="42" t="s">
        <v>21</v>
      </c>
      <c r="F19" s="42" t="s">
        <v>21</v>
      </c>
      <c r="G19" s="43">
        <f t="shared" ref="G19:H19" si="6">+G20+G21+G22+G23+G24</f>
        <v>0</v>
      </c>
      <c r="H19" s="43">
        <f t="shared" si="6"/>
        <v>0</v>
      </c>
      <c r="I19" s="43">
        <f>G19-H19</f>
        <v>0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2" customHeight="1" x14ac:dyDescent="0.25">
      <c r="A20" s="44" t="s">
        <v>42</v>
      </c>
      <c r="B20" s="45" t="s">
        <v>23</v>
      </c>
      <c r="C20" s="46"/>
      <c r="D20" s="47"/>
      <c r="E20" s="47"/>
      <c r="F20" s="47"/>
      <c r="G20" s="49">
        <f t="shared" ref="G20:H20" si="7">C20*D20/1000</f>
        <v>0</v>
      </c>
      <c r="H20" s="49">
        <f t="shared" si="7"/>
        <v>0</v>
      </c>
      <c r="I20" s="50" t="s">
        <v>21</v>
      </c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" customHeight="1" x14ac:dyDescent="0.25">
      <c r="A21" s="44" t="s">
        <v>43</v>
      </c>
      <c r="B21" s="45" t="s">
        <v>25</v>
      </c>
      <c r="C21" s="46"/>
      <c r="D21" s="47"/>
      <c r="E21" s="47"/>
      <c r="F21" s="47"/>
      <c r="G21" s="49">
        <f t="shared" ref="G21:H21" si="8">C21*D21/1000</f>
        <v>0</v>
      </c>
      <c r="H21" s="49">
        <f t="shared" si="8"/>
        <v>0</v>
      </c>
      <c r="I21" s="50" t="s">
        <v>21</v>
      </c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" customHeight="1" x14ac:dyDescent="0.25">
      <c r="A22" s="44" t="s">
        <v>44</v>
      </c>
      <c r="B22" s="45" t="s">
        <v>27</v>
      </c>
      <c r="C22" s="46"/>
      <c r="D22" s="47"/>
      <c r="E22" s="47"/>
      <c r="F22" s="47"/>
      <c r="G22" s="49">
        <f t="shared" ref="G22:H22" si="9">C22*D22/1000</f>
        <v>0</v>
      </c>
      <c r="H22" s="49">
        <f t="shared" si="9"/>
        <v>0</v>
      </c>
      <c r="I22" s="50" t="s">
        <v>21</v>
      </c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" customHeight="1" x14ac:dyDescent="0.25">
      <c r="A23" s="44" t="s">
        <v>45</v>
      </c>
      <c r="B23" s="45" t="s">
        <v>29</v>
      </c>
      <c r="C23" s="46"/>
      <c r="D23" s="47"/>
      <c r="E23" s="47"/>
      <c r="F23" s="47"/>
      <c r="G23" s="49">
        <f t="shared" ref="G23:H23" si="10">C23*D23/1000</f>
        <v>0</v>
      </c>
      <c r="H23" s="49">
        <f t="shared" si="10"/>
        <v>0</v>
      </c>
      <c r="I23" s="50" t="s">
        <v>21</v>
      </c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" customHeight="1" x14ac:dyDescent="0.25">
      <c r="A24" s="44" t="s">
        <v>46</v>
      </c>
      <c r="B24" s="45" t="s">
        <v>31</v>
      </c>
      <c r="C24" s="46"/>
      <c r="D24" s="47"/>
      <c r="E24" s="47"/>
      <c r="F24" s="47"/>
      <c r="G24" s="49">
        <f t="shared" ref="G24:H24" si="11">C24*D24/1000</f>
        <v>0</v>
      </c>
      <c r="H24" s="49">
        <f t="shared" si="11"/>
        <v>0</v>
      </c>
      <c r="I24" s="50" t="s">
        <v>21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" customHeight="1" x14ac:dyDescent="0.25">
      <c r="A25" s="44" t="s">
        <v>47</v>
      </c>
      <c r="B25" s="51" t="s">
        <v>33</v>
      </c>
      <c r="C25" s="42" t="s">
        <v>21</v>
      </c>
      <c r="D25" s="42" t="s">
        <v>21</v>
      </c>
      <c r="E25" s="42" t="s">
        <v>21</v>
      </c>
      <c r="F25" s="42" t="s">
        <v>21</v>
      </c>
      <c r="G25" s="52">
        <f>IF(C20=0,,G24/(C20+C21+C22+C23)*C20)</f>
        <v>0</v>
      </c>
      <c r="H25" s="52">
        <f>IF(C20=0,,H24/(C20+C21+C22+C23)*C20)</f>
        <v>0</v>
      </c>
      <c r="I25" s="53" t="s">
        <v>21</v>
      </c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" customHeight="1" x14ac:dyDescent="0.25">
      <c r="A26" s="44" t="s">
        <v>48</v>
      </c>
      <c r="B26" s="51" t="s">
        <v>35</v>
      </c>
      <c r="C26" s="42" t="s">
        <v>21</v>
      </c>
      <c r="D26" s="42" t="s">
        <v>21</v>
      </c>
      <c r="E26" s="42" t="s">
        <v>21</v>
      </c>
      <c r="F26" s="42" t="s">
        <v>21</v>
      </c>
      <c r="G26" s="52">
        <f>IF(C21=0,,G24/(C20+C21+C22+C23)*C21)</f>
        <v>0</v>
      </c>
      <c r="H26" s="52">
        <f>IF(C21=0,,H24/(C20+C21+C22+C23)*C21)</f>
        <v>0</v>
      </c>
      <c r="I26" s="53" t="s">
        <v>21</v>
      </c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" customHeight="1" x14ac:dyDescent="0.25">
      <c r="A27" s="44" t="s">
        <v>49</v>
      </c>
      <c r="B27" s="51" t="s">
        <v>37</v>
      </c>
      <c r="C27" s="42" t="s">
        <v>21</v>
      </c>
      <c r="D27" s="42" t="s">
        <v>21</v>
      </c>
      <c r="E27" s="42" t="s">
        <v>21</v>
      </c>
      <c r="F27" s="42" t="s">
        <v>21</v>
      </c>
      <c r="G27" s="52">
        <f>IF(C22=0,,G24/(C20+C21+C22+C23)*C22)</f>
        <v>0</v>
      </c>
      <c r="H27" s="52">
        <f>IF(C22=0,,H24/(C20+C21+C22+C23)*C22)</f>
        <v>0</v>
      </c>
      <c r="I27" s="53" t="s">
        <v>21</v>
      </c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20.25" customHeight="1" x14ac:dyDescent="0.25">
      <c r="A28" s="54" t="s">
        <v>50</v>
      </c>
      <c r="B28" s="51" t="s">
        <v>39</v>
      </c>
      <c r="C28" s="42" t="s">
        <v>21</v>
      </c>
      <c r="D28" s="42" t="s">
        <v>21</v>
      </c>
      <c r="E28" s="42" t="s">
        <v>21</v>
      </c>
      <c r="F28" s="42" t="s">
        <v>21</v>
      </c>
      <c r="G28" s="52">
        <f t="shared" ref="G28:H28" si="12">G24-G25-G26-G27</f>
        <v>0</v>
      </c>
      <c r="H28" s="52">
        <f t="shared" si="12"/>
        <v>0</v>
      </c>
      <c r="I28" s="53" t="s">
        <v>21</v>
      </c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" customHeight="1" x14ac:dyDescent="0.25">
      <c r="A29" s="39" t="s">
        <v>51</v>
      </c>
      <c r="B29" s="40" t="s">
        <v>84</v>
      </c>
      <c r="C29" s="41" t="e">
        <f>C30+C31+C32+C33</f>
        <v>#REF!</v>
      </c>
      <c r="D29" s="55" t="e">
        <f t="shared" ref="D29:D33" si="13">IF(C29=0,0,G29/C29*1000)</f>
        <v>#REF!</v>
      </c>
      <c r="E29" s="55" t="e">
        <f t="shared" ref="E29:E33" si="14">IF(C29=0,0,H29/C29*1000)</f>
        <v>#REF!</v>
      </c>
      <c r="F29" s="55" t="e">
        <f>IF(C29=0,0,I29/C29*1000)</f>
        <v>#REF!</v>
      </c>
      <c r="G29" s="43" t="e">
        <f t="shared" ref="G29:H29" si="15">G30+G31+G32+G33</f>
        <v>#REF!</v>
      </c>
      <c r="H29" s="43" t="e">
        <f t="shared" si="15"/>
        <v>#REF!</v>
      </c>
      <c r="I29" s="43" t="e">
        <f>G29-H29</f>
        <v>#REF!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5">
      <c r="A30" s="44" t="s">
        <v>53</v>
      </c>
      <c r="B30" s="40" t="s">
        <v>23</v>
      </c>
      <c r="C30" s="46" t="e">
        <f t="shared" ref="C30:C33" si="16">C10+C20</f>
        <v>#REF!</v>
      </c>
      <c r="D30" s="47" t="e">
        <f t="shared" si="13"/>
        <v>#REF!</v>
      </c>
      <c r="E30" s="47" t="e">
        <f t="shared" si="14"/>
        <v>#REF!</v>
      </c>
      <c r="F30" s="47"/>
      <c r="G30" s="49" t="e">
        <f t="shared" ref="G30:H30" si="17">G10+G15+G20+G25</f>
        <v>#REF!</v>
      </c>
      <c r="H30" s="49" t="e">
        <f t="shared" si="17"/>
        <v>#REF!</v>
      </c>
      <c r="I30" s="50" t="s">
        <v>21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5">
      <c r="A31" s="44" t="s">
        <v>54</v>
      </c>
      <c r="B31" s="40" t="s">
        <v>25</v>
      </c>
      <c r="C31" s="46" t="e">
        <f t="shared" si="16"/>
        <v>#REF!</v>
      </c>
      <c r="D31" s="47" t="e">
        <f t="shared" si="13"/>
        <v>#REF!</v>
      </c>
      <c r="E31" s="47" t="e">
        <f t="shared" si="14"/>
        <v>#REF!</v>
      </c>
      <c r="F31" s="47"/>
      <c r="G31" s="49" t="e">
        <f t="shared" ref="G31:H31" si="18">G11+G16+G21+G26</f>
        <v>#REF!</v>
      </c>
      <c r="H31" s="49" t="e">
        <f t="shared" si="18"/>
        <v>#REF!</v>
      </c>
      <c r="I31" s="50" t="s">
        <v>21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5">
      <c r="A32" s="44" t="s">
        <v>55</v>
      </c>
      <c r="B32" s="40" t="s">
        <v>27</v>
      </c>
      <c r="C32" s="46" t="e">
        <f t="shared" si="16"/>
        <v>#REF!</v>
      </c>
      <c r="D32" s="47" t="e">
        <f t="shared" si="13"/>
        <v>#REF!</v>
      </c>
      <c r="E32" s="47" t="e">
        <f t="shared" si="14"/>
        <v>#REF!</v>
      </c>
      <c r="F32" s="47"/>
      <c r="G32" s="49" t="e">
        <f t="shared" ref="G32:H32" si="19">G12+G17+G22+G27</f>
        <v>#REF!</v>
      </c>
      <c r="H32" s="49" t="e">
        <f t="shared" si="19"/>
        <v>#REF!</v>
      </c>
      <c r="I32" s="50" t="s">
        <v>21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25">
      <c r="A33" s="44" t="s">
        <v>56</v>
      </c>
      <c r="B33" s="40" t="s">
        <v>29</v>
      </c>
      <c r="C33" s="46" t="e">
        <f t="shared" si="16"/>
        <v>#REF!</v>
      </c>
      <c r="D33" s="47" t="e">
        <f t="shared" si="13"/>
        <v>#REF!</v>
      </c>
      <c r="E33" s="47" t="e">
        <f t="shared" si="14"/>
        <v>#REF!</v>
      </c>
      <c r="F33" s="47"/>
      <c r="G33" s="49" t="e">
        <f t="shared" ref="G33:H33" si="20">G13+G18+G23+G28</f>
        <v>#REF!</v>
      </c>
      <c r="H33" s="49" t="e">
        <f t="shared" si="20"/>
        <v>#REF!</v>
      </c>
      <c r="I33" s="50" t="s">
        <v>21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5">
      <c r="A34" s="1"/>
      <c r="B34" s="1" t="s">
        <v>85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5">
      <c r="A36" s="1"/>
      <c r="B36" s="56" t="s">
        <v>86</v>
      </c>
      <c r="C36" s="31"/>
      <c r="D36" s="34"/>
      <c r="E36" s="32"/>
      <c r="F36" s="35"/>
      <c r="G36" s="35"/>
      <c r="H36" s="33" t="s">
        <v>87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5">
      <c r="A37" s="1"/>
      <c r="B37" s="35"/>
      <c r="C37" s="31"/>
      <c r="D37" s="35"/>
      <c r="E37" s="34" t="s">
        <v>71</v>
      </c>
      <c r="F37" s="35"/>
      <c r="G37" s="35"/>
      <c r="H37" s="3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spans="1:26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6:G34"/>
  <mergeCells count="6">
    <mergeCell ref="H1:I1"/>
    <mergeCell ref="B2:I2"/>
    <mergeCell ref="B3:I3"/>
    <mergeCell ref="B4:I4"/>
    <mergeCell ref="E6:F6"/>
    <mergeCell ref="H6:I6"/>
  </mergeCells>
  <pageMargins left="0.21000000000000005" right="0.25" top="0.21000000000000005" bottom="1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996"/>
  <sheetViews>
    <sheetView tabSelected="1" workbookViewId="0"/>
  </sheetViews>
  <sheetFormatPr defaultColWidth="14.42578125" defaultRowHeight="15" customHeight="1" x14ac:dyDescent="0.25"/>
  <cols>
    <col min="1" max="1" width="4" customWidth="1"/>
    <col min="2" max="2" width="7.42578125" customWidth="1"/>
    <col min="3" max="3" width="35.140625" customWidth="1"/>
    <col min="4" max="4" width="15.140625" customWidth="1"/>
    <col min="5" max="6" width="11.5703125" customWidth="1"/>
    <col min="7" max="7" width="12.140625" customWidth="1"/>
    <col min="8" max="8" width="14.5703125" customWidth="1"/>
    <col min="9" max="9" width="17.5703125" customWidth="1"/>
    <col min="10" max="10" width="17.140625" customWidth="1"/>
    <col min="11" max="11" width="11.5703125" hidden="1" customWidth="1"/>
    <col min="12" max="12" width="16.5703125" hidden="1" customWidth="1"/>
    <col min="13" max="13" width="11.5703125" hidden="1" customWidth="1"/>
    <col min="14" max="20" width="8.7109375" customWidth="1"/>
  </cols>
  <sheetData>
    <row r="1" spans="1:26" ht="54.75" customHeight="1" x14ac:dyDescent="0.25">
      <c r="A1" s="58"/>
      <c r="B1" s="59"/>
      <c r="C1" s="58"/>
      <c r="D1" s="58"/>
      <c r="E1" s="58"/>
      <c r="F1" s="58"/>
      <c r="G1" s="58"/>
      <c r="H1" s="58"/>
      <c r="I1" s="159" t="s">
        <v>88</v>
      </c>
      <c r="J1" s="140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14.25" customHeight="1" x14ac:dyDescent="0.25">
      <c r="A2" s="58"/>
      <c r="B2" s="16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ht="58.5" customHeight="1" x14ac:dyDescent="0.25">
      <c r="A3" s="58"/>
      <c r="B3" s="161" t="s">
        <v>89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26" ht="22.5" customHeight="1" x14ac:dyDescent="0.25">
      <c r="A4" s="58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1:26" ht="14.25" customHeight="1" x14ac:dyDescent="0.25">
      <c r="A5" s="58"/>
      <c r="B5" s="162" t="s">
        <v>5</v>
      </c>
      <c r="C5" s="162" t="s">
        <v>90</v>
      </c>
      <c r="D5" s="162" t="s">
        <v>91</v>
      </c>
      <c r="E5" s="163" t="s">
        <v>92</v>
      </c>
      <c r="F5" s="164"/>
      <c r="G5" s="165"/>
      <c r="H5" s="163" t="s">
        <v>93</v>
      </c>
      <c r="I5" s="164"/>
      <c r="J5" s="164"/>
      <c r="K5" s="164"/>
      <c r="L5" s="164"/>
      <c r="M5" s="165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26" ht="12" customHeight="1" x14ac:dyDescent="0.25">
      <c r="A6" s="58"/>
      <c r="B6" s="154"/>
      <c r="C6" s="154"/>
      <c r="D6" s="154"/>
      <c r="E6" s="166"/>
      <c r="F6" s="167"/>
      <c r="G6" s="168"/>
      <c r="H6" s="166"/>
      <c r="I6" s="167"/>
      <c r="J6" s="167"/>
      <c r="K6" s="167"/>
      <c r="L6" s="167"/>
      <c r="M6" s="16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ht="14.25" customHeight="1" x14ac:dyDescent="0.25">
      <c r="A7" s="58"/>
      <c r="B7" s="154"/>
      <c r="C7" s="154"/>
      <c r="D7" s="154"/>
      <c r="E7" s="156" t="s">
        <v>10</v>
      </c>
      <c r="F7" s="155" t="s">
        <v>94</v>
      </c>
      <c r="G7" s="142"/>
      <c r="H7" s="156" t="s">
        <v>10</v>
      </c>
      <c r="I7" s="155" t="s">
        <v>94</v>
      </c>
      <c r="J7" s="142"/>
      <c r="K7" s="156" t="s">
        <v>10</v>
      </c>
      <c r="L7" s="155" t="s">
        <v>94</v>
      </c>
      <c r="M7" s="142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6" ht="27" customHeight="1" x14ac:dyDescent="0.25">
      <c r="A8" s="58"/>
      <c r="B8" s="145"/>
      <c r="C8" s="145"/>
      <c r="D8" s="145"/>
      <c r="E8" s="145"/>
      <c r="F8" s="7" t="s">
        <v>95</v>
      </c>
      <c r="G8" s="7" t="s">
        <v>96</v>
      </c>
      <c r="H8" s="145"/>
      <c r="I8" s="7" t="s">
        <v>95</v>
      </c>
      <c r="J8" s="7" t="s">
        <v>96</v>
      </c>
      <c r="K8" s="145"/>
      <c r="L8" s="7" t="s">
        <v>95</v>
      </c>
      <c r="M8" s="7" t="s">
        <v>96</v>
      </c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spans="1:26" ht="14.25" customHeight="1" x14ac:dyDescent="0.25">
      <c r="A9" s="58"/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  <c r="K9" s="7">
        <v>13</v>
      </c>
      <c r="L9" s="7">
        <v>14</v>
      </c>
      <c r="M9" s="7">
        <v>15</v>
      </c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 spans="1:26" ht="28.5" customHeight="1" x14ac:dyDescent="0.25">
      <c r="A10" s="58"/>
      <c r="B10" s="61" t="s">
        <v>97</v>
      </c>
      <c r="C10" s="62" t="s">
        <v>98</v>
      </c>
      <c r="D10" s="63" t="s">
        <v>99</v>
      </c>
      <c r="E10" s="64">
        <v>5883.0788000000002</v>
      </c>
      <c r="F10" s="64">
        <v>5883.0788000000002</v>
      </c>
      <c r="G10" s="65"/>
      <c r="H10" s="66" t="s">
        <v>100</v>
      </c>
      <c r="I10" s="66" t="s">
        <v>100</v>
      </c>
      <c r="J10" s="67"/>
      <c r="K10" s="68" t="e">
        <f t="shared" ref="K10:K11" si="0">#REF!</f>
        <v>#REF!</v>
      </c>
      <c r="L10" s="68" t="e">
        <f>K10</f>
        <v>#REF!</v>
      </c>
      <c r="M10" s="6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 spans="1:26" ht="21" customHeight="1" x14ac:dyDescent="0.25">
      <c r="A11" s="58"/>
      <c r="B11" s="61" t="s">
        <v>101</v>
      </c>
      <c r="C11" s="62" t="s">
        <v>102</v>
      </c>
      <c r="D11" s="69" t="s">
        <v>103</v>
      </c>
      <c r="E11" s="70">
        <v>3.4839000000000002</v>
      </c>
      <c r="F11" s="71" t="s">
        <v>21</v>
      </c>
      <c r="G11" s="72">
        <v>3.48</v>
      </c>
      <c r="H11" s="70">
        <v>1.1307</v>
      </c>
      <c r="I11" s="71" t="s">
        <v>21</v>
      </c>
      <c r="J11" s="70">
        <v>1.1307</v>
      </c>
      <c r="K11" s="68" t="e">
        <f t="shared" si="0"/>
        <v>#REF!</v>
      </c>
      <c r="L11" s="7" t="s">
        <v>21</v>
      </c>
      <c r="M11" s="73" t="e">
        <f>K11</f>
        <v>#REF!</v>
      </c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26" ht="14.25" hidden="1" customHeight="1" x14ac:dyDescent="0.25">
      <c r="A12" s="58"/>
      <c r="B12" s="74"/>
      <c r="C12" s="75" t="s">
        <v>11</v>
      </c>
      <c r="D12" s="69" t="s">
        <v>99</v>
      </c>
      <c r="E12" s="70">
        <v>0</v>
      </c>
      <c r="F12" s="76"/>
      <c r="G12" s="71" t="s">
        <v>21</v>
      </c>
      <c r="H12" s="76"/>
      <c r="I12" s="70" t="s">
        <v>100</v>
      </c>
      <c r="J12" s="71" t="s">
        <v>21</v>
      </c>
      <c r="K12" s="74"/>
      <c r="L12" s="74"/>
      <c r="M12" s="74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spans="1:26" ht="36" hidden="1" customHeight="1" x14ac:dyDescent="0.25">
      <c r="A13" s="58"/>
      <c r="B13" s="77" t="s">
        <v>42</v>
      </c>
      <c r="C13" s="75" t="s">
        <v>104</v>
      </c>
      <c r="D13" s="78"/>
      <c r="E13" s="76"/>
      <c r="F13" s="76"/>
      <c r="G13" s="76"/>
      <c r="H13" s="76"/>
      <c r="I13" s="76"/>
      <c r="J13" s="79"/>
      <c r="K13" s="74"/>
      <c r="L13" s="7" t="s">
        <v>21</v>
      </c>
      <c r="M13" s="73" t="e">
        <f>M11</f>
        <v>#REF!</v>
      </c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spans="1:26" ht="38.25" hidden="1" customHeight="1" x14ac:dyDescent="0.25">
      <c r="A14" s="58"/>
      <c r="B14" s="77" t="s">
        <v>43</v>
      </c>
      <c r="C14" s="75" t="s">
        <v>105</v>
      </c>
      <c r="D14" s="69" t="s">
        <v>106</v>
      </c>
      <c r="E14" s="76"/>
      <c r="F14" s="76"/>
      <c r="G14" s="71" t="s">
        <v>21</v>
      </c>
      <c r="H14" s="76"/>
      <c r="I14" s="76"/>
      <c r="J14" s="80" t="s">
        <v>21</v>
      </c>
      <c r="K14" s="74"/>
      <c r="L14" s="7" t="s">
        <v>21</v>
      </c>
      <c r="M14" s="74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spans="1:26" ht="33" hidden="1" customHeight="1" x14ac:dyDescent="0.25">
      <c r="A15" s="58"/>
      <c r="B15" s="77" t="s">
        <v>44</v>
      </c>
      <c r="C15" s="75" t="s">
        <v>107</v>
      </c>
      <c r="D15" s="69" t="s">
        <v>108</v>
      </c>
      <c r="E15" s="76"/>
      <c r="F15" s="71" t="s">
        <v>21</v>
      </c>
      <c r="G15" s="76"/>
      <c r="H15" s="76"/>
      <c r="I15" s="71" t="s">
        <v>21</v>
      </c>
      <c r="J15" s="81"/>
      <c r="K15" s="74"/>
      <c r="L15" s="7" t="s">
        <v>21</v>
      </c>
      <c r="M15" s="74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26" ht="57.75" hidden="1" customHeight="1" x14ac:dyDescent="0.25">
      <c r="A16" s="58"/>
      <c r="B16" s="77" t="s">
        <v>45</v>
      </c>
      <c r="C16" s="75" t="s">
        <v>109</v>
      </c>
      <c r="D16" s="69" t="s">
        <v>110</v>
      </c>
      <c r="E16" s="76"/>
      <c r="F16" s="76"/>
      <c r="G16" s="71" t="s">
        <v>21</v>
      </c>
      <c r="H16" s="76"/>
      <c r="I16" s="76"/>
      <c r="J16" s="71" t="s">
        <v>21</v>
      </c>
      <c r="K16" s="74"/>
      <c r="L16" s="7" t="s">
        <v>21</v>
      </c>
      <c r="M16" s="74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ht="37.5" customHeight="1" x14ac:dyDescent="0.25">
      <c r="A17" s="58"/>
      <c r="B17" s="61" t="s">
        <v>111</v>
      </c>
      <c r="C17" s="62" t="s">
        <v>112</v>
      </c>
      <c r="D17" s="7" t="s">
        <v>99</v>
      </c>
      <c r="E17" s="82">
        <v>0</v>
      </c>
      <c r="F17" s="83"/>
      <c r="G17" s="7" t="s">
        <v>21</v>
      </c>
      <c r="H17" s="83"/>
      <c r="I17" s="84" t="s">
        <v>113</v>
      </c>
      <c r="J17" s="7" t="s">
        <v>21</v>
      </c>
      <c r="K17" s="74"/>
      <c r="L17" s="68" t="e">
        <f>L10</f>
        <v>#REF!</v>
      </c>
      <c r="M17" s="7" t="s">
        <v>21</v>
      </c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spans="1:26" ht="14.25" customHeight="1" x14ac:dyDescent="0.25">
      <c r="A18" s="58"/>
      <c r="B18" s="169" t="s">
        <v>53</v>
      </c>
      <c r="C18" s="75" t="s">
        <v>94</v>
      </c>
      <c r="D18" s="85"/>
      <c r="E18" s="83"/>
      <c r="F18" s="83"/>
      <c r="G18" s="83"/>
      <c r="H18" s="83"/>
      <c r="I18" s="83"/>
      <c r="J18" s="83"/>
      <c r="K18" s="74"/>
      <c r="L18" s="74"/>
      <c r="M18" s="74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spans="1:26" ht="24.75" customHeight="1" x14ac:dyDescent="0.25">
      <c r="A19" s="58"/>
      <c r="B19" s="145"/>
      <c r="C19" s="75" t="s">
        <v>114</v>
      </c>
      <c r="D19" s="7" t="s">
        <v>106</v>
      </c>
      <c r="E19" s="83"/>
      <c r="F19" s="83"/>
      <c r="G19" s="7" t="s">
        <v>21</v>
      </c>
      <c r="H19" s="83"/>
      <c r="I19" s="83"/>
      <c r="J19" s="7" t="s">
        <v>21</v>
      </c>
      <c r="K19" s="74"/>
      <c r="L19" s="74"/>
      <c r="M19" s="7" t="s">
        <v>21</v>
      </c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spans="1:26" ht="31.5" customHeight="1" x14ac:dyDescent="0.25">
      <c r="A20" s="58"/>
      <c r="B20" s="61" t="s">
        <v>115</v>
      </c>
      <c r="C20" s="62" t="s">
        <v>116</v>
      </c>
      <c r="D20" s="7" t="s">
        <v>108</v>
      </c>
      <c r="E20" s="83"/>
      <c r="F20" s="7" t="s">
        <v>21</v>
      </c>
      <c r="G20" s="83"/>
      <c r="H20" s="83"/>
      <c r="I20" s="7" t="s">
        <v>21</v>
      </c>
      <c r="J20" s="83"/>
      <c r="K20" s="7" t="s">
        <v>21</v>
      </c>
      <c r="L20" s="7" t="s">
        <v>21</v>
      </c>
      <c r="M20" s="7" t="s">
        <v>21</v>
      </c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spans="1:26" ht="39" customHeight="1" x14ac:dyDescent="0.25">
      <c r="A21" s="58"/>
      <c r="B21" s="61" t="s">
        <v>117</v>
      </c>
      <c r="C21" s="62" t="s">
        <v>118</v>
      </c>
      <c r="D21" s="7" t="s">
        <v>110</v>
      </c>
      <c r="E21" s="83"/>
      <c r="F21" s="83"/>
      <c r="G21" s="7" t="s">
        <v>21</v>
      </c>
      <c r="H21" s="83"/>
      <c r="I21" s="83"/>
      <c r="J21" s="7" t="s">
        <v>21</v>
      </c>
      <c r="K21" s="7" t="s">
        <v>21</v>
      </c>
      <c r="L21" s="7" t="s">
        <v>21</v>
      </c>
      <c r="M21" s="7" t="s">
        <v>21</v>
      </c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spans="1:26" ht="14.25" customHeight="1" x14ac:dyDescent="0.25">
      <c r="A22" s="58"/>
      <c r="B22" s="74"/>
      <c r="C22" s="170" t="s">
        <v>119</v>
      </c>
      <c r="D22" s="141"/>
      <c r="E22" s="141"/>
      <c r="F22" s="141"/>
      <c r="G22" s="141"/>
      <c r="H22" s="141"/>
      <c r="I22" s="141"/>
      <c r="J22" s="141"/>
      <c r="K22" s="141"/>
      <c r="L22" s="141"/>
      <c r="M22" s="142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spans="1:26" ht="27.75" customHeight="1" x14ac:dyDescent="0.25">
      <c r="A23" s="58"/>
      <c r="B23" s="61" t="s">
        <v>120</v>
      </c>
      <c r="C23" s="62" t="s">
        <v>121</v>
      </c>
      <c r="D23" s="86" t="s">
        <v>122</v>
      </c>
      <c r="E23" s="87" t="s">
        <v>123</v>
      </c>
      <c r="F23" s="87" t="s">
        <v>124</v>
      </c>
      <c r="G23" s="87" t="s">
        <v>125</v>
      </c>
      <c r="H23" s="87" t="s">
        <v>126</v>
      </c>
      <c r="I23" s="87" t="s">
        <v>127</v>
      </c>
      <c r="J23" s="87" t="s">
        <v>128</v>
      </c>
      <c r="K23" s="88" t="e">
        <f>L23+M23</f>
        <v>#REF!</v>
      </c>
      <c r="L23" s="88" t="e">
        <f>L24</f>
        <v>#REF!</v>
      </c>
      <c r="M23" s="88" t="e">
        <f>M24+M39+M40+M43</f>
        <v>#REF!</v>
      </c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spans="1:26" ht="30.75" customHeight="1" x14ac:dyDescent="0.25">
      <c r="A24" s="58"/>
      <c r="B24" s="77" t="s">
        <v>129</v>
      </c>
      <c r="C24" s="75" t="s">
        <v>130</v>
      </c>
      <c r="D24" s="86" t="s">
        <v>106</v>
      </c>
      <c r="E24" s="87" t="s">
        <v>131</v>
      </c>
      <c r="F24" s="87" t="s">
        <v>124</v>
      </c>
      <c r="G24" s="87" t="s">
        <v>132</v>
      </c>
      <c r="H24" s="87" t="s">
        <v>133</v>
      </c>
      <c r="I24" s="87" t="s">
        <v>127</v>
      </c>
      <c r="J24" s="87" t="s">
        <v>134</v>
      </c>
      <c r="K24" s="88" t="e">
        <f>K25+K30+K31+K36+K37+K38</f>
        <v>#REF!</v>
      </c>
      <c r="L24" s="88" t="e">
        <f>L25+L30+L31</f>
        <v>#REF!</v>
      </c>
      <c r="M24" s="88" t="e">
        <f>M25+M31+M36+M37+M38+M30</f>
        <v>#REF!</v>
      </c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spans="1:26" ht="27.75" customHeight="1" x14ac:dyDescent="0.25">
      <c r="A25" s="58"/>
      <c r="B25" s="77" t="s">
        <v>135</v>
      </c>
      <c r="C25" s="75" t="s">
        <v>136</v>
      </c>
      <c r="D25" s="156" t="s">
        <v>106</v>
      </c>
      <c r="E25" s="158" t="s">
        <v>137</v>
      </c>
      <c r="F25" s="158" t="s">
        <v>138</v>
      </c>
      <c r="G25" s="158" t="s">
        <v>139</v>
      </c>
      <c r="H25" s="158" t="s">
        <v>140</v>
      </c>
      <c r="I25" s="158" t="s">
        <v>141</v>
      </c>
      <c r="J25" s="158">
        <v>335.24</v>
      </c>
      <c r="K25" s="171" t="e">
        <f t="shared" ref="K25:L25" si="1">K27+K29</f>
        <v>#REF!</v>
      </c>
      <c r="L25" s="171" t="e">
        <f t="shared" si="1"/>
        <v>#REF!</v>
      </c>
      <c r="M25" s="171" t="e">
        <f>M27</f>
        <v>#REF!</v>
      </c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 spans="1:26" ht="14.25" customHeight="1" x14ac:dyDescent="0.25">
      <c r="A26" s="58"/>
      <c r="B26" s="89"/>
      <c r="C26" s="75" t="s">
        <v>142</v>
      </c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spans="1:26" ht="14.25" customHeight="1" x14ac:dyDescent="0.25">
      <c r="A27" s="58"/>
      <c r="B27" s="89"/>
      <c r="C27" s="75" t="s">
        <v>143</v>
      </c>
      <c r="D27" s="86" t="s">
        <v>106</v>
      </c>
      <c r="E27" s="87" t="s">
        <v>137</v>
      </c>
      <c r="F27" s="87" t="s">
        <v>138</v>
      </c>
      <c r="G27" s="90" t="s">
        <v>139</v>
      </c>
      <c r="H27" s="87" t="s">
        <v>140</v>
      </c>
      <c r="I27" s="87" t="s">
        <v>141</v>
      </c>
      <c r="J27" s="90">
        <v>335.24</v>
      </c>
      <c r="K27" s="91" t="e">
        <f>L27+M27</f>
        <v>#REF!</v>
      </c>
      <c r="L27" s="88" t="e">
        <f>#REF!+#REF!</f>
        <v>#REF!</v>
      </c>
      <c r="M27" s="92" t="e">
        <f>#REF!</f>
        <v>#REF!</v>
      </c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spans="1:26" ht="14.25" customHeight="1" x14ac:dyDescent="0.25">
      <c r="A28" s="58"/>
      <c r="B28" s="89"/>
      <c r="C28" s="75" t="s">
        <v>144</v>
      </c>
      <c r="D28" s="93" t="s">
        <v>106</v>
      </c>
      <c r="E28" s="76"/>
      <c r="F28" s="71" t="s">
        <v>21</v>
      </c>
      <c r="G28" s="76"/>
      <c r="H28" s="76"/>
      <c r="I28" s="71" t="s">
        <v>21</v>
      </c>
      <c r="J28" s="76"/>
      <c r="K28" s="74"/>
      <c r="L28" s="7" t="s">
        <v>21</v>
      </c>
      <c r="M28" s="74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 spans="1:26" ht="19.5" customHeight="1" x14ac:dyDescent="0.25">
      <c r="A29" s="58"/>
      <c r="B29" s="89"/>
      <c r="C29" s="75" t="s">
        <v>145</v>
      </c>
      <c r="D29" s="93" t="s">
        <v>106</v>
      </c>
      <c r="E29" s="76"/>
      <c r="F29" s="76"/>
      <c r="G29" s="71" t="s">
        <v>21</v>
      </c>
      <c r="H29" s="76"/>
      <c r="I29" s="76"/>
      <c r="J29" s="71" t="s">
        <v>21</v>
      </c>
      <c r="K29" s="74"/>
      <c r="L29" s="74"/>
      <c r="M29" s="7" t="s">
        <v>21</v>
      </c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 spans="1:26" ht="14.25" customHeight="1" x14ac:dyDescent="0.25">
      <c r="A30" s="58"/>
      <c r="B30" s="77" t="s">
        <v>146</v>
      </c>
      <c r="C30" s="75" t="s">
        <v>147</v>
      </c>
      <c r="D30" s="93" t="s">
        <v>106</v>
      </c>
      <c r="E30" s="72" t="s">
        <v>148</v>
      </c>
      <c r="F30" s="72" t="s">
        <v>148</v>
      </c>
      <c r="G30" s="72">
        <v>0</v>
      </c>
      <c r="H30" s="72">
        <v>372.28</v>
      </c>
      <c r="I30" s="72">
        <v>372.28</v>
      </c>
      <c r="J30" s="94"/>
      <c r="K30" s="91" t="e">
        <f t="shared" ref="K30:K31" si="2">L30+M30</f>
        <v>#REF!</v>
      </c>
      <c r="L30" s="88" t="e">
        <f>#REF!+#REF!</f>
        <v>#REF!</v>
      </c>
      <c r="M30" s="92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spans="1:26" ht="14.25" customHeight="1" x14ac:dyDescent="0.25">
      <c r="A31" s="58"/>
      <c r="B31" s="77" t="s">
        <v>149</v>
      </c>
      <c r="C31" s="75" t="s">
        <v>150</v>
      </c>
      <c r="D31" s="7" t="s">
        <v>106</v>
      </c>
      <c r="E31" s="95" t="s">
        <v>151</v>
      </c>
      <c r="F31" s="95" t="s">
        <v>151</v>
      </c>
      <c r="G31" s="85"/>
      <c r="H31" s="96" t="s">
        <v>151</v>
      </c>
      <c r="I31" s="95" t="s">
        <v>151</v>
      </c>
      <c r="J31" s="85"/>
      <c r="K31" s="157">
        <f t="shared" si="2"/>
        <v>0</v>
      </c>
      <c r="L31" s="88">
        <f>L33</f>
        <v>0</v>
      </c>
      <c r="M31" s="74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</row>
    <row r="32" spans="1:26" ht="14.25" customHeight="1" x14ac:dyDescent="0.25">
      <c r="A32" s="58"/>
      <c r="B32" s="89"/>
      <c r="C32" s="75" t="s">
        <v>142</v>
      </c>
      <c r="D32" s="74"/>
      <c r="E32" s="95"/>
      <c r="F32" s="85" t="s">
        <v>151</v>
      </c>
      <c r="G32" s="85"/>
      <c r="H32" s="97"/>
      <c r="I32" s="95"/>
      <c r="J32" s="85"/>
      <c r="K32" s="145"/>
      <c r="L32" s="74"/>
      <c r="M32" s="74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</row>
    <row r="33" spans="1:26" ht="14.25" customHeight="1" x14ac:dyDescent="0.25">
      <c r="A33" s="58"/>
      <c r="B33" s="74"/>
      <c r="C33" s="75" t="s">
        <v>143</v>
      </c>
      <c r="D33" s="7" t="s">
        <v>106</v>
      </c>
      <c r="E33" s="95" t="s">
        <v>151</v>
      </c>
      <c r="F33" s="95" t="s">
        <v>151</v>
      </c>
      <c r="G33" s="7" t="s">
        <v>21</v>
      </c>
      <c r="H33" s="95" t="s">
        <v>151</v>
      </c>
      <c r="I33" s="95" t="s">
        <v>151</v>
      </c>
      <c r="J33" s="7" t="s">
        <v>21</v>
      </c>
      <c r="K33" s="88">
        <f>L33</f>
        <v>0</v>
      </c>
      <c r="L33" s="88">
        <v>0</v>
      </c>
      <c r="M33" s="7" t="s">
        <v>21</v>
      </c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4" spans="1:26" ht="14.25" customHeight="1" x14ac:dyDescent="0.25">
      <c r="A34" s="58"/>
      <c r="B34" s="74"/>
      <c r="C34" s="75" t="s">
        <v>144</v>
      </c>
      <c r="D34" s="7" t="s">
        <v>106</v>
      </c>
      <c r="E34" s="95"/>
      <c r="F34" s="7" t="s">
        <v>21</v>
      </c>
      <c r="G34" s="85"/>
      <c r="H34" s="95"/>
      <c r="I34" s="7" t="s">
        <v>21</v>
      </c>
      <c r="J34" s="85"/>
      <c r="K34" s="74"/>
      <c r="L34" s="7" t="s">
        <v>21</v>
      </c>
      <c r="M34" s="74">
        <v>0</v>
      </c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</row>
    <row r="35" spans="1:26" ht="24.75" customHeight="1" x14ac:dyDescent="0.25">
      <c r="A35" s="58"/>
      <c r="B35" s="74"/>
      <c r="C35" s="75" t="s">
        <v>145</v>
      </c>
      <c r="D35" s="7" t="s">
        <v>106</v>
      </c>
      <c r="E35" s="95"/>
      <c r="F35" s="85"/>
      <c r="G35" s="7" t="s">
        <v>21</v>
      </c>
      <c r="H35" s="95"/>
      <c r="I35" s="85"/>
      <c r="J35" s="7" t="s">
        <v>21</v>
      </c>
      <c r="K35" s="74"/>
      <c r="L35" s="74">
        <v>0</v>
      </c>
      <c r="M35" s="7" t="s">
        <v>21</v>
      </c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</row>
    <row r="36" spans="1:26" ht="19.5" customHeight="1" x14ac:dyDescent="0.25">
      <c r="A36" s="58"/>
      <c r="B36" s="77" t="s">
        <v>152</v>
      </c>
      <c r="C36" s="75" t="s">
        <v>153</v>
      </c>
      <c r="D36" s="7" t="s">
        <v>106</v>
      </c>
      <c r="E36" s="98">
        <v>17.75</v>
      </c>
      <c r="F36" s="99" t="s">
        <v>21</v>
      </c>
      <c r="G36" s="87">
        <v>17.75</v>
      </c>
      <c r="H36" s="87">
        <v>5.88</v>
      </c>
      <c r="I36" s="99" t="s">
        <v>21</v>
      </c>
      <c r="J36" s="87">
        <v>5.88</v>
      </c>
      <c r="K36" s="91" t="e">
        <f t="shared" ref="K36:K39" si="3">M36</f>
        <v>#REF!</v>
      </c>
      <c r="L36" s="7" t="s">
        <v>21</v>
      </c>
      <c r="M36" s="88" t="e">
        <f t="shared" ref="M36:M37" si="4">#REF!+#REF!</f>
        <v>#REF!</v>
      </c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</row>
    <row r="37" spans="1:26" ht="35.25" customHeight="1" x14ac:dyDescent="0.25">
      <c r="A37" s="58"/>
      <c r="B37" s="77" t="s">
        <v>154</v>
      </c>
      <c r="C37" s="75" t="s">
        <v>155</v>
      </c>
      <c r="D37" s="7" t="s">
        <v>106</v>
      </c>
      <c r="E37" s="100">
        <v>241</v>
      </c>
      <c r="F37" s="71" t="s">
        <v>21</v>
      </c>
      <c r="G37" s="72">
        <v>241</v>
      </c>
      <c r="H37" s="72">
        <v>80.33</v>
      </c>
      <c r="I37" s="71" t="s">
        <v>21</v>
      </c>
      <c r="J37" s="72">
        <v>80.33</v>
      </c>
      <c r="K37" s="88" t="e">
        <f t="shared" si="3"/>
        <v>#REF!</v>
      </c>
      <c r="L37" s="7" t="s">
        <v>21</v>
      </c>
      <c r="M37" s="88" t="e">
        <f t="shared" si="4"/>
        <v>#REF!</v>
      </c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spans="1:26" ht="51" customHeight="1" x14ac:dyDescent="0.25">
      <c r="A38" s="58"/>
      <c r="B38" s="77" t="s">
        <v>156</v>
      </c>
      <c r="C38" s="75" t="s">
        <v>157</v>
      </c>
      <c r="D38" s="7" t="s">
        <v>106</v>
      </c>
      <c r="E38" s="100" t="s">
        <v>158</v>
      </c>
      <c r="F38" s="71" t="s">
        <v>21</v>
      </c>
      <c r="G38" s="72" t="s">
        <v>158</v>
      </c>
      <c r="H38" s="72">
        <v>863.42</v>
      </c>
      <c r="I38" s="71" t="s">
        <v>21</v>
      </c>
      <c r="J38" s="72">
        <v>863.42</v>
      </c>
      <c r="K38" s="91" t="e">
        <f t="shared" si="3"/>
        <v>#REF!</v>
      </c>
      <c r="L38" s="7" t="s">
        <v>21</v>
      </c>
      <c r="M38" s="88" t="e">
        <f t="shared" ref="M38:M39" si="5">#REF!+#REF!+#REF!</f>
        <v>#REF!</v>
      </c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 spans="1:26" ht="18.75" customHeight="1" x14ac:dyDescent="0.25">
      <c r="A39" s="58"/>
      <c r="B39" s="77" t="s">
        <v>159</v>
      </c>
      <c r="C39" s="75" t="s">
        <v>160</v>
      </c>
      <c r="D39" s="7" t="s">
        <v>106</v>
      </c>
      <c r="E39" s="100" t="s">
        <v>161</v>
      </c>
      <c r="F39" s="71" t="s">
        <v>21</v>
      </c>
      <c r="G39" s="72" t="s">
        <v>161</v>
      </c>
      <c r="H39" s="72" t="s">
        <v>162</v>
      </c>
      <c r="I39" s="71" t="s">
        <v>21</v>
      </c>
      <c r="J39" s="72" t="s">
        <v>162</v>
      </c>
      <c r="K39" s="88" t="e">
        <f t="shared" si="3"/>
        <v>#REF!</v>
      </c>
      <c r="L39" s="7" t="s">
        <v>21</v>
      </c>
      <c r="M39" s="88" t="e">
        <f t="shared" si="5"/>
        <v>#REF!</v>
      </c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spans="1:26" ht="22.5" customHeight="1" x14ac:dyDescent="0.25">
      <c r="A40" s="58"/>
      <c r="B40" s="77" t="s">
        <v>163</v>
      </c>
      <c r="C40" s="75" t="s">
        <v>164</v>
      </c>
      <c r="D40" s="7" t="s">
        <v>106</v>
      </c>
      <c r="E40" s="100">
        <v>726.69</v>
      </c>
      <c r="F40" s="71" t="s">
        <v>21</v>
      </c>
      <c r="G40" s="72">
        <v>726.69</v>
      </c>
      <c r="H40" s="72">
        <v>243.2</v>
      </c>
      <c r="I40" s="71" t="s">
        <v>21</v>
      </c>
      <c r="J40" s="101">
        <v>243.2</v>
      </c>
      <c r="K40" s="88" t="e">
        <f>K41+K42</f>
        <v>#REF!</v>
      </c>
      <c r="L40" s="7" t="s">
        <v>21</v>
      </c>
      <c r="M40" s="88" t="e">
        <f>M41+M42</f>
        <v>#REF!</v>
      </c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 spans="1:26" ht="41.25" customHeight="1" x14ac:dyDescent="0.25">
      <c r="A41" s="58"/>
      <c r="B41" s="77" t="s">
        <v>165</v>
      </c>
      <c r="C41" s="75" t="s">
        <v>166</v>
      </c>
      <c r="D41" s="7" t="s">
        <v>106</v>
      </c>
      <c r="E41" s="100">
        <v>695.6</v>
      </c>
      <c r="F41" s="71" t="s">
        <v>21</v>
      </c>
      <c r="G41" s="72">
        <v>695.6</v>
      </c>
      <c r="H41" s="72">
        <v>232.79</v>
      </c>
      <c r="I41" s="71" t="s">
        <v>21</v>
      </c>
      <c r="J41" s="72">
        <v>232.79</v>
      </c>
      <c r="K41" s="88" t="e">
        <f t="shared" ref="K41:K44" si="6">M41</f>
        <v>#REF!</v>
      </c>
      <c r="L41" s="7" t="s">
        <v>21</v>
      </c>
      <c r="M41" s="88" t="e">
        <f t="shared" ref="M41:M44" si="7">#REF!+#REF!+#REF!</f>
        <v>#REF!</v>
      </c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</row>
    <row r="42" spans="1:26" ht="54.75" customHeight="1" x14ac:dyDescent="0.25">
      <c r="A42" s="58"/>
      <c r="B42" s="77" t="s">
        <v>167</v>
      </c>
      <c r="C42" s="75" t="s">
        <v>168</v>
      </c>
      <c r="D42" s="7" t="s">
        <v>106</v>
      </c>
      <c r="E42" s="100">
        <v>31.09</v>
      </c>
      <c r="F42" s="71" t="s">
        <v>21</v>
      </c>
      <c r="G42" s="72">
        <v>31.09</v>
      </c>
      <c r="H42" s="72">
        <v>10.41</v>
      </c>
      <c r="I42" s="71" t="s">
        <v>21</v>
      </c>
      <c r="J42" s="72">
        <v>10.41</v>
      </c>
      <c r="K42" s="88" t="e">
        <f t="shared" si="6"/>
        <v>#REF!</v>
      </c>
      <c r="L42" s="7" t="s">
        <v>21</v>
      </c>
      <c r="M42" s="88" t="e">
        <f t="shared" si="7"/>
        <v>#REF!</v>
      </c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</row>
    <row r="43" spans="1:26" ht="27.75" customHeight="1" x14ac:dyDescent="0.25">
      <c r="A43" s="58"/>
      <c r="B43" s="77" t="s">
        <v>169</v>
      </c>
      <c r="C43" s="75" t="s">
        <v>0</v>
      </c>
      <c r="D43" s="7" t="s">
        <v>106</v>
      </c>
      <c r="E43" s="100">
        <v>340.6</v>
      </c>
      <c r="F43" s="71" t="s">
        <v>21</v>
      </c>
      <c r="G43" s="72">
        <v>340.6</v>
      </c>
      <c r="H43" s="72">
        <v>113.92</v>
      </c>
      <c r="I43" s="71" t="s">
        <v>21</v>
      </c>
      <c r="J43" s="72">
        <v>113.92</v>
      </c>
      <c r="K43" s="88" t="e">
        <f t="shared" si="6"/>
        <v>#REF!</v>
      </c>
      <c r="L43" s="7" t="s">
        <v>21</v>
      </c>
      <c r="M43" s="88" t="e">
        <f t="shared" si="7"/>
        <v>#REF!</v>
      </c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</row>
    <row r="44" spans="1:26" ht="14.25" customHeight="1" x14ac:dyDescent="0.25">
      <c r="A44" s="58"/>
      <c r="B44" s="61" t="s">
        <v>170</v>
      </c>
      <c r="C44" s="62" t="s">
        <v>1</v>
      </c>
      <c r="D44" s="7" t="s">
        <v>122</v>
      </c>
      <c r="E44" s="100">
        <v>591.95000000000005</v>
      </c>
      <c r="F44" s="71" t="s">
        <v>21</v>
      </c>
      <c r="G44" s="72">
        <v>591.95000000000005</v>
      </c>
      <c r="H44" s="72">
        <v>197.99</v>
      </c>
      <c r="I44" s="71" t="s">
        <v>21</v>
      </c>
      <c r="J44" s="72">
        <v>197.99</v>
      </c>
      <c r="K44" s="88" t="e">
        <f t="shared" si="6"/>
        <v>#REF!</v>
      </c>
      <c r="L44" s="7" t="s">
        <v>21</v>
      </c>
      <c r="M44" s="88" t="e">
        <f t="shared" si="7"/>
        <v>#REF!</v>
      </c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spans="1:26" ht="14.25" customHeight="1" x14ac:dyDescent="0.25">
      <c r="A45" s="58"/>
      <c r="B45" s="61" t="s">
        <v>171</v>
      </c>
      <c r="C45" s="62" t="s">
        <v>172</v>
      </c>
      <c r="D45" s="7" t="s">
        <v>122</v>
      </c>
      <c r="E45" s="100">
        <v>0</v>
      </c>
      <c r="F45" s="71" t="s">
        <v>21</v>
      </c>
      <c r="G45" s="72">
        <v>0</v>
      </c>
      <c r="H45" s="72">
        <v>0</v>
      </c>
      <c r="I45" s="71" t="s">
        <v>21</v>
      </c>
      <c r="J45" s="70">
        <v>0</v>
      </c>
      <c r="K45" s="74">
        <v>0</v>
      </c>
      <c r="L45" s="7" t="s">
        <v>21</v>
      </c>
      <c r="M45" s="74">
        <v>0</v>
      </c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</row>
    <row r="46" spans="1:26" ht="14.25" customHeight="1" x14ac:dyDescent="0.25">
      <c r="A46" s="58"/>
      <c r="B46" s="61" t="s">
        <v>173</v>
      </c>
      <c r="C46" s="62" t="s">
        <v>174</v>
      </c>
      <c r="D46" s="7" t="s">
        <v>122</v>
      </c>
      <c r="E46" s="100">
        <v>0</v>
      </c>
      <c r="F46" s="71" t="s">
        <v>21</v>
      </c>
      <c r="G46" s="72">
        <v>0</v>
      </c>
      <c r="H46" s="72">
        <v>0</v>
      </c>
      <c r="I46" s="71" t="s">
        <v>21</v>
      </c>
      <c r="J46" s="70">
        <v>0</v>
      </c>
      <c r="K46" s="74">
        <v>0</v>
      </c>
      <c r="L46" s="7" t="s">
        <v>21</v>
      </c>
      <c r="M46" s="74">
        <v>0</v>
      </c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spans="1:26" ht="14.25" customHeight="1" x14ac:dyDescent="0.25">
      <c r="A47" s="58"/>
      <c r="B47" s="61" t="s">
        <v>175</v>
      </c>
      <c r="C47" s="62" t="s">
        <v>176</v>
      </c>
      <c r="D47" s="7" t="s">
        <v>122</v>
      </c>
      <c r="E47" s="100">
        <v>0</v>
      </c>
      <c r="F47" s="71" t="s">
        <v>21</v>
      </c>
      <c r="G47" s="72">
        <v>0</v>
      </c>
      <c r="H47" s="72">
        <v>0</v>
      </c>
      <c r="I47" s="71" t="s">
        <v>21</v>
      </c>
      <c r="J47" s="70">
        <v>0</v>
      </c>
      <c r="K47" s="74">
        <v>0</v>
      </c>
      <c r="L47" s="7" t="s">
        <v>21</v>
      </c>
      <c r="M47" s="74">
        <v>0</v>
      </c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spans="1:26" ht="58.5" customHeight="1" x14ac:dyDescent="0.25">
      <c r="A48" s="58"/>
      <c r="B48" s="61" t="s">
        <v>177</v>
      </c>
      <c r="C48" s="62" t="s">
        <v>178</v>
      </c>
      <c r="D48" s="7" t="s">
        <v>122</v>
      </c>
      <c r="E48" s="100" t="s">
        <v>179</v>
      </c>
      <c r="F48" s="72" t="s">
        <v>124</v>
      </c>
      <c r="G48" s="72" t="s">
        <v>180</v>
      </c>
      <c r="H48" s="72" t="s">
        <v>181</v>
      </c>
      <c r="I48" s="72" t="s">
        <v>127</v>
      </c>
      <c r="J48" s="72" t="s">
        <v>182</v>
      </c>
      <c r="K48" s="88" t="e">
        <f>K23+K44+K45+K46</f>
        <v>#REF!</v>
      </c>
      <c r="L48" s="95" t="e">
        <f>L23</f>
        <v>#REF!</v>
      </c>
      <c r="M48" s="88" t="e">
        <f>M23+M44+M45+M46</f>
        <v>#REF!</v>
      </c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 spans="1:26" ht="46.5" customHeight="1" x14ac:dyDescent="0.25">
      <c r="A49" s="58"/>
      <c r="B49" s="61" t="s">
        <v>183</v>
      </c>
      <c r="C49" s="62" t="s">
        <v>184</v>
      </c>
      <c r="D49" s="7" t="s">
        <v>122</v>
      </c>
      <c r="E49" s="100" t="s">
        <v>179</v>
      </c>
      <c r="F49" s="72" t="s">
        <v>124</v>
      </c>
      <c r="G49" s="72" t="s">
        <v>180</v>
      </c>
      <c r="H49" s="72" t="s">
        <v>181</v>
      </c>
      <c r="I49" s="72" t="s">
        <v>127</v>
      </c>
      <c r="J49" s="72" t="s">
        <v>182</v>
      </c>
      <c r="K49" s="88" t="e">
        <f>K47+K48</f>
        <v>#REF!</v>
      </c>
      <c r="L49" s="88" t="e">
        <f>L48</f>
        <v>#REF!</v>
      </c>
      <c r="M49" s="88" t="e">
        <f>M47+M48</f>
        <v>#REF!</v>
      </c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 spans="1:26" ht="30.75" customHeight="1" x14ac:dyDescent="0.25">
      <c r="A50" s="58"/>
      <c r="B50" s="61" t="s">
        <v>185</v>
      </c>
      <c r="C50" s="62" t="s">
        <v>186</v>
      </c>
      <c r="D50" s="7" t="s">
        <v>122</v>
      </c>
      <c r="E50" s="102"/>
      <c r="F50" s="71" t="s">
        <v>21</v>
      </c>
      <c r="G50" s="76"/>
      <c r="H50" s="76"/>
      <c r="I50" s="71" t="s">
        <v>21</v>
      </c>
      <c r="J50" s="76"/>
      <c r="K50" s="74"/>
      <c r="L50" s="7" t="s">
        <v>21</v>
      </c>
      <c r="M50" s="74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spans="1:26" ht="42.75" customHeight="1" x14ac:dyDescent="0.25">
      <c r="A51" s="58"/>
      <c r="B51" s="61" t="s">
        <v>187</v>
      </c>
      <c r="C51" s="62" t="s">
        <v>188</v>
      </c>
      <c r="D51" s="7" t="s">
        <v>189</v>
      </c>
      <c r="E51" s="100" t="s">
        <v>190</v>
      </c>
      <c r="F51" s="72" t="s">
        <v>191</v>
      </c>
      <c r="G51" s="103"/>
      <c r="H51" s="72" t="s">
        <v>192</v>
      </c>
      <c r="I51" s="72" t="s">
        <v>193</v>
      </c>
      <c r="J51" s="103"/>
      <c r="K51" s="88" t="e">
        <f>(K49+K50)/K10*1000</f>
        <v>#REF!</v>
      </c>
      <c r="L51" s="88" t="e">
        <f>L49/L10*1000</f>
        <v>#REF!</v>
      </c>
      <c r="M51" s="8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 spans="1:26" ht="18.75" customHeight="1" x14ac:dyDescent="0.25">
      <c r="A52" s="58"/>
      <c r="B52" s="61" t="s">
        <v>194</v>
      </c>
      <c r="C52" s="62" t="s">
        <v>195</v>
      </c>
      <c r="D52" s="7" t="s">
        <v>122</v>
      </c>
      <c r="E52" s="100">
        <v>990.03</v>
      </c>
      <c r="F52" s="71" t="s">
        <v>21</v>
      </c>
      <c r="G52" s="72">
        <v>990.03</v>
      </c>
      <c r="H52" s="72">
        <v>256.58999999999997</v>
      </c>
      <c r="I52" s="71" t="s">
        <v>21</v>
      </c>
      <c r="J52" s="72">
        <v>256.58999999999997</v>
      </c>
      <c r="K52" s="88" t="e">
        <f>M52</f>
        <v>#REF!</v>
      </c>
      <c r="L52" s="7" t="s">
        <v>21</v>
      </c>
      <c r="M52" s="88" t="e">
        <f>#REF!+#REF!+#REF!</f>
        <v>#REF!</v>
      </c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spans="1:26" ht="45" customHeight="1" x14ac:dyDescent="0.25">
      <c r="A53" s="58"/>
      <c r="B53" s="61" t="s">
        <v>196</v>
      </c>
      <c r="C53" s="62" t="s">
        <v>197</v>
      </c>
      <c r="D53" s="7" t="s">
        <v>122</v>
      </c>
      <c r="E53" s="100" t="s">
        <v>198</v>
      </c>
      <c r="F53" s="72" t="s">
        <v>124</v>
      </c>
      <c r="G53" s="72" t="s">
        <v>199</v>
      </c>
      <c r="H53" s="72" t="s">
        <v>200</v>
      </c>
      <c r="I53" s="72" t="s">
        <v>127</v>
      </c>
      <c r="J53" s="72" t="s">
        <v>201</v>
      </c>
      <c r="K53" s="88" t="e">
        <f>K49+K50+K52</f>
        <v>#REF!</v>
      </c>
      <c r="L53" s="88" t="e">
        <f>L49</f>
        <v>#REF!</v>
      </c>
      <c r="M53" s="88" t="e">
        <f>M49+M50+M52</f>
        <v>#REF!</v>
      </c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60" customHeight="1" x14ac:dyDescent="0.25">
      <c r="A54" s="58"/>
      <c r="B54" s="61" t="s">
        <v>202</v>
      </c>
      <c r="C54" s="62" t="s">
        <v>203</v>
      </c>
      <c r="D54" s="7" t="s">
        <v>189</v>
      </c>
      <c r="E54" s="100" t="s">
        <v>204</v>
      </c>
      <c r="F54" s="71" t="s">
        <v>21</v>
      </c>
      <c r="G54" s="71" t="s">
        <v>21</v>
      </c>
      <c r="H54" s="72" t="s">
        <v>205</v>
      </c>
      <c r="I54" s="71" t="s">
        <v>21</v>
      </c>
      <c r="J54" s="71" t="s">
        <v>21</v>
      </c>
      <c r="K54" s="88" t="e">
        <f>IF(K10=0,0,K53/K10)*1000</f>
        <v>#REF!</v>
      </c>
      <c r="L54" s="7" t="s">
        <v>21</v>
      </c>
      <c r="M54" s="7" t="s">
        <v>21</v>
      </c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spans="1:26" ht="60.75" customHeight="1" x14ac:dyDescent="0.25">
      <c r="A55" s="58"/>
      <c r="B55" s="61" t="s">
        <v>206</v>
      </c>
      <c r="C55" s="62" t="s">
        <v>207</v>
      </c>
      <c r="D55" s="7" t="s">
        <v>189</v>
      </c>
      <c r="E55" s="100" t="s">
        <v>208</v>
      </c>
      <c r="F55" s="71" t="s">
        <v>21</v>
      </c>
      <c r="G55" s="71" t="s">
        <v>21</v>
      </c>
      <c r="H55" s="72" t="s">
        <v>209</v>
      </c>
      <c r="I55" s="71" t="s">
        <v>21</v>
      </c>
      <c r="J55" s="71" t="s">
        <v>21</v>
      </c>
      <c r="K55" s="88" t="e">
        <f>K54*1.2</f>
        <v>#REF!</v>
      </c>
      <c r="L55" s="7" t="s">
        <v>21</v>
      </c>
      <c r="M55" s="7" t="s">
        <v>21</v>
      </c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spans="1:26" ht="47.25" customHeight="1" x14ac:dyDescent="0.25">
      <c r="A56" s="58"/>
      <c r="B56" s="61" t="s">
        <v>210</v>
      </c>
      <c r="C56" s="62" t="s">
        <v>211</v>
      </c>
      <c r="D56" s="74"/>
      <c r="E56" s="102"/>
      <c r="F56" s="76"/>
      <c r="G56" s="76"/>
      <c r="H56" s="76"/>
      <c r="I56" s="76"/>
      <c r="J56" s="76"/>
      <c r="K56" s="74"/>
      <c r="L56" s="74"/>
      <c r="M56" s="74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spans="1:26" ht="29.25" customHeight="1" x14ac:dyDescent="0.25">
      <c r="A57" s="58"/>
      <c r="B57" s="77" t="s">
        <v>212</v>
      </c>
      <c r="C57" s="75" t="s">
        <v>213</v>
      </c>
      <c r="D57" s="7" t="s">
        <v>189</v>
      </c>
      <c r="E57" s="102"/>
      <c r="F57" s="72" t="s">
        <v>191</v>
      </c>
      <c r="G57" s="71" t="s">
        <v>21</v>
      </c>
      <c r="H57" s="76"/>
      <c r="I57" s="72" t="s">
        <v>193</v>
      </c>
      <c r="J57" s="71" t="s">
        <v>21</v>
      </c>
      <c r="K57" s="74"/>
      <c r="L57" s="88" t="e">
        <f>L53/L10*1000</f>
        <v>#REF!</v>
      </c>
      <c r="M57" s="7" t="s">
        <v>21</v>
      </c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spans="1:26" ht="33.75" customHeight="1" x14ac:dyDescent="0.25">
      <c r="A58" s="58"/>
      <c r="B58" s="77" t="s">
        <v>214</v>
      </c>
      <c r="C58" s="75" t="s">
        <v>215</v>
      </c>
      <c r="D58" s="7" t="s">
        <v>216</v>
      </c>
      <c r="E58" s="102"/>
      <c r="F58" s="71" t="s">
        <v>21</v>
      </c>
      <c r="G58" s="72" t="s">
        <v>217</v>
      </c>
      <c r="H58" s="76"/>
      <c r="I58" s="71" t="s">
        <v>21</v>
      </c>
      <c r="J58" s="72" t="s">
        <v>218</v>
      </c>
      <c r="K58" s="74"/>
      <c r="L58" s="7" t="s">
        <v>21</v>
      </c>
      <c r="M58" s="88" t="e">
        <f>M53/M11/12*1000</f>
        <v>#REF!</v>
      </c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spans="1:26" ht="48" customHeight="1" x14ac:dyDescent="0.25">
      <c r="A59" s="58"/>
      <c r="B59" s="61" t="s">
        <v>219</v>
      </c>
      <c r="C59" s="62" t="s">
        <v>220</v>
      </c>
      <c r="D59" s="74"/>
      <c r="E59" s="102"/>
      <c r="F59" s="76"/>
      <c r="G59" s="76"/>
      <c r="H59" s="76"/>
      <c r="I59" s="76"/>
      <c r="J59" s="76"/>
      <c r="K59" s="74"/>
      <c r="L59" s="74"/>
      <c r="M59" s="74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spans="1:26" ht="20.25" customHeight="1" x14ac:dyDescent="0.25">
      <c r="A60" s="58"/>
      <c r="B60" s="77" t="s">
        <v>221</v>
      </c>
      <c r="C60" s="75" t="s">
        <v>213</v>
      </c>
      <c r="D60" s="7" t="s">
        <v>189</v>
      </c>
      <c r="E60" s="102"/>
      <c r="F60" s="72" t="s">
        <v>222</v>
      </c>
      <c r="G60" s="71" t="s">
        <v>21</v>
      </c>
      <c r="H60" s="76"/>
      <c r="I60" s="72" t="s">
        <v>223</v>
      </c>
      <c r="J60" s="71" t="s">
        <v>21</v>
      </c>
      <c r="K60" s="74"/>
      <c r="L60" s="88" t="e">
        <f>L57*1.2</f>
        <v>#REF!</v>
      </c>
      <c r="M60" s="7" t="s">
        <v>21</v>
      </c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spans="1:26" ht="31.5" customHeight="1" x14ac:dyDescent="0.25">
      <c r="A61" s="58"/>
      <c r="B61" s="77" t="s">
        <v>224</v>
      </c>
      <c r="C61" s="75" t="s">
        <v>215</v>
      </c>
      <c r="D61" s="7" t="s">
        <v>216</v>
      </c>
      <c r="E61" s="102"/>
      <c r="F61" s="71" t="s">
        <v>21</v>
      </c>
      <c r="G61" s="70">
        <v>277795.576</v>
      </c>
      <c r="H61" s="76"/>
      <c r="I61" s="71" t="s">
        <v>21</v>
      </c>
      <c r="J61" s="72" t="s">
        <v>225</v>
      </c>
      <c r="K61" s="74"/>
      <c r="L61" s="7" t="s">
        <v>21</v>
      </c>
      <c r="M61" s="88" t="e">
        <f>M58*1.2</f>
        <v>#REF!</v>
      </c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spans="1:26" ht="30" customHeight="1" x14ac:dyDescent="0.25">
      <c r="A62" s="58"/>
      <c r="B62" s="74"/>
      <c r="C62" s="170" t="s">
        <v>226</v>
      </c>
      <c r="D62" s="141"/>
      <c r="E62" s="141"/>
      <c r="F62" s="141"/>
      <c r="G62" s="141"/>
      <c r="H62" s="141"/>
      <c r="I62" s="141"/>
      <c r="J62" s="141"/>
      <c r="K62" s="141"/>
      <c r="L62" s="141"/>
      <c r="M62" s="142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 spans="1:26" ht="60.75" customHeight="1" x14ac:dyDescent="0.25">
      <c r="A63" s="58"/>
      <c r="B63" s="61" t="s">
        <v>227</v>
      </c>
      <c r="C63" s="62" t="s">
        <v>228</v>
      </c>
      <c r="D63" s="7" t="s">
        <v>122</v>
      </c>
      <c r="E63" s="104"/>
      <c r="F63" s="105"/>
      <c r="G63" s="105"/>
      <c r="H63" s="87">
        <v>0</v>
      </c>
      <c r="I63" s="105"/>
      <c r="J63" s="87">
        <v>0</v>
      </c>
      <c r="K63" s="74"/>
      <c r="L63" s="74"/>
      <c r="M63" s="74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spans="1:26" ht="45" customHeight="1" x14ac:dyDescent="0.25">
      <c r="A64" s="58"/>
      <c r="B64" s="77" t="s">
        <v>229</v>
      </c>
      <c r="C64" s="75" t="s">
        <v>230</v>
      </c>
      <c r="D64" s="74"/>
      <c r="E64" s="102"/>
      <c r="F64" s="76"/>
      <c r="G64" s="76"/>
      <c r="H64" s="76"/>
      <c r="I64" s="76"/>
      <c r="J64" s="76"/>
      <c r="K64" s="74"/>
      <c r="L64" s="74"/>
      <c r="M64" s="74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 spans="1:26" ht="14.25" customHeight="1" x14ac:dyDescent="0.25">
      <c r="A65" s="58"/>
      <c r="B65" s="77" t="s">
        <v>231</v>
      </c>
      <c r="C65" s="75" t="s">
        <v>213</v>
      </c>
      <c r="D65" s="7" t="s">
        <v>189</v>
      </c>
      <c r="E65" s="102"/>
      <c r="F65" s="103"/>
      <c r="G65" s="71" t="s">
        <v>21</v>
      </c>
      <c r="H65" s="76"/>
      <c r="I65" s="103"/>
      <c r="J65" s="71" t="s">
        <v>21</v>
      </c>
      <c r="K65" s="74"/>
      <c r="L65" s="88"/>
      <c r="M65" s="7" t="s">
        <v>21</v>
      </c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 spans="1:26" ht="36" customHeight="1" x14ac:dyDescent="0.25">
      <c r="A66" s="58"/>
      <c r="B66" s="77" t="s">
        <v>232</v>
      </c>
      <c r="C66" s="75" t="s">
        <v>215</v>
      </c>
      <c r="D66" s="7" t="s">
        <v>216</v>
      </c>
      <c r="E66" s="102"/>
      <c r="F66" s="71" t="s">
        <v>21</v>
      </c>
      <c r="G66" s="76"/>
      <c r="H66" s="76"/>
      <c r="I66" s="71" t="s">
        <v>21</v>
      </c>
      <c r="J66" s="72">
        <v>0</v>
      </c>
      <c r="K66" s="74"/>
      <c r="L66" s="7" t="s">
        <v>21</v>
      </c>
      <c r="M66" s="8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</row>
    <row r="67" spans="1:26" ht="45" customHeight="1" x14ac:dyDescent="0.25">
      <c r="A67" s="58"/>
      <c r="B67" s="77" t="s">
        <v>233</v>
      </c>
      <c r="C67" s="75" t="s">
        <v>234</v>
      </c>
      <c r="D67" s="74"/>
      <c r="E67" s="102"/>
      <c r="F67" s="76"/>
      <c r="G67" s="76"/>
      <c r="H67" s="76"/>
      <c r="I67" s="76"/>
      <c r="J67" s="76"/>
      <c r="K67" s="74"/>
      <c r="L67" s="74"/>
      <c r="M67" s="74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</row>
    <row r="68" spans="1:26" ht="32.25" customHeight="1" x14ac:dyDescent="0.25">
      <c r="A68" s="58"/>
      <c r="B68" s="77" t="s">
        <v>235</v>
      </c>
      <c r="C68" s="75" t="s">
        <v>213</v>
      </c>
      <c r="D68" s="7" t="s">
        <v>189</v>
      </c>
      <c r="E68" s="102"/>
      <c r="F68" s="76"/>
      <c r="G68" s="71" t="s">
        <v>21</v>
      </c>
      <c r="H68" s="76"/>
      <c r="I68" s="76"/>
      <c r="J68" s="71" t="s">
        <v>21</v>
      </c>
      <c r="K68" s="74"/>
      <c r="L68" s="74"/>
      <c r="M68" s="7" t="s">
        <v>21</v>
      </c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 spans="1:26" ht="33" customHeight="1" x14ac:dyDescent="0.25">
      <c r="A69" s="58"/>
      <c r="B69" s="77" t="s">
        <v>236</v>
      </c>
      <c r="C69" s="75" t="s">
        <v>215</v>
      </c>
      <c r="D69" s="7" t="s">
        <v>216</v>
      </c>
      <c r="E69" s="102"/>
      <c r="F69" s="71" t="s">
        <v>21</v>
      </c>
      <c r="G69" s="76"/>
      <c r="H69" s="76"/>
      <c r="I69" s="71" t="s">
        <v>21</v>
      </c>
      <c r="J69" s="76"/>
      <c r="K69" s="74"/>
      <c r="L69" s="7" t="s">
        <v>21</v>
      </c>
      <c r="M69" s="74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 spans="1:26" ht="56.25" customHeight="1" x14ac:dyDescent="0.25">
      <c r="A70" s="58"/>
      <c r="B70" s="61" t="s">
        <v>237</v>
      </c>
      <c r="C70" s="62" t="s">
        <v>238</v>
      </c>
      <c r="D70" s="74"/>
      <c r="E70" s="102"/>
      <c r="F70" s="76"/>
      <c r="G70" s="76"/>
      <c r="H70" s="76"/>
      <c r="I70" s="76"/>
      <c r="J70" s="76"/>
      <c r="K70" s="74"/>
      <c r="L70" s="74"/>
      <c r="M70" s="74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 spans="1:26" ht="41.25" customHeight="1" x14ac:dyDescent="0.25">
      <c r="A71" s="58"/>
      <c r="B71" s="77" t="s">
        <v>239</v>
      </c>
      <c r="C71" s="75" t="s">
        <v>230</v>
      </c>
      <c r="D71" s="74"/>
      <c r="E71" s="102"/>
      <c r="F71" s="76"/>
      <c r="G71" s="76"/>
      <c r="H71" s="76"/>
      <c r="I71" s="76"/>
      <c r="J71" s="76"/>
      <c r="K71" s="74"/>
      <c r="L71" s="74"/>
      <c r="M71" s="74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 spans="1:26" ht="29.25" customHeight="1" x14ac:dyDescent="0.25">
      <c r="A72" s="58"/>
      <c r="B72" s="77" t="s">
        <v>240</v>
      </c>
      <c r="C72" s="75" t="s">
        <v>213</v>
      </c>
      <c r="D72" s="7" t="s">
        <v>189</v>
      </c>
      <c r="E72" s="102"/>
      <c r="F72" s="72" t="s">
        <v>222</v>
      </c>
      <c r="G72" s="71" t="s">
        <v>21</v>
      </c>
      <c r="H72" s="103"/>
      <c r="I72" s="72" t="s">
        <v>223</v>
      </c>
      <c r="J72" s="71" t="s">
        <v>21</v>
      </c>
      <c r="K72" s="74"/>
      <c r="L72" s="88" t="e">
        <f>L60</f>
        <v>#REF!</v>
      </c>
      <c r="M72" s="7" t="s">
        <v>21</v>
      </c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spans="1:26" ht="32.25" customHeight="1" x14ac:dyDescent="0.25">
      <c r="A73" s="58"/>
      <c r="B73" s="77" t="s">
        <v>241</v>
      </c>
      <c r="C73" s="75" t="s">
        <v>215</v>
      </c>
      <c r="D73" s="7" t="s">
        <v>216</v>
      </c>
      <c r="E73" s="102"/>
      <c r="F73" s="71" t="s">
        <v>21</v>
      </c>
      <c r="G73" s="72" t="s">
        <v>242</v>
      </c>
      <c r="H73" s="76"/>
      <c r="I73" s="71" t="s">
        <v>21</v>
      </c>
      <c r="J73" s="72" t="s">
        <v>225</v>
      </c>
      <c r="K73" s="74"/>
      <c r="L73" s="7" t="s">
        <v>21</v>
      </c>
      <c r="M73" s="88" t="e">
        <f>M61</f>
        <v>#REF!</v>
      </c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spans="1:26" ht="45.75" customHeight="1" x14ac:dyDescent="0.25">
      <c r="A74" s="58"/>
      <c r="B74" s="77" t="s">
        <v>243</v>
      </c>
      <c r="C74" s="75" t="s">
        <v>234</v>
      </c>
      <c r="D74" s="74"/>
      <c r="E74" s="102"/>
      <c r="F74" s="76"/>
      <c r="G74" s="76"/>
      <c r="H74" s="76"/>
      <c r="I74" s="76"/>
      <c r="J74" s="76"/>
      <c r="K74" s="74"/>
      <c r="L74" s="74"/>
      <c r="M74" s="74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spans="1:26" ht="14.25" customHeight="1" x14ac:dyDescent="0.25">
      <c r="A75" s="58"/>
      <c r="B75" s="77" t="s">
        <v>244</v>
      </c>
      <c r="C75" s="75" t="s">
        <v>213</v>
      </c>
      <c r="D75" s="7" t="s">
        <v>189</v>
      </c>
      <c r="E75" s="102"/>
      <c r="F75" s="76"/>
      <c r="G75" s="71" t="s">
        <v>21</v>
      </c>
      <c r="H75" s="76"/>
      <c r="I75" s="76"/>
      <c r="J75" s="71" t="s">
        <v>21</v>
      </c>
      <c r="K75" s="74"/>
      <c r="L75" s="74"/>
      <c r="M75" s="7" t="s">
        <v>21</v>
      </c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</row>
    <row r="76" spans="1:26" ht="24" customHeight="1" x14ac:dyDescent="0.25">
      <c r="A76" s="58"/>
      <c r="B76" s="77" t="s">
        <v>245</v>
      </c>
      <c r="C76" s="75" t="s">
        <v>215</v>
      </c>
      <c r="D76" s="7" t="s">
        <v>216</v>
      </c>
      <c r="E76" s="102"/>
      <c r="F76" s="71" t="s">
        <v>21</v>
      </c>
      <c r="G76" s="76"/>
      <c r="H76" s="76"/>
      <c r="I76" s="71" t="s">
        <v>21</v>
      </c>
      <c r="J76" s="76"/>
      <c r="K76" s="74"/>
      <c r="L76" s="7" t="s">
        <v>21</v>
      </c>
      <c r="M76" s="74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 spans="1:26" ht="14.25" customHeight="1" x14ac:dyDescent="0.25">
      <c r="A77" s="58"/>
      <c r="B77" s="174" t="s">
        <v>246</v>
      </c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2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</row>
    <row r="78" spans="1:26" ht="14.25" customHeight="1" x14ac:dyDescent="0.25">
      <c r="A78" s="58"/>
      <c r="B78" s="106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 spans="1:26" ht="14.25" customHeight="1" x14ac:dyDescent="0.25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spans="1:26" ht="14.25" customHeight="1" x14ac:dyDescent="0.25">
      <c r="A80" s="58"/>
      <c r="B80" s="172" t="s">
        <v>247</v>
      </c>
      <c r="C80" s="140"/>
      <c r="D80" s="140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</row>
    <row r="81" spans="1:26" ht="14.25" customHeight="1" x14ac:dyDescent="0.25">
      <c r="A81" s="58"/>
      <c r="B81" s="172" t="s">
        <v>248</v>
      </c>
      <c r="C81" s="140"/>
      <c r="D81" s="58"/>
      <c r="E81" s="58"/>
      <c r="F81" s="173" t="s">
        <v>249</v>
      </c>
      <c r="G81" s="140"/>
      <c r="H81" s="140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</row>
    <row r="82" spans="1:26" ht="14.25" customHeight="1" x14ac:dyDescent="0.25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spans="1:26" ht="14.25" customHeight="1" x14ac:dyDescent="0.25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 spans="1:26" ht="14.25" customHeight="1" x14ac:dyDescent="0.25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 spans="1:26" ht="14.25" customHeight="1" x14ac:dyDescent="0.25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spans="1:26" ht="14.25" customHeight="1" x14ac:dyDescent="0.25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</row>
    <row r="87" spans="1:26" ht="14.25" customHeight="1" x14ac:dyDescent="0.25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spans="1:26" ht="14.25" customHeight="1" x14ac:dyDescent="0.25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 spans="1:26" ht="14.25" customHeight="1" x14ac:dyDescent="0.25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</row>
    <row r="90" spans="1:26" ht="14.25" customHeight="1" x14ac:dyDescent="0.25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</row>
    <row r="91" spans="1:26" ht="14.25" customHeight="1" x14ac:dyDescent="0.25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 spans="1:26" ht="14.25" customHeight="1" x14ac:dyDescent="0.25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</row>
    <row r="93" spans="1:26" ht="14.25" customHeight="1" x14ac:dyDescent="0.25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</row>
    <row r="94" spans="1:26" ht="14.25" customHeight="1" x14ac:dyDescent="0.2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</row>
    <row r="95" spans="1:26" ht="14.25" customHeight="1" x14ac:dyDescent="0.25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</row>
    <row r="96" spans="1:26" ht="14.25" customHeight="1" x14ac:dyDescent="0.2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</row>
    <row r="97" spans="1:26" ht="14.25" customHeight="1" x14ac:dyDescent="0.25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</row>
    <row r="98" spans="1:26" ht="14.25" customHeight="1" x14ac:dyDescent="0.25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</row>
    <row r="99" spans="1:26" ht="14.25" customHeight="1" x14ac:dyDescent="0.25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</row>
    <row r="100" spans="1:26" ht="14.25" customHeight="1" x14ac:dyDescent="0.25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</row>
    <row r="101" spans="1:26" ht="14.25" customHeight="1" x14ac:dyDescent="0.25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</row>
    <row r="102" spans="1:26" ht="14.25" customHeight="1" x14ac:dyDescent="0.25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</row>
    <row r="103" spans="1:26" ht="14.25" customHeight="1" x14ac:dyDescent="0.25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</row>
    <row r="104" spans="1:26" ht="14.25" customHeight="1" x14ac:dyDescent="0.25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</row>
    <row r="105" spans="1:26" ht="14.25" customHeight="1" x14ac:dyDescent="0.25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</row>
    <row r="106" spans="1:26" ht="14.25" customHeight="1" x14ac:dyDescent="0.25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</row>
    <row r="107" spans="1:26" ht="14.25" customHeight="1" x14ac:dyDescent="0.25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</row>
    <row r="108" spans="1:26" ht="14.25" customHeight="1" x14ac:dyDescent="0.25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</row>
    <row r="109" spans="1:26" ht="14.25" customHeight="1" x14ac:dyDescent="0.25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</row>
    <row r="110" spans="1:26" ht="14.25" customHeight="1" x14ac:dyDescent="0.25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</row>
    <row r="111" spans="1:26" ht="14.25" customHeight="1" x14ac:dyDescent="0.25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</row>
    <row r="112" spans="1:26" ht="14.25" customHeight="1" x14ac:dyDescent="0.25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</row>
    <row r="113" spans="1:26" ht="14.25" customHeight="1" x14ac:dyDescent="0.25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</row>
    <row r="114" spans="1:26" ht="14.25" customHeight="1" x14ac:dyDescent="0.25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</row>
    <row r="115" spans="1:26" ht="14.25" customHeight="1" x14ac:dyDescent="0.25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</row>
    <row r="116" spans="1:26" ht="14.25" customHeight="1" x14ac:dyDescent="0.25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</row>
    <row r="117" spans="1:26" ht="14.25" customHeight="1" x14ac:dyDescent="0.25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</row>
    <row r="118" spans="1:26" ht="14.25" customHeight="1" x14ac:dyDescent="0.25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</row>
    <row r="119" spans="1:26" ht="14.25" customHeight="1" x14ac:dyDescent="0.25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</row>
    <row r="120" spans="1:26" ht="14.25" customHeight="1" x14ac:dyDescent="0.25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</row>
    <row r="121" spans="1:26" ht="14.25" customHeight="1" x14ac:dyDescent="0.25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</row>
    <row r="122" spans="1:26" ht="14.25" customHeight="1" x14ac:dyDescent="0.25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</row>
    <row r="123" spans="1:26" ht="14.25" customHeight="1" x14ac:dyDescent="0.25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</row>
    <row r="124" spans="1:26" ht="14.25" customHeight="1" x14ac:dyDescent="0.25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</row>
    <row r="125" spans="1:26" ht="14.25" customHeight="1" x14ac:dyDescent="0.25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</row>
    <row r="126" spans="1:26" ht="14.25" customHeight="1" x14ac:dyDescent="0.25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</row>
    <row r="127" spans="1:26" ht="14.25" customHeight="1" x14ac:dyDescent="0.25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</row>
    <row r="128" spans="1:26" ht="14.25" customHeight="1" x14ac:dyDescent="0.25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</row>
    <row r="129" spans="1:26" ht="14.25" customHeight="1" x14ac:dyDescent="0.25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</row>
    <row r="130" spans="1:26" ht="14.25" customHeight="1" x14ac:dyDescent="0.25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</row>
    <row r="131" spans="1:26" ht="14.25" customHeight="1" x14ac:dyDescent="0.25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</row>
    <row r="132" spans="1:26" ht="14.25" customHeight="1" x14ac:dyDescent="0.25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</row>
    <row r="133" spans="1:26" ht="14.25" customHeight="1" x14ac:dyDescent="0.25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</row>
    <row r="134" spans="1:26" ht="14.25" customHeight="1" x14ac:dyDescent="0.25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</row>
    <row r="135" spans="1:26" ht="14.25" customHeight="1" x14ac:dyDescent="0.25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</row>
    <row r="136" spans="1:26" ht="14.25" customHeight="1" x14ac:dyDescent="0.25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</row>
    <row r="137" spans="1:26" ht="14.25" customHeight="1" x14ac:dyDescent="0.25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</row>
    <row r="138" spans="1:26" ht="14.25" customHeight="1" x14ac:dyDescent="0.25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</row>
    <row r="139" spans="1:26" ht="14.25" customHeight="1" x14ac:dyDescent="0.25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</row>
    <row r="140" spans="1:26" ht="14.25" customHeight="1" x14ac:dyDescent="0.25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</row>
    <row r="141" spans="1:26" ht="14.25" customHeight="1" x14ac:dyDescent="0.25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</row>
    <row r="142" spans="1:26" ht="14.25" customHeight="1" x14ac:dyDescent="0.25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</row>
    <row r="143" spans="1:26" ht="14.25" customHeight="1" x14ac:dyDescent="0.25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</row>
    <row r="144" spans="1:26" ht="14.25" customHeight="1" x14ac:dyDescent="0.25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</row>
    <row r="145" spans="1:26" ht="14.25" customHeight="1" x14ac:dyDescent="0.25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</row>
    <row r="146" spans="1:26" ht="14.25" customHeight="1" x14ac:dyDescent="0.25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</row>
    <row r="147" spans="1:26" ht="14.25" customHeight="1" x14ac:dyDescent="0.25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</row>
    <row r="148" spans="1:26" ht="14.25" customHeight="1" x14ac:dyDescent="0.25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</row>
    <row r="149" spans="1:26" ht="14.25" customHeight="1" x14ac:dyDescent="0.25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</row>
    <row r="150" spans="1:26" ht="14.25" customHeight="1" x14ac:dyDescent="0.25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</row>
    <row r="151" spans="1:26" ht="14.25" customHeight="1" x14ac:dyDescent="0.25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</row>
    <row r="152" spans="1:26" ht="14.25" customHeight="1" x14ac:dyDescent="0.25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</row>
    <row r="153" spans="1:26" ht="14.25" customHeight="1" x14ac:dyDescent="0.25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</row>
    <row r="154" spans="1:26" ht="14.25" customHeight="1" x14ac:dyDescent="0.25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</row>
    <row r="155" spans="1:26" ht="14.25" customHeight="1" x14ac:dyDescent="0.25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</row>
    <row r="156" spans="1:26" ht="14.25" customHeight="1" x14ac:dyDescent="0.25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</row>
    <row r="157" spans="1:26" ht="14.25" customHeight="1" x14ac:dyDescent="0.25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</row>
    <row r="158" spans="1:26" ht="14.25" customHeight="1" x14ac:dyDescent="0.25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</row>
    <row r="159" spans="1:26" ht="14.25" customHeight="1" x14ac:dyDescent="0.25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</row>
    <row r="160" spans="1:26" ht="14.25" customHeight="1" x14ac:dyDescent="0.25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</row>
    <row r="161" spans="1:26" ht="14.25" customHeight="1" x14ac:dyDescent="0.25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</row>
    <row r="162" spans="1:26" ht="14.25" customHeight="1" x14ac:dyDescent="0.25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</row>
    <row r="163" spans="1:26" ht="14.25" customHeight="1" x14ac:dyDescent="0.25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</row>
    <row r="164" spans="1:26" ht="14.25" customHeight="1" x14ac:dyDescent="0.25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</row>
    <row r="165" spans="1:26" ht="14.25" customHeight="1" x14ac:dyDescent="0.25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</row>
    <row r="166" spans="1:26" ht="14.25" customHeight="1" x14ac:dyDescent="0.25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</row>
    <row r="167" spans="1:26" ht="14.25" customHeight="1" x14ac:dyDescent="0.25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</row>
    <row r="168" spans="1:26" ht="14.25" customHeight="1" x14ac:dyDescent="0.25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</row>
    <row r="169" spans="1:26" ht="14.25" customHeight="1" x14ac:dyDescent="0.25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</row>
    <row r="170" spans="1:26" ht="14.25" customHeight="1" x14ac:dyDescent="0.25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</row>
    <row r="171" spans="1:26" ht="14.25" customHeight="1" x14ac:dyDescent="0.25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</row>
    <row r="172" spans="1:26" ht="14.25" customHeight="1" x14ac:dyDescent="0.25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</row>
    <row r="173" spans="1:26" ht="14.25" customHeight="1" x14ac:dyDescent="0.25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</row>
    <row r="174" spans="1:26" ht="14.25" customHeight="1" x14ac:dyDescent="0.25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</row>
    <row r="175" spans="1:26" ht="14.25" customHeight="1" x14ac:dyDescent="0.25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</row>
    <row r="176" spans="1:26" ht="14.25" customHeight="1" x14ac:dyDescent="0.25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</row>
    <row r="177" spans="1:26" ht="14.25" customHeight="1" x14ac:dyDescent="0.25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</row>
    <row r="178" spans="1:26" ht="14.25" customHeight="1" x14ac:dyDescent="0.25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</row>
    <row r="179" spans="1:26" ht="14.25" customHeight="1" x14ac:dyDescent="0.25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</row>
    <row r="180" spans="1:26" ht="14.25" customHeight="1" x14ac:dyDescent="0.25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</row>
    <row r="181" spans="1:26" ht="14.25" customHeight="1" x14ac:dyDescent="0.25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</row>
    <row r="182" spans="1:26" ht="14.25" customHeight="1" x14ac:dyDescent="0.25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</row>
    <row r="183" spans="1:26" ht="14.25" customHeight="1" x14ac:dyDescent="0.25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</row>
    <row r="184" spans="1:26" ht="14.25" customHeight="1" x14ac:dyDescent="0.25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</row>
    <row r="185" spans="1:26" ht="14.25" customHeight="1" x14ac:dyDescent="0.25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</row>
    <row r="186" spans="1:26" ht="14.25" customHeight="1" x14ac:dyDescent="0.25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</row>
    <row r="187" spans="1:26" ht="14.25" customHeight="1" x14ac:dyDescent="0.25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</row>
    <row r="188" spans="1:26" ht="14.25" customHeight="1" x14ac:dyDescent="0.25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</row>
    <row r="189" spans="1:26" ht="14.25" customHeight="1" x14ac:dyDescent="0.25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</row>
    <row r="190" spans="1:26" ht="14.25" customHeight="1" x14ac:dyDescent="0.25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</row>
    <row r="191" spans="1:26" ht="14.25" customHeight="1" x14ac:dyDescent="0.25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</row>
    <row r="192" spans="1:26" ht="14.25" customHeight="1" x14ac:dyDescent="0.25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</row>
    <row r="193" spans="1:26" ht="14.25" customHeight="1" x14ac:dyDescent="0.25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</row>
    <row r="194" spans="1:26" ht="14.25" customHeight="1" x14ac:dyDescent="0.25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</row>
    <row r="195" spans="1:26" ht="14.25" customHeight="1" x14ac:dyDescent="0.25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</row>
    <row r="196" spans="1:26" ht="14.25" customHeight="1" x14ac:dyDescent="0.25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</row>
    <row r="197" spans="1:26" ht="14.25" customHeight="1" x14ac:dyDescent="0.25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</row>
    <row r="198" spans="1:26" ht="14.25" customHeight="1" x14ac:dyDescent="0.25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</row>
    <row r="199" spans="1:26" ht="14.25" customHeight="1" x14ac:dyDescent="0.25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</row>
    <row r="200" spans="1:26" ht="14.25" customHeight="1" x14ac:dyDescent="0.25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</row>
    <row r="201" spans="1:26" ht="14.25" customHeight="1" x14ac:dyDescent="0.25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</row>
    <row r="202" spans="1:26" ht="14.25" customHeight="1" x14ac:dyDescent="0.25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</row>
    <row r="203" spans="1:26" ht="14.25" customHeight="1" x14ac:dyDescent="0.25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</row>
    <row r="204" spans="1:26" ht="14.25" customHeight="1" x14ac:dyDescent="0.25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</row>
    <row r="205" spans="1:26" ht="14.25" customHeight="1" x14ac:dyDescent="0.25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</row>
    <row r="206" spans="1:26" ht="14.25" customHeight="1" x14ac:dyDescent="0.25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</row>
    <row r="207" spans="1:26" ht="14.25" customHeight="1" x14ac:dyDescent="0.25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</row>
    <row r="208" spans="1:26" ht="14.25" customHeight="1" x14ac:dyDescent="0.25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</row>
    <row r="209" spans="1:26" ht="14.25" customHeight="1" x14ac:dyDescent="0.25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</row>
    <row r="210" spans="1:26" ht="14.25" customHeight="1" x14ac:dyDescent="0.25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</row>
    <row r="211" spans="1:26" ht="14.25" customHeight="1" x14ac:dyDescent="0.25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</row>
    <row r="212" spans="1:26" ht="14.25" customHeight="1" x14ac:dyDescent="0.25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</row>
    <row r="213" spans="1:26" ht="14.25" customHeight="1" x14ac:dyDescent="0.25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</row>
    <row r="214" spans="1:26" ht="14.25" customHeight="1" x14ac:dyDescent="0.25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</row>
    <row r="215" spans="1:26" ht="14.25" customHeight="1" x14ac:dyDescent="0.25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</row>
    <row r="216" spans="1:26" ht="14.25" customHeight="1" x14ac:dyDescent="0.25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</row>
    <row r="217" spans="1:26" ht="14.25" customHeight="1" x14ac:dyDescent="0.25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</row>
    <row r="218" spans="1:26" ht="14.25" customHeight="1" x14ac:dyDescent="0.25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</row>
    <row r="219" spans="1:26" ht="14.25" customHeight="1" x14ac:dyDescent="0.25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</row>
    <row r="220" spans="1:26" ht="14.25" customHeight="1" x14ac:dyDescent="0.25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</row>
    <row r="221" spans="1:26" ht="14.25" customHeight="1" x14ac:dyDescent="0.25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</row>
    <row r="222" spans="1:26" ht="14.25" customHeight="1" x14ac:dyDescent="0.25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</row>
    <row r="223" spans="1:26" ht="14.25" customHeight="1" x14ac:dyDescent="0.25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</row>
    <row r="224" spans="1:26" ht="14.25" customHeight="1" x14ac:dyDescent="0.25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</row>
    <row r="225" spans="1:26" ht="14.25" customHeight="1" x14ac:dyDescent="0.25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</row>
    <row r="226" spans="1:26" ht="14.25" customHeight="1" x14ac:dyDescent="0.25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</row>
    <row r="227" spans="1:26" ht="14.25" customHeight="1" x14ac:dyDescent="0.25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</row>
    <row r="228" spans="1:26" ht="14.25" customHeight="1" x14ac:dyDescent="0.25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</row>
    <row r="229" spans="1:26" ht="14.25" customHeight="1" x14ac:dyDescent="0.25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</row>
    <row r="230" spans="1:26" ht="14.25" customHeight="1" x14ac:dyDescent="0.25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</row>
    <row r="231" spans="1:26" ht="14.25" customHeight="1" x14ac:dyDescent="0.25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</row>
    <row r="232" spans="1:26" ht="14.25" customHeight="1" x14ac:dyDescent="0.25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</row>
    <row r="233" spans="1:26" ht="14.25" customHeight="1" x14ac:dyDescent="0.25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</row>
    <row r="234" spans="1:26" ht="14.25" customHeight="1" x14ac:dyDescent="0.25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</row>
    <row r="235" spans="1:26" ht="14.25" customHeight="1" x14ac:dyDescent="0.25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</row>
    <row r="236" spans="1:26" ht="14.25" customHeight="1" x14ac:dyDescent="0.25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</row>
    <row r="237" spans="1:26" ht="14.25" customHeight="1" x14ac:dyDescent="0.25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</row>
    <row r="238" spans="1:26" ht="14.25" customHeight="1" x14ac:dyDescent="0.25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</row>
    <row r="239" spans="1:26" ht="14.25" customHeight="1" x14ac:dyDescent="0.25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</row>
    <row r="240" spans="1:26" ht="14.25" customHeight="1" x14ac:dyDescent="0.25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</row>
    <row r="241" spans="1:26" ht="14.25" customHeight="1" x14ac:dyDescent="0.25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</row>
    <row r="242" spans="1:26" ht="14.25" customHeight="1" x14ac:dyDescent="0.25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</row>
    <row r="243" spans="1:26" ht="14.25" customHeight="1" x14ac:dyDescent="0.25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</row>
    <row r="244" spans="1:26" ht="14.25" customHeight="1" x14ac:dyDescent="0.25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</row>
    <row r="245" spans="1:26" ht="14.25" customHeight="1" x14ac:dyDescent="0.25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</row>
    <row r="246" spans="1:26" ht="14.25" customHeight="1" x14ac:dyDescent="0.25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</row>
    <row r="247" spans="1:26" ht="14.25" customHeight="1" x14ac:dyDescent="0.25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</row>
    <row r="248" spans="1:26" ht="14.25" customHeight="1" x14ac:dyDescent="0.25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</row>
    <row r="249" spans="1:26" ht="14.25" customHeight="1" x14ac:dyDescent="0.25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</row>
    <row r="250" spans="1:26" ht="14.25" customHeight="1" x14ac:dyDescent="0.25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</row>
    <row r="251" spans="1:26" ht="14.25" customHeight="1" x14ac:dyDescent="0.25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</row>
    <row r="252" spans="1:26" ht="14.25" customHeight="1" x14ac:dyDescent="0.25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</row>
    <row r="253" spans="1:26" ht="14.25" customHeight="1" x14ac:dyDescent="0.25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</row>
    <row r="254" spans="1:26" ht="14.25" customHeight="1" x14ac:dyDescent="0.25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</row>
    <row r="255" spans="1:26" ht="14.25" customHeight="1" x14ac:dyDescent="0.25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</row>
    <row r="256" spans="1:26" ht="14.25" customHeight="1" x14ac:dyDescent="0.25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</row>
    <row r="257" spans="1:26" ht="14.25" customHeight="1" x14ac:dyDescent="0.25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</row>
    <row r="258" spans="1:26" ht="14.25" customHeight="1" x14ac:dyDescent="0.25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</row>
    <row r="259" spans="1:26" ht="14.25" customHeight="1" x14ac:dyDescent="0.25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</row>
    <row r="260" spans="1:26" ht="14.25" customHeight="1" x14ac:dyDescent="0.25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</row>
    <row r="261" spans="1:26" ht="14.25" customHeight="1" x14ac:dyDescent="0.25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</row>
    <row r="262" spans="1:26" ht="14.25" customHeight="1" x14ac:dyDescent="0.25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</row>
    <row r="263" spans="1:26" ht="14.25" customHeight="1" x14ac:dyDescent="0.25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</row>
    <row r="264" spans="1:26" ht="14.25" customHeight="1" x14ac:dyDescent="0.25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</row>
    <row r="265" spans="1:26" ht="14.25" customHeight="1" x14ac:dyDescent="0.25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</row>
    <row r="266" spans="1:26" ht="14.25" customHeight="1" x14ac:dyDescent="0.25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</row>
    <row r="267" spans="1:26" ht="14.25" customHeight="1" x14ac:dyDescent="0.25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</row>
    <row r="268" spans="1:26" ht="14.25" customHeight="1" x14ac:dyDescent="0.25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</row>
    <row r="269" spans="1:26" ht="14.25" customHeight="1" x14ac:dyDescent="0.25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</row>
    <row r="270" spans="1:26" ht="14.25" customHeight="1" x14ac:dyDescent="0.25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</row>
    <row r="271" spans="1:26" ht="14.25" customHeight="1" x14ac:dyDescent="0.25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</row>
    <row r="272" spans="1:26" ht="14.25" customHeight="1" x14ac:dyDescent="0.25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</row>
    <row r="273" spans="1:26" ht="14.25" customHeight="1" x14ac:dyDescent="0.25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</row>
    <row r="274" spans="1:26" ht="14.25" customHeight="1" x14ac:dyDescent="0.25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</row>
    <row r="275" spans="1:26" ht="14.25" customHeight="1" x14ac:dyDescent="0.25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</row>
    <row r="276" spans="1:26" ht="14.25" customHeight="1" x14ac:dyDescent="0.25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</row>
    <row r="277" spans="1:26" ht="14.25" customHeight="1" x14ac:dyDescent="0.25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</row>
    <row r="278" spans="1:26" ht="15.75" customHeight="1" x14ac:dyDescent="0.25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</row>
    <row r="279" spans="1:26" ht="15.75" customHeight="1" x14ac:dyDescent="0.25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</row>
    <row r="280" spans="1:26" ht="15.75" customHeight="1" x14ac:dyDescent="0.25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</row>
    <row r="281" spans="1:26" ht="15.75" customHeight="1" x14ac:dyDescent="0.25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</row>
    <row r="282" spans="1:26" ht="15.75" customHeight="1" x14ac:dyDescent="0.25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</row>
    <row r="283" spans="1:26" ht="15.75" customHeight="1" x14ac:dyDescent="0.25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</row>
    <row r="284" spans="1:26" ht="15.75" customHeight="1" x14ac:dyDescent="0.25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</row>
    <row r="285" spans="1:26" ht="15.75" customHeight="1" x14ac:dyDescent="0.25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</row>
    <row r="286" spans="1:26" ht="15.75" customHeight="1" x14ac:dyDescent="0.25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</row>
    <row r="287" spans="1:26" ht="15.75" customHeight="1" x14ac:dyDescent="0.25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</row>
    <row r="288" spans="1:26" ht="15.75" customHeight="1" x14ac:dyDescent="0.25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</row>
    <row r="289" spans="1:26" ht="15.75" customHeight="1" x14ac:dyDescent="0.25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</row>
    <row r="290" spans="1:26" ht="15.75" customHeight="1" x14ac:dyDescent="0.25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</row>
    <row r="291" spans="1:26" ht="15.75" customHeight="1" x14ac:dyDescent="0.25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</row>
    <row r="292" spans="1:26" ht="15.75" customHeight="1" x14ac:dyDescent="0.25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</row>
    <row r="293" spans="1:26" ht="15.75" customHeight="1" x14ac:dyDescent="0.25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</row>
    <row r="294" spans="1:26" ht="15.75" customHeight="1" x14ac:dyDescent="0.25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</row>
    <row r="295" spans="1:26" ht="15.75" customHeight="1" x14ac:dyDescent="0.25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</row>
    <row r="296" spans="1:26" ht="15.75" customHeight="1" x14ac:dyDescent="0.25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</row>
    <row r="297" spans="1:26" ht="15.75" customHeight="1" x14ac:dyDescent="0.25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</row>
    <row r="298" spans="1:26" ht="15.75" customHeight="1" x14ac:dyDescent="0.25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</row>
    <row r="299" spans="1:26" ht="15.75" customHeight="1" x14ac:dyDescent="0.25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</row>
    <row r="300" spans="1:26" ht="15.75" customHeight="1" x14ac:dyDescent="0.25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</row>
    <row r="301" spans="1:26" ht="15.75" customHeight="1" x14ac:dyDescent="0.25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</row>
    <row r="302" spans="1:26" ht="15.75" customHeight="1" x14ac:dyDescent="0.25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</row>
    <row r="303" spans="1:26" ht="15.75" customHeight="1" x14ac:dyDescent="0.25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</row>
    <row r="304" spans="1:26" ht="15.75" customHeight="1" x14ac:dyDescent="0.25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</row>
    <row r="305" spans="1:26" ht="15.75" customHeight="1" x14ac:dyDescent="0.25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</row>
    <row r="306" spans="1:26" ht="15.75" customHeight="1" x14ac:dyDescent="0.25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</row>
    <row r="307" spans="1:26" ht="15.75" customHeight="1" x14ac:dyDescent="0.25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</row>
    <row r="308" spans="1:26" ht="15.75" customHeight="1" x14ac:dyDescent="0.25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</row>
    <row r="309" spans="1:26" ht="15.75" customHeight="1" x14ac:dyDescent="0.25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</row>
    <row r="310" spans="1:26" ht="15.75" customHeight="1" x14ac:dyDescent="0.25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</row>
    <row r="311" spans="1:26" ht="15.75" customHeight="1" x14ac:dyDescent="0.25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</row>
    <row r="312" spans="1:26" ht="15.75" customHeight="1" x14ac:dyDescent="0.25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</row>
    <row r="313" spans="1:26" ht="15.75" customHeight="1" x14ac:dyDescent="0.25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</row>
    <row r="314" spans="1:26" ht="15.75" customHeight="1" x14ac:dyDescent="0.25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</row>
    <row r="315" spans="1:26" ht="15.75" customHeight="1" x14ac:dyDescent="0.25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</row>
    <row r="316" spans="1:26" ht="15.75" customHeight="1" x14ac:dyDescent="0.25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</row>
    <row r="317" spans="1:26" ht="15.75" customHeight="1" x14ac:dyDescent="0.25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</row>
    <row r="318" spans="1:26" ht="15.75" customHeight="1" x14ac:dyDescent="0.25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</row>
    <row r="319" spans="1:26" ht="15.75" customHeight="1" x14ac:dyDescent="0.25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</row>
    <row r="320" spans="1:26" ht="15.75" customHeight="1" x14ac:dyDescent="0.25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</row>
    <row r="321" spans="1:26" ht="15.75" customHeight="1" x14ac:dyDescent="0.25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</row>
    <row r="322" spans="1:26" ht="15.75" customHeight="1" x14ac:dyDescent="0.25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</row>
    <row r="323" spans="1:26" ht="15.75" customHeight="1" x14ac:dyDescent="0.25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</row>
    <row r="324" spans="1:26" ht="15.75" customHeight="1" x14ac:dyDescent="0.25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</row>
    <row r="325" spans="1:26" ht="15.75" customHeight="1" x14ac:dyDescent="0.25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</row>
    <row r="326" spans="1:26" ht="15.75" customHeight="1" x14ac:dyDescent="0.25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</row>
    <row r="327" spans="1:26" ht="15.75" customHeight="1" x14ac:dyDescent="0.25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</row>
    <row r="328" spans="1:26" ht="15.75" customHeight="1" x14ac:dyDescent="0.25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</row>
    <row r="329" spans="1:26" ht="15.75" customHeight="1" x14ac:dyDescent="0.25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</row>
    <row r="330" spans="1:26" ht="15.75" customHeight="1" x14ac:dyDescent="0.25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</row>
    <row r="331" spans="1:26" ht="15.75" customHeight="1" x14ac:dyDescent="0.25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</row>
    <row r="332" spans="1:26" ht="15.75" customHeight="1" x14ac:dyDescent="0.25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</row>
    <row r="333" spans="1:26" ht="15.75" customHeight="1" x14ac:dyDescent="0.25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</row>
    <row r="334" spans="1:26" ht="15.75" customHeight="1" x14ac:dyDescent="0.25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</row>
    <row r="335" spans="1:26" ht="15.75" customHeight="1" x14ac:dyDescent="0.25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</row>
    <row r="336" spans="1:26" ht="15.75" customHeight="1" x14ac:dyDescent="0.25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</row>
    <row r="337" spans="1:26" ht="15.75" customHeight="1" x14ac:dyDescent="0.25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</row>
    <row r="338" spans="1:26" ht="15.75" customHeight="1" x14ac:dyDescent="0.25">
      <c r="A338" s="58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</row>
    <row r="339" spans="1:26" ht="15.75" customHeight="1" x14ac:dyDescent="0.25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</row>
    <row r="340" spans="1:26" ht="15.75" customHeight="1" x14ac:dyDescent="0.25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</row>
    <row r="341" spans="1:26" ht="15.75" customHeight="1" x14ac:dyDescent="0.25">
      <c r="A341" s="58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</row>
    <row r="342" spans="1:26" ht="15.75" customHeight="1" x14ac:dyDescent="0.25">
      <c r="A342" s="58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</row>
    <row r="343" spans="1:26" ht="15.75" customHeight="1" x14ac:dyDescent="0.25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</row>
    <row r="344" spans="1:26" ht="15.75" customHeight="1" x14ac:dyDescent="0.25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</row>
    <row r="345" spans="1:26" ht="15.75" customHeight="1" x14ac:dyDescent="0.25">
      <c r="A345" s="58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</row>
    <row r="346" spans="1:26" ht="15.75" customHeight="1" x14ac:dyDescent="0.25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</row>
    <row r="347" spans="1:26" ht="15.75" customHeight="1" x14ac:dyDescent="0.25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</row>
    <row r="348" spans="1:26" ht="15.75" customHeight="1" x14ac:dyDescent="0.25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</row>
    <row r="349" spans="1:26" ht="15.75" customHeight="1" x14ac:dyDescent="0.25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</row>
    <row r="350" spans="1:26" ht="15.75" customHeight="1" x14ac:dyDescent="0.25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</row>
    <row r="351" spans="1:26" ht="15.75" customHeight="1" x14ac:dyDescent="0.25">
      <c r="A351" s="58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</row>
    <row r="352" spans="1:26" ht="15.75" customHeight="1" x14ac:dyDescent="0.25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</row>
    <row r="353" spans="1:26" ht="15.75" customHeight="1" x14ac:dyDescent="0.25">
      <c r="A353" s="58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</row>
    <row r="354" spans="1:26" ht="15.75" customHeight="1" x14ac:dyDescent="0.25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</row>
    <row r="355" spans="1:26" ht="15.75" customHeight="1" x14ac:dyDescent="0.25">
      <c r="A355" s="58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</row>
    <row r="356" spans="1:26" ht="15.75" customHeight="1" x14ac:dyDescent="0.25">
      <c r="A356" s="58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</row>
    <row r="357" spans="1:26" ht="15.75" customHeight="1" x14ac:dyDescent="0.25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</row>
    <row r="358" spans="1:26" ht="15.75" customHeight="1" x14ac:dyDescent="0.25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</row>
    <row r="359" spans="1:26" ht="15.75" customHeight="1" x14ac:dyDescent="0.25">
      <c r="A359" s="58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</row>
    <row r="360" spans="1:26" ht="15.75" customHeight="1" x14ac:dyDescent="0.25">
      <c r="A360" s="58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</row>
    <row r="361" spans="1:26" ht="15.75" customHeight="1" x14ac:dyDescent="0.25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</row>
    <row r="362" spans="1:26" ht="15.75" customHeight="1" x14ac:dyDescent="0.25">
      <c r="A362" s="58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</row>
    <row r="363" spans="1:26" ht="15.75" customHeight="1" x14ac:dyDescent="0.25">
      <c r="A363" s="58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</row>
    <row r="364" spans="1:26" ht="15.75" customHeight="1" x14ac:dyDescent="0.25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</row>
    <row r="365" spans="1:26" ht="15.75" customHeight="1" x14ac:dyDescent="0.25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</row>
    <row r="366" spans="1:26" ht="15.75" customHeight="1" x14ac:dyDescent="0.25">
      <c r="A366" s="58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</row>
    <row r="367" spans="1:26" ht="15.75" customHeight="1" x14ac:dyDescent="0.25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</row>
    <row r="368" spans="1:26" ht="15.75" customHeight="1" x14ac:dyDescent="0.25">
      <c r="A368" s="58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</row>
    <row r="369" spans="1:26" ht="15.75" customHeight="1" x14ac:dyDescent="0.25">
      <c r="A369" s="58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</row>
    <row r="370" spans="1:26" ht="15.75" customHeight="1" x14ac:dyDescent="0.25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</row>
    <row r="371" spans="1:26" ht="15.75" customHeight="1" x14ac:dyDescent="0.25">
      <c r="A371" s="58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</row>
    <row r="372" spans="1:26" ht="15.75" customHeight="1" x14ac:dyDescent="0.25">
      <c r="A372" s="58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</row>
    <row r="373" spans="1:26" ht="15.75" customHeight="1" x14ac:dyDescent="0.25">
      <c r="A373" s="58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</row>
    <row r="374" spans="1:26" ht="15.75" customHeight="1" x14ac:dyDescent="0.25">
      <c r="A374" s="58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</row>
    <row r="375" spans="1:26" ht="15.75" customHeight="1" x14ac:dyDescent="0.25">
      <c r="A375" s="58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</row>
    <row r="376" spans="1:26" ht="15.75" customHeight="1" x14ac:dyDescent="0.25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</row>
    <row r="377" spans="1:26" ht="15.75" customHeight="1" x14ac:dyDescent="0.25">
      <c r="A377" s="58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</row>
    <row r="378" spans="1:26" ht="15.75" customHeight="1" x14ac:dyDescent="0.25">
      <c r="A378" s="58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</row>
    <row r="379" spans="1:26" ht="15.75" customHeight="1" x14ac:dyDescent="0.25">
      <c r="A379" s="58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</row>
    <row r="380" spans="1:26" ht="15.75" customHeight="1" x14ac:dyDescent="0.25">
      <c r="A380" s="58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</row>
    <row r="381" spans="1:26" ht="15.75" customHeight="1" x14ac:dyDescent="0.25">
      <c r="A381" s="58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</row>
    <row r="382" spans="1:26" ht="15.75" customHeight="1" x14ac:dyDescent="0.25">
      <c r="A382" s="58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</row>
    <row r="383" spans="1:26" ht="15.75" customHeight="1" x14ac:dyDescent="0.25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</row>
    <row r="384" spans="1:26" ht="15.75" customHeight="1" x14ac:dyDescent="0.25">
      <c r="A384" s="58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</row>
    <row r="385" spans="1:26" ht="15.75" customHeight="1" x14ac:dyDescent="0.25">
      <c r="A385" s="58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</row>
    <row r="386" spans="1:26" ht="15.75" customHeight="1" x14ac:dyDescent="0.25">
      <c r="A386" s="58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</row>
    <row r="387" spans="1:26" ht="15.75" customHeight="1" x14ac:dyDescent="0.25">
      <c r="A387" s="58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</row>
    <row r="388" spans="1:26" ht="15.75" customHeight="1" x14ac:dyDescent="0.25">
      <c r="A388" s="58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</row>
    <row r="389" spans="1:26" ht="15.75" customHeight="1" x14ac:dyDescent="0.25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</row>
    <row r="390" spans="1:26" ht="15.75" customHeight="1" x14ac:dyDescent="0.25">
      <c r="A390" s="58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</row>
    <row r="391" spans="1:26" ht="15.75" customHeight="1" x14ac:dyDescent="0.25">
      <c r="A391" s="58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</row>
    <row r="392" spans="1:26" ht="15.75" customHeight="1" x14ac:dyDescent="0.25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</row>
    <row r="393" spans="1:26" ht="15.75" customHeight="1" x14ac:dyDescent="0.25">
      <c r="A393" s="58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</row>
    <row r="394" spans="1:26" ht="15.75" customHeight="1" x14ac:dyDescent="0.25">
      <c r="A394" s="58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</row>
    <row r="395" spans="1:26" ht="15.75" customHeight="1" x14ac:dyDescent="0.25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</row>
    <row r="396" spans="1:26" ht="15.75" customHeight="1" x14ac:dyDescent="0.25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</row>
    <row r="397" spans="1:26" ht="15.75" customHeight="1" x14ac:dyDescent="0.25">
      <c r="A397" s="58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</row>
    <row r="398" spans="1:26" ht="15.75" customHeight="1" x14ac:dyDescent="0.25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</row>
    <row r="399" spans="1:26" ht="15.75" customHeight="1" x14ac:dyDescent="0.25">
      <c r="A399" s="58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</row>
    <row r="400" spans="1:26" ht="15.75" customHeight="1" x14ac:dyDescent="0.25">
      <c r="A400" s="58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</row>
    <row r="401" spans="1:26" ht="15.75" customHeight="1" x14ac:dyDescent="0.25">
      <c r="A401" s="58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</row>
    <row r="402" spans="1:26" ht="15.75" customHeight="1" x14ac:dyDescent="0.25">
      <c r="A402" s="58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</row>
    <row r="403" spans="1:26" ht="15.75" customHeight="1" x14ac:dyDescent="0.25">
      <c r="A403" s="58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</row>
    <row r="404" spans="1:26" ht="15.75" customHeight="1" x14ac:dyDescent="0.25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</row>
    <row r="405" spans="1:26" ht="15.75" customHeight="1" x14ac:dyDescent="0.25">
      <c r="A405" s="58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</row>
    <row r="406" spans="1:26" ht="15.75" customHeight="1" x14ac:dyDescent="0.25">
      <c r="A406" s="58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</row>
    <row r="407" spans="1:26" ht="15.75" customHeight="1" x14ac:dyDescent="0.25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</row>
    <row r="408" spans="1:26" ht="15.75" customHeight="1" x14ac:dyDescent="0.25">
      <c r="A408" s="58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</row>
    <row r="409" spans="1:26" ht="15.75" customHeight="1" x14ac:dyDescent="0.25">
      <c r="A409" s="58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</row>
    <row r="410" spans="1:26" ht="15.75" customHeight="1" x14ac:dyDescent="0.25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</row>
    <row r="411" spans="1:26" ht="15.75" customHeight="1" x14ac:dyDescent="0.25">
      <c r="A411" s="58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</row>
    <row r="412" spans="1:26" ht="15.75" customHeight="1" x14ac:dyDescent="0.25">
      <c r="A412" s="58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</row>
    <row r="413" spans="1:26" ht="15.75" customHeight="1" x14ac:dyDescent="0.25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</row>
    <row r="414" spans="1:26" ht="15.75" customHeight="1" x14ac:dyDescent="0.25">
      <c r="A414" s="58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</row>
    <row r="415" spans="1:26" ht="15.75" customHeight="1" x14ac:dyDescent="0.25">
      <c r="A415" s="58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</row>
    <row r="416" spans="1:26" ht="15.75" customHeight="1" x14ac:dyDescent="0.25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</row>
    <row r="417" spans="1:26" ht="15.75" customHeight="1" x14ac:dyDescent="0.25">
      <c r="A417" s="58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</row>
    <row r="418" spans="1:26" ht="15.75" customHeight="1" x14ac:dyDescent="0.25">
      <c r="A418" s="58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</row>
    <row r="419" spans="1:26" ht="15.75" customHeight="1" x14ac:dyDescent="0.25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</row>
    <row r="420" spans="1:26" ht="15.75" customHeight="1" x14ac:dyDescent="0.25">
      <c r="A420" s="58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</row>
    <row r="421" spans="1:26" ht="15.75" customHeight="1" x14ac:dyDescent="0.25">
      <c r="A421" s="58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</row>
    <row r="422" spans="1:26" ht="15.75" customHeight="1" x14ac:dyDescent="0.25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</row>
    <row r="423" spans="1:26" ht="15.75" customHeight="1" x14ac:dyDescent="0.25">
      <c r="A423" s="58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</row>
    <row r="424" spans="1:26" ht="15.75" customHeight="1" x14ac:dyDescent="0.25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</row>
    <row r="425" spans="1:26" ht="15.75" customHeight="1" x14ac:dyDescent="0.25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</row>
    <row r="426" spans="1:26" ht="15.75" customHeight="1" x14ac:dyDescent="0.25">
      <c r="A426" s="58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</row>
    <row r="427" spans="1:26" ht="15.75" customHeight="1" x14ac:dyDescent="0.25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</row>
    <row r="428" spans="1:26" ht="15.75" customHeight="1" x14ac:dyDescent="0.25">
      <c r="A428" s="58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</row>
    <row r="429" spans="1:26" ht="15.75" customHeight="1" x14ac:dyDescent="0.25">
      <c r="A429" s="58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</row>
    <row r="430" spans="1:26" ht="15.75" customHeight="1" x14ac:dyDescent="0.25">
      <c r="A430" s="58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</row>
    <row r="431" spans="1:26" ht="15.75" customHeight="1" x14ac:dyDescent="0.25">
      <c r="A431" s="58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</row>
    <row r="432" spans="1:26" ht="15.75" customHeight="1" x14ac:dyDescent="0.25">
      <c r="A432" s="58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</row>
    <row r="433" spans="1:26" ht="15.75" customHeight="1" x14ac:dyDescent="0.25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</row>
    <row r="434" spans="1:26" ht="15.75" customHeight="1" x14ac:dyDescent="0.25">
      <c r="A434" s="58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</row>
    <row r="435" spans="1:26" ht="15.75" customHeight="1" x14ac:dyDescent="0.25">
      <c r="A435" s="58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</row>
    <row r="436" spans="1:26" ht="15.75" customHeight="1" x14ac:dyDescent="0.25">
      <c r="A436" s="58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</row>
    <row r="437" spans="1:26" ht="15.75" customHeight="1" x14ac:dyDescent="0.25">
      <c r="A437" s="58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</row>
    <row r="438" spans="1:26" ht="15.75" customHeight="1" x14ac:dyDescent="0.25">
      <c r="A438" s="58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</row>
    <row r="439" spans="1:26" ht="15.75" customHeight="1" x14ac:dyDescent="0.25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</row>
    <row r="440" spans="1:26" ht="15.75" customHeight="1" x14ac:dyDescent="0.25">
      <c r="A440" s="58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</row>
    <row r="441" spans="1:26" ht="15.75" customHeight="1" x14ac:dyDescent="0.25">
      <c r="A441" s="58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</row>
    <row r="442" spans="1:26" ht="15.75" customHeight="1" x14ac:dyDescent="0.25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</row>
    <row r="443" spans="1:26" ht="15.75" customHeight="1" x14ac:dyDescent="0.25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</row>
    <row r="444" spans="1:26" ht="15.75" customHeight="1" x14ac:dyDescent="0.25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</row>
    <row r="445" spans="1:26" ht="15.75" customHeight="1" x14ac:dyDescent="0.25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</row>
    <row r="446" spans="1:26" ht="15.75" customHeight="1" x14ac:dyDescent="0.25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</row>
    <row r="447" spans="1:26" ht="15.75" customHeight="1" x14ac:dyDescent="0.25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</row>
    <row r="448" spans="1:26" ht="15.75" customHeight="1" x14ac:dyDescent="0.25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</row>
    <row r="449" spans="1:26" ht="15.75" customHeight="1" x14ac:dyDescent="0.25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</row>
    <row r="450" spans="1:26" ht="15.75" customHeight="1" x14ac:dyDescent="0.25">
      <c r="A450" s="58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</row>
    <row r="451" spans="1:26" ht="15.75" customHeight="1" x14ac:dyDescent="0.25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</row>
    <row r="452" spans="1:26" ht="15.75" customHeight="1" x14ac:dyDescent="0.25">
      <c r="A452" s="58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</row>
    <row r="453" spans="1:26" ht="15.75" customHeight="1" x14ac:dyDescent="0.25">
      <c r="A453" s="58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</row>
    <row r="454" spans="1:26" ht="15.75" customHeight="1" x14ac:dyDescent="0.25">
      <c r="A454" s="58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</row>
    <row r="455" spans="1:26" ht="15.75" customHeight="1" x14ac:dyDescent="0.25">
      <c r="A455" s="58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</row>
    <row r="456" spans="1:26" ht="15.75" customHeight="1" x14ac:dyDescent="0.25">
      <c r="A456" s="58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</row>
    <row r="457" spans="1:26" ht="15.75" customHeight="1" x14ac:dyDescent="0.25">
      <c r="A457" s="58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</row>
    <row r="458" spans="1:26" ht="15.75" customHeight="1" x14ac:dyDescent="0.25">
      <c r="A458" s="58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</row>
    <row r="459" spans="1:26" ht="15.75" customHeight="1" x14ac:dyDescent="0.25">
      <c r="A459" s="58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</row>
    <row r="460" spans="1:26" ht="15.75" customHeight="1" x14ac:dyDescent="0.25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</row>
    <row r="461" spans="1:26" ht="15.75" customHeight="1" x14ac:dyDescent="0.25">
      <c r="A461" s="58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</row>
    <row r="462" spans="1:26" ht="15.75" customHeight="1" x14ac:dyDescent="0.25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</row>
    <row r="463" spans="1:26" ht="15.75" customHeight="1" x14ac:dyDescent="0.25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</row>
    <row r="464" spans="1:26" ht="15.75" customHeight="1" x14ac:dyDescent="0.25">
      <c r="A464" s="58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</row>
    <row r="465" spans="1:26" ht="15.75" customHeight="1" x14ac:dyDescent="0.25">
      <c r="A465" s="58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</row>
    <row r="466" spans="1:26" ht="15.75" customHeight="1" x14ac:dyDescent="0.25">
      <c r="A466" s="58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</row>
    <row r="467" spans="1:26" ht="15.75" customHeight="1" x14ac:dyDescent="0.25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</row>
    <row r="468" spans="1:26" ht="15.75" customHeight="1" x14ac:dyDescent="0.25">
      <c r="A468" s="58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</row>
    <row r="469" spans="1:26" ht="15.75" customHeight="1" x14ac:dyDescent="0.25">
      <c r="A469" s="58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</row>
    <row r="470" spans="1:26" ht="15.75" customHeight="1" x14ac:dyDescent="0.25">
      <c r="A470" s="58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</row>
    <row r="471" spans="1:26" ht="15.75" customHeight="1" x14ac:dyDescent="0.25">
      <c r="A471" s="58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</row>
    <row r="472" spans="1:26" ht="15.75" customHeight="1" x14ac:dyDescent="0.25">
      <c r="A472" s="58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</row>
    <row r="473" spans="1:26" ht="15.75" customHeight="1" x14ac:dyDescent="0.25">
      <c r="A473" s="58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</row>
    <row r="474" spans="1:26" ht="15.75" customHeight="1" x14ac:dyDescent="0.25">
      <c r="A474" s="58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</row>
    <row r="475" spans="1:26" ht="15.75" customHeight="1" x14ac:dyDescent="0.25">
      <c r="A475" s="58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</row>
    <row r="476" spans="1:26" ht="15.75" customHeight="1" x14ac:dyDescent="0.25">
      <c r="A476" s="58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</row>
    <row r="477" spans="1:26" ht="15.75" customHeight="1" x14ac:dyDescent="0.25">
      <c r="A477" s="58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</row>
    <row r="478" spans="1:26" ht="15.75" customHeight="1" x14ac:dyDescent="0.25">
      <c r="A478" s="58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</row>
    <row r="479" spans="1:26" ht="15.75" customHeight="1" x14ac:dyDescent="0.25">
      <c r="A479" s="58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</row>
    <row r="480" spans="1:26" ht="15.75" customHeight="1" x14ac:dyDescent="0.25">
      <c r="A480" s="58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</row>
    <row r="481" spans="1:26" ht="15.75" customHeight="1" x14ac:dyDescent="0.25">
      <c r="A481" s="58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</row>
    <row r="482" spans="1:26" ht="15.75" customHeight="1" x14ac:dyDescent="0.25">
      <c r="A482" s="58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</row>
    <row r="483" spans="1:26" ht="15.75" customHeight="1" x14ac:dyDescent="0.25">
      <c r="A483" s="58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</row>
    <row r="484" spans="1:26" ht="15.75" customHeight="1" x14ac:dyDescent="0.25">
      <c r="A484" s="58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</row>
    <row r="485" spans="1:26" ht="15.75" customHeight="1" x14ac:dyDescent="0.25">
      <c r="A485" s="58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</row>
    <row r="486" spans="1:26" ht="15.75" customHeight="1" x14ac:dyDescent="0.25">
      <c r="A486" s="58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</row>
    <row r="487" spans="1:26" ht="15.75" customHeight="1" x14ac:dyDescent="0.25">
      <c r="A487" s="58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</row>
    <row r="488" spans="1:26" ht="15.75" customHeight="1" x14ac:dyDescent="0.25">
      <c r="A488" s="58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</row>
    <row r="489" spans="1:26" ht="15.75" customHeight="1" x14ac:dyDescent="0.25">
      <c r="A489" s="58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</row>
    <row r="490" spans="1:26" ht="15.75" customHeight="1" x14ac:dyDescent="0.25">
      <c r="A490" s="58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</row>
    <row r="491" spans="1:26" ht="15.75" customHeight="1" x14ac:dyDescent="0.25">
      <c r="A491" s="58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</row>
    <row r="492" spans="1:26" ht="15.75" customHeight="1" x14ac:dyDescent="0.25">
      <c r="A492" s="58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</row>
    <row r="493" spans="1:26" ht="15.75" customHeight="1" x14ac:dyDescent="0.25">
      <c r="A493" s="58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</row>
    <row r="494" spans="1:26" ht="15.75" customHeight="1" x14ac:dyDescent="0.25">
      <c r="A494" s="58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</row>
    <row r="495" spans="1:26" ht="15.75" customHeight="1" x14ac:dyDescent="0.25">
      <c r="A495" s="58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</row>
    <row r="496" spans="1:26" ht="15.75" customHeight="1" x14ac:dyDescent="0.25">
      <c r="A496" s="58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</row>
    <row r="497" spans="1:26" ht="15.75" customHeight="1" x14ac:dyDescent="0.25">
      <c r="A497" s="58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</row>
    <row r="498" spans="1:26" ht="15.75" customHeight="1" x14ac:dyDescent="0.25">
      <c r="A498" s="58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</row>
    <row r="499" spans="1:26" ht="15.75" customHeight="1" x14ac:dyDescent="0.25">
      <c r="A499" s="58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</row>
    <row r="500" spans="1:26" ht="15.75" customHeight="1" x14ac:dyDescent="0.25">
      <c r="A500" s="58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</row>
    <row r="501" spans="1:26" ht="15.75" customHeight="1" x14ac:dyDescent="0.25">
      <c r="A501" s="58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</row>
    <row r="502" spans="1:26" ht="15.75" customHeight="1" x14ac:dyDescent="0.25">
      <c r="A502" s="58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</row>
    <row r="503" spans="1:26" ht="15.75" customHeight="1" x14ac:dyDescent="0.25">
      <c r="A503" s="58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</row>
    <row r="504" spans="1:26" ht="15.75" customHeight="1" x14ac:dyDescent="0.25">
      <c r="A504" s="58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</row>
    <row r="505" spans="1:26" ht="15.75" customHeight="1" x14ac:dyDescent="0.25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</row>
    <row r="506" spans="1:26" ht="15.75" customHeight="1" x14ac:dyDescent="0.25">
      <c r="A506" s="58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</row>
    <row r="507" spans="1:26" ht="15.75" customHeight="1" x14ac:dyDescent="0.25">
      <c r="A507" s="58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</row>
    <row r="508" spans="1:26" ht="15.75" customHeight="1" x14ac:dyDescent="0.25">
      <c r="A508" s="58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</row>
    <row r="509" spans="1:26" ht="15.75" customHeight="1" x14ac:dyDescent="0.25">
      <c r="A509" s="58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</row>
    <row r="510" spans="1:26" ht="15.75" customHeight="1" x14ac:dyDescent="0.25">
      <c r="A510" s="58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</row>
    <row r="511" spans="1:26" ht="15.75" customHeight="1" x14ac:dyDescent="0.25">
      <c r="A511" s="58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</row>
    <row r="512" spans="1:26" ht="15.75" customHeight="1" x14ac:dyDescent="0.25">
      <c r="A512" s="58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</row>
    <row r="513" spans="1:26" ht="15.75" customHeight="1" x14ac:dyDescent="0.25">
      <c r="A513" s="58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</row>
    <row r="514" spans="1:26" ht="15.75" customHeight="1" x14ac:dyDescent="0.25">
      <c r="A514" s="58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</row>
    <row r="515" spans="1:26" ht="15.75" customHeight="1" x14ac:dyDescent="0.25">
      <c r="A515" s="58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</row>
    <row r="516" spans="1:26" ht="15.75" customHeight="1" x14ac:dyDescent="0.25">
      <c r="A516" s="58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</row>
    <row r="517" spans="1:26" ht="15.75" customHeight="1" x14ac:dyDescent="0.25">
      <c r="A517" s="58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</row>
    <row r="518" spans="1:26" ht="15.75" customHeight="1" x14ac:dyDescent="0.25">
      <c r="A518" s="58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</row>
    <row r="519" spans="1:26" ht="15.75" customHeight="1" x14ac:dyDescent="0.25">
      <c r="A519" s="58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</row>
    <row r="520" spans="1:26" ht="15.75" customHeight="1" x14ac:dyDescent="0.25">
      <c r="A520" s="58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</row>
    <row r="521" spans="1:26" ht="15.75" customHeight="1" x14ac:dyDescent="0.25">
      <c r="A521" s="58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</row>
    <row r="522" spans="1:26" ht="15.75" customHeight="1" x14ac:dyDescent="0.25">
      <c r="A522" s="58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</row>
    <row r="523" spans="1:26" ht="15.75" customHeight="1" x14ac:dyDescent="0.25">
      <c r="A523" s="58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</row>
    <row r="524" spans="1:26" ht="15.75" customHeight="1" x14ac:dyDescent="0.25">
      <c r="A524" s="58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</row>
    <row r="525" spans="1:26" ht="15.75" customHeight="1" x14ac:dyDescent="0.25">
      <c r="A525" s="58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</row>
    <row r="526" spans="1:26" ht="15.75" customHeight="1" x14ac:dyDescent="0.25">
      <c r="A526" s="58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</row>
    <row r="527" spans="1:26" ht="15.75" customHeight="1" x14ac:dyDescent="0.25">
      <c r="A527" s="58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</row>
    <row r="528" spans="1:26" ht="15.75" customHeight="1" x14ac:dyDescent="0.25">
      <c r="A528" s="58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</row>
    <row r="529" spans="1:26" ht="15.75" customHeight="1" x14ac:dyDescent="0.25">
      <c r="A529" s="58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</row>
    <row r="530" spans="1:26" ht="15.75" customHeight="1" x14ac:dyDescent="0.25">
      <c r="A530" s="58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</row>
    <row r="531" spans="1:26" ht="15.75" customHeight="1" x14ac:dyDescent="0.25">
      <c r="A531" s="58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</row>
    <row r="532" spans="1:26" ht="15.75" customHeight="1" x14ac:dyDescent="0.25">
      <c r="A532" s="58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</row>
    <row r="533" spans="1:26" ht="15.75" customHeight="1" x14ac:dyDescent="0.25">
      <c r="A533" s="58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</row>
    <row r="534" spans="1:26" ht="15.75" customHeight="1" x14ac:dyDescent="0.25">
      <c r="A534" s="58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</row>
    <row r="535" spans="1:26" ht="15.75" customHeight="1" x14ac:dyDescent="0.25">
      <c r="A535" s="58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</row>
    <row r="536" spans="1:26" ht="15.75" customHeight="1" x14ac:dyDescent="0.25">
      <c r="A536" s="58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</row>
    <row r="537" spans="1:26" ht="15.75" customHeight="1" x14ac:dyDescent="0.25">
      <c r="A537" s="58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</row>
    <row r="538" spans="1:26" ht="15.75" customHeight="1" x14ac:dyDescent="0.25">
      <c r="A538" s="58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</row>
    <row r="539" spans="1:26" ht="15.75" customHeight="1" x14ac:dyDescent="0.25">
      <c r="A539" s="58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</row>
    <row r="540" spans="1:26" ht="15.75" customHeight="1" x14ac:dyDescent="0.25">
      <c r="A540" s="58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</row>
    <row r="541" spans="1:26" ht="15.75" customHeight="1" x14ac:dyDescent="0.25">
      <c r="A541" s="58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</row>
    <row r="542" spans="1:26" ht="15.75" customHeight="1" x14ac:dyDescent="0.25">
      <c r="A542" s="58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</row>
    <row r="543" spans="1:26" ht="15.75" customHeight="1" x14ac:dyDescent="0.25">
      <c r="A543" s="58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</row>
    <row r="544" spans="1:26" ht="15.75" customHeight="1" x14ac:dyDescent="0.25">
      <c r="A544" s="58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</row>
    <row r="545" spans="1:26" ht="15.75" customHeight="1" x14ac:dyDescent="0.25">
      <c r="A545" s="58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</row>
    <row r="546" spans="1:26" ht="15.75" customHeight="1" x14ac:dyDescent="0.25">
      <c r="A546" s="58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</row>
    <row r="547" spans="1:26" ht="15.75" customHeight="1" x14ac:dyDescent="0.25">
      <c r="A547" s="58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</row>
    <row r="548" spans="1:26" ht="15.75" customHeight="1" x14ac:dyDescent="0.25">
      <c r="A548" s="58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</row>
    <row r="549" spans="1:26" ht="15.75" customHeight="1" x14ac:dyDescent="0.25">
      <c r="A549" s="58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</row>
    <row r="550" spans="1:26" ht="15.75" customHeight="1" x14ac:dyDescent="0.25">
      <c r="A550" s="58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</row>
    <row r="551" spans="1:26" ht="15.75" customHeight="1" x14ac:dyDescent="0.25">
      <c r="A551" s="58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</row>
    <row r="552" spans="1:26" ht="15.75" customHeight="1" x14ac:dyDescent="0.25">
      <c r="A552" s="58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</row>
    <row r="553" spans="1:26" ht="15.75" customHeight="1" x14ac:dyDescent="0.25">
      <c r="A553" s="58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</row>
    <row r="554" spans="1:26" ht="15.75" customHeight="1" x14ac:dyDescent="0.25">
      <c r="A554" s="58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</row>
    <row r="555" spans="1:26" ht="15.75" customHeight="1" x14ac:dyDescent="0.25">
      <c r="A555" s="58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</row>
    <row r="556" spans="1:26" ht="15.75" customHeight="1" x14ac:dyDescent="0.25">
      <c r="A556" s="58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</row>
    <row r="557" spans="1:26" ht="15.75" customHeight="1" x14ac:dyDescent="0.25">
      <c r="A557" s="58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</row>
    <row r="558" spans="1:26" ht="15.75" customHeight="1" x14ac:dyDescent="0.25">
      <c r="A558" s="58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</row>
    <row r="559" spans="1:26" ht="15.75" customHeight="1" x14ac:dyDescent="0.25">
      <c r="A559" s="58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</row>
    <row r="560" spans="1:26" ht="15.75" customHeight="1" x14ac:dyDescent="0.25">
      <c r="A560" s="58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</row>
    <row r="561" spans="1:26" ht="15.75" customHeight="1" x14ac:dyDescent="0.25">
      <c r="A561" s="58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</row>
    <row r="562" spans="1:26" ht="15.75" customHeight="1" x14ac:dyDescent="0.25">
      <c r="A562" s="58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</row>
    <row r="563" spans="1:26" ht="15.75" customHeight="1" x14ac:dyDescent="0.25">
      <c r="A563" s="58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</row>
    <row r="564" spans="1:26" ht="15.75" customHeight="1" x14ac:dyDescent="0.25">
      <c r="A564" s="58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</row>
    <row r="565" spans="1:26" ht="15.75" customHeight="1" x14ac:dyDescent="0.25">
      <c r="A565" s="58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</row>
    <row r="566" spans="1:26" ht="15.75" customHeight="1" x14ac:dyDescent="0.25">
      <c r="A566" s="58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</row>
    <row r="567" spans="1:26" ht="15.75" customHeight="1" x14ac:dyDescent="0.25">
      <c r="A567" s="58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</row>
    <row r="568" spans="1:26" ht="15.75" customHeight="1" x14ac:dyDescent="0.25">
      <c r="A568" s="58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</row>
    <row r="569" spans="1:26" ht="15.75" customHeight="1" x14ac:dyDescent="0.25">
      <c r="A569" s="58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</row>
    <row r="570" spans="1:26" ht="15.75" customHeight="1" x14ac:dyDescent="0.25">
      <c r="A570" s="58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</row>
    <row r="571" spans="1:26" ht="15.75" customHeight="1" x14ac:dyDescent="0.25">
      <c r="A571" s="58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</row>
    <row r="572" spans="1:26" ht="15.75" customHeight="1" x14ac:dyDescent="0.25">
      <c r="A572" s="58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</row>
    <row r="573" spans="1:26" ht="15.75" customHeight="1" x14ac:dyDescent="0.25">
      <c r="A573" s="58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</row>
    <row r="574" spans="1:26" ht="15.75" customHeight="1" x14ac:dyDescent="0.25">
      <c r="A574" s="58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</row>
    <row r="575" spans="1:26" ht="15.75" customHeight="1" x14ac:dyDescent="0.25">
      <c r="A575" s="58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</row>
    <row r="576" spans="1:26" ht="15.75" customHeight="1" x14ac:dyDescent="0.25">
      <c r="A576" s="58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</row>
    <row r="577" spans="1:26" ht="15.75" customHeight="1" x14ac:dyDescent="0.25">
      <c r="A577" s="58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</row>
    <row r="578" spans="1:26" ht="15.75" customHeight="1" x14ac:dyDescent="0.25">
      <c r="A578" s="58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</row>
    <row r="579" spans="1:26" ht="15.75" customHeight="1" x14ac:dyDescent="0.25">
      <c r="A579" s="58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</row>
    <row r="580" spans="1:26" ht="15.75" customHeight="1" x14ac:dyDescent="0.25">
      <c r="A580" s="58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</row>
    <row r="581" spans="1:26" ht="15.75" customHeight="1" x14ac:dyDescent="0.25">
      <c r="A581" s="58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</row>
    <row r="582" spans="1:26" ht="15.75" customHeight="1" x14ac:dyDescent="0.25">
      <c r="A582" s="58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</row>
    <row r="583" spans="1:26" ht="15.75" customHeight="1" x14ac:dyDescent="0.25">
      <c r="A583" s="58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</row>
    <row r="584" spans="1:26" ht="15.75" customHeight="1" x14ac:dyDescent="0.25">
      <c r="A584" s="58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</row>
    <row r="585" spans="1:26" ht="15.75" customHeight="1" x14ac:dyDescent="0.25">
      <c r="A585" s="58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</row>
    <row r="586" spans="1:26" ht="15.75" customHeight="1" x14ac:dyDescent="0.25">
      <c r="A586" s="58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</row>
    <row r="587" spans="1:26" ht="15.75" customHeight="1" x14ac:dyDescent="0.25">
      <c r="A587" s="58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</row>
    <row r="588" spans="1:26" ht="15.75" customHeight="1" x14ac:dyDescent="0.25">
      <c r="A588" s="58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</row>
    <row r="589" spans="1:26" ht="15.75" customHeight="1" x14ac:dyDescent="0.25">
      <c r="A589" s="58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</row>
    <row r="590" spans="1:26" ht="15.75" customHeight="1" x14ac:dyDescent="0.25">
      <c r="A590" s="58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</row>
    <row r="591" spans="1:26" ht="15.75" customHeight="1" x14ac:dyDescent="0.25">
      <c r="A591" s="58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</row>
    <row r="592" spans="1:26" ht="15.75" customHeight="1" x14ac:dyDescent="0.25">
      <c r="A592" s="58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</row>
    <row r="593" spans="1:26" ht="15.75" customHeight="1" x14ac:dyDescent="0.25">
      <c r="A593" s="58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</row>
    <row r="594" spans="1:26" ht="15.75" customHeight="1" x14ac:dyDescent="0.25">
      <c r="A594" s="58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</row>
    <row r="595" spans="1:26" ht="15.75" customHeight="1" x14ac:dyDescent="0.25">
      <c r="A595" s="58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</row>
    <row r="596" spans="1:26" ht="15.75" customHeight="1" x14ac:dyDescent="0.25">
      <c r="A596" s="58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</row>
    <row r="597" spans="1:26" ht="15.75" customHeight="1" x14ac:dyDescent="0.25">
      <c r="A597" s="58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</row>
    <row r="598" spans="1:26" ht="15.75" customHeight="1" x14ac:dyDescent="0.25">
      <c r="A598" s="58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</row>
    <row r="599" spans="1:26" ht="15.75" customHeight="1" x14ac:dyDescent="0.25">
      <c r="A599" s="58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</row>
    <row r="600" spans="1:26" ht="15.75" customHeight="1" x14ac:dyDescent="0.25">
      <c r="A600" s="58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</row>
    <row r="601" spans="1:26" ht="15.75" customHeight="1" x14ac:dyDescent="0.25">
      <c r="A601" s="58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</row>
    <row r="602" spans="1:26" ht="15.75" customHeight="1" x14ac:dyDescent="0.25">
      <c r="A602" s="58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</row>
    <row r="603" spans="1:26" ht="15.75" customHeight="1" x14ac:dyDescent="0.25">
      <c r="A603" s="58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</row>
    <row r="604" spans="1:26" ht="15.75" customHeight="1" x14ac:dyDescent="0.25">
      <c r="A604" s="58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</row>
    <row r="605" spans="1:26" ht="15.75" customHeight="1" x14ac:dyDescent="0.25">
      <c r="A605" s="58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</row>
    <row r="606" spans="1:26" ht="15.75" customHeight="1" x14ac:dyDescent="0.25">
      <c r="A606" s="58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</row>
    <row r="607" spans="1:26" ht="15.75" customHeight="1" x14ac:dyDescent="0.25">
      <c r="A607" s="58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</row>
    <row r="608" spans="1:26" ht="15.75" customHeight="1" x14ac:dyDescent="0.25">
      <c r="A608" s="58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</row>
    <row r="609" spans="1:26" ht="15.75" customHeight="1" x14ac:dyDescent="0.25">
      <c r="A609" s="58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</row>
    <row r="610" spans="1:26" ht="15.75" customHeight="1" x14ac:dyDescent="0.25">
      <c r="A610" s="58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</row>
    <row r="611" spans="1:26" ht="15.75" customHeight="1" x14ac:dyDescent="0.25">
      <c r="A611" s="58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</row>
    <row r="612" spans="1:26" ht="15.75" customHeight="1" x14ac:dyDescent="0.25">
      <c r="A612" s="58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</row>
    <row r="613" spans="1:26" ht="15.75" customHeight="1" x14ac:dyDescent="0.25">
      <c r="A613" s="58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</row>
    <row r="614" spans="1:26" ht="15.75" customHeight="1" x14ac:dyDescent="0.25">
      <c r="A614" s="58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</row>
    <row r="615" spans="1:26" ht="15.75" customHeight="1" x14ac:dyDescent="0.25">
      <c r="A615" s="58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</row>
    <row r="616" spans="1:26" ht="15.75" customHeight="1" x14ac:dyDescent="0.25">
      <c r="A616" s="58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</row>
    <row r="617" spans="1:26" ht="15.75" customHeight="1" x14ac:dyDescent="0.25">
      <c r="A617" s="58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</row>
    <row r="618" spans="1:26" ht="15.75" customHeight="1" x14ac:dyDescent="0.25">
      <c r="A618" s="58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</row>
    <row r="619" spans="1:26" ht="15.75" customHeight="1" x14ac:dyDescent="0.25">
      <c r="A619" s="58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</row>
    <row r="620" spans="1:26" ht="15.75" customHeight="1" x14ac:dyDescent="0.25">
      <c r="A620" s="58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</row>
    <row r="621" spans="1:26" ht="15.75" customHeight="1" x14ac:dyDescent="0.25">
      <c r="A621" s="58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</row>
    <row r="622" spans="1:26" ht="15.75" customHeight="1" x14ac:dyDescent="0.25">
      <c r="A622" s="58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</row>
    <row r="623" spans="1:26" ht="15.75" customHeight="1" x14ac:dyDescent="0.25">
      <c r="A623" s="58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</row>
    <row r="624" spans="1:26" ht="15.75" customHeight="1" x14ac:dyDescent="0.25">
      <c r="A624" s="58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</row>
    <row r="625" spans="1:26" ht="15.75" customHeight="1" x14ac:dyDescent="0.25">
      <c r="A625" s="58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</row>
    <row r="626" spans="1:26" ht="15.75" customHeight="1" x14ac:dyDescent="0.25">
      <c r="A626" s="58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</row>
    <row r="627" spans="1:26" ht="15.75" customHeight="1" x14ac:dyDescent="0.25">
      <c r="A627" s="58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</row>
    <row r="628" spans="1:26" ht="15.75" customHeight="1" x14ac:dyDescent="0.25">
      <c r="A628" s="58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</row>
    <row r="629" spans="1:26" ht="15.75" customHeight="1" x14ac:dyDescent="0.25">
      <c r="A629" s="58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</row>
    <row r="630" spans="1:26" ht="15.75" customHeight="1" x14ac:dyDescent="0.25">
      <c r="A630" s="58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</row>
    <row r="631" spans="1:26" ht="15.75" customHeight="1" x14ac:dyDescent="0.25">
      <c r="A631" s="58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</row>
    <row r="632" spans="1:26" ht="15.75" customHeight="1" x14ac:dyDescent="0.25">
      <c r="A632" s="58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</row>
    <row r="633" spans="1:26" ht="15.75" customHeight="1" x14ac:dyDescent="0.25">
      <c r="A633" s="58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</row>
    <row r="634" spans="1:26" ht="15.75" customHeight="1" x14ac:dyDescent="0.25">
      <c r="A634" s="58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</row>
    <row r="635" spans="1:26" ht="15.75" customHeight="1" x14ac:dyDescent="0.25">
      <c r="A635" s="58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</row>
    <row r="636" spans="1:26" ht="15.75" customHeight="1" x14ac:dyDescent="0.25">
      <c r="A636" s="58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</row>
    <row r="637" spans="1:26" ht="15.75" customHeight="1" x14ac:dyDescent="0.25">
      <c r="A637" s="58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</row>
    <row r="638" spans="1:26" ht="15.75" customHeight="1" x14ac:dyDescent="0.25">
      <c r="A638" s="58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</row>
    <row r="639" spans="1:26" ht="15.75" customHeight="1" x14ac:dyDescent="0.25">
      <c r="A639" s="58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</row>
    <row r="640" spans="1:26" ht="15.75" customHeight="1" x14ac:dyDescent="0.25">
      <c r="A640" s="58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</row>
    <row r="641" spans="1:26" ht="15.75" customHeight="1" x14ac:dyDescent="0.25">
      <c r="A641" s="58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</row>
    <row r="642" spans="1:26" ht="15.75" customHeight="1" x14ac:dyDescent="0.25">
      <c r="A642" s="58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</row>
    <row r="643" spans="1:26" ht="15.75" customHeight="1" x14ac:dyDescent="0.25">
      <c r="A643" s="58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</row>
    <row r="644" spans="1:26" ht="15.75" customHeight="1" x14ac:dyDescent="0.25">
      <c r="A644" s="58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</row>
    <row r="645" spans="1:26" ht="15.75" customHeight="1" x14ac:dyDescent="0.25">
      <c r="A645" s="58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</row>
    <row r="646" spans="1:26" ht="15.75" customHeight="1" x14ac:dyDescent="0.25">
      <c r="A646" s="58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</row>
    <row r="647" spans="1:26" ht="15.75" customHeight="1" x14ac:dyDescent="0.25">
      <c r="A647" s="58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</row>
    <row r="648" spans="1:26" ht="15.75" customHeight="1" x14ac:dyDescent="0.25">
      <c r="A648" s="58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</row>
    <row r="649" spans="1:26" ht="15.75" customHeight="1" x14ac:dyDescent="0.25">
      <c r="A649" s="58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</row>
    <row r="650" spans="1:26" ht="15.75" customHeight="1" x14ac:dyDescent="0.25">
      <c r="A650" s="58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</row>
    <row r="651" spans="1:26" ht="15.75" customHeight="1" x14ac:dyDescent="0.25">
      <c r="A651" s="58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</row>
    <row r="652" spans="1:26" ht="15.75" customHeight="1" x14ac:dyDescent="0.25">
      <c r="A652" s="58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</row>
    <row r="653" spans="1:26" ht="15.75" customHeight="1" x14ac:dyDescent="0.25">
      <c r="A653" s="58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</row>
    <row r="654" spans="1:26" ht="15.75" customHeight="1" x14ac:dyDescent="0.25">
      <c r="A654" s="58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</row>
    <row r="655" spans="1:26" ht="15.75" customHeight="1" x14ac:dyDescent="0.25">
      <c r="A655" s="58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</row>
    <row r="656" spans="1:26" ht="15.75" customHeight="1" x14ac:dyDescent="0.25">
      <c r="A656" s="58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</row>
    <row r="657" spans="1:26" ht="15.75" customHeight="1" x14ac:dyDescent="0.25">
      <c r="A657" s="58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</row>
    <row r="658" spans="1:26" ht="15.75" customHeight="1" x14ac:dyDescent="0.25">
      <c r="A658" s="58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</row>
    <row r="659" spans="1:26" ht="15.75" customHeight="1" x14ac:dyDescent="0.25">
      <c r="A659" s="58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</row>
    <row r="660" spans="1:26" ht="15.75" customHeight="1" x14ac:dyDescent="0.25">
      <c r="A660" s="58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</row>
    <row r="661" spans="1:26" ht="15.75" customHeight="1" x14ac:dyDescent="0.25">
      <c r="A661" s="58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</row>
    <row r="662" spans="1:26" ht="15.75" customHeight="1" x14ac:dyDescent="0.25">
      <c r="A662" s="58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</row>
    <row r="663" spans="1:26" ht="15.75" customHeight="1" x14ac:dyDescent="0.25">
      <c r="A663" s="58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</row>
    <row r="664" spans="1:26" ht="15.75" customHeight="1" x14ac:dyDescent="0.25">
      <c r="A664" s="58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</row>
    <row r="665" spans="1:26" ht="15.75" customHeight="1" x14ac:dyDescent="0.25">
      <c r="A665" s="58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</row>
    <row r="666" spans="1:26" ht="15.75" customHeight="1" x14ac:dyDescent="0.25">
      <c r="A666" s="58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</row>
    <row r="667" spans="1:26" ht="15.75" customHeight="1" x14ac:dyDescent="0.25">
      <c r="A667" s="58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</row>
    <row r="668" spans="1:26" ht="15.75" customHeight="1" x14ac:dyDescent="0.25">
      <c r="A668" s="58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</row>
    <row r="669" spans="1:26" ht="15.75" customHeight="1" x14ac:dyDescent="0.25">
      <c r="A669" s="58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</row>
    <row r="670" spans="1:26" ht="15.75" customHeight="1" x14ac:dyDescent="0.25">
      <c r="A670" s="58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</row>
    <row r="671" spans="1:26" ht="15.75" customHeight="1" x14ac:dyDescent="0.25">
      <c r="A671" s="58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</row>
    <row r="672" spans="1:26" ht="15.75" customHeight="1" x14ac:dyDescent="0.25">
      <c r="A672" s="58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</row>
    <row r="673" spans="1:26" ht="15.75" customHeight="1" x14ac:dyDescent="0.25">
      <c r="A673" s="58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</row>
    <row r="674" spans="1:26" ht="15.75" customHeight="1" x14ac:dyDescent="0.25">
      <c r="A674" s="58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</row>
    <row r="675" spans="1:26" ht="15.75" customHeight="1" x14ac:dyDescent="0.25">
      <c r="A675" s="58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</row>
    <row r="676" spans="1:26" ht="15.75" customHeight="1" x14ac:dyDescent="0.25">
      <c r="A676" s="58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</row>
    <row r="677" spans="1:26" ht="15.75" customHeight="1" x14ac:dyDescent="0.25">
      <c r="A677" s="58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</row>
    <row r="678" spans="1:26" ht="15.75" customHeight="1" x14ac:dyDescent="0.25">
      <c r="A678" s="58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</row>
    <row r="679" spans="1:26" ht="15.75" customHeight="1" x14ac:dyDescent="0.25">
      <c r="A679" s="58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</row>
    <row r="680" spans="1:26" ht="15.75" customHeight="1" x14ac:dyDescent="0.25">
      <c r="A680" s="58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</row>
    <row r="681" spans="1:26" ht="15.75" customHeight="1" x14ac:dyDescent="0.25">
      <c r="A681" s="58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</row>
    <row r="682" spans="1:26" ht="15.75" customHeight="1" x14ac:dyDescent="0.25">
      <c r="A682" s="58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</row>
    <row r="683" spans="1:26" ht="15.75" customHeight="1" x14ac:dyDescent="0.25">
      <c r="A683" s="58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</row>
    <row r="684" spans="1:26" ht="15.75" customHeight="1" x14ac:dyDescent="0.25">
      <c r="A684" s="58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</row>
    <row r="685" spans="1:26" ht="15.75" customHeight="1" x14ac:dyDescent="0.25">
      <c r="A685" s="58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</row>
    <row r="686" spans="1:26" ht="15.75" customHeight="1" x14ac:dyDescent="0.25">
      <c r="A686" s="58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</row>
    <row r="687" spans="1:26" ht="15.75" customHeight="1" x14ac:dyDescent="0.25">
      <c r="A687" s="58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</row>
    <row r="688" spans="1:26" ht="15.75" customHeight="1" x14ac:dyDescent="0.25">
      <c r="A688" s="58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</row>
    <row r="689" spans="1:26" ht="15.75" customHeight="1" x14ac:dyDescent="0.25">
      <c r="A689" s="58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</row>
    <row r="690" spans="1:26" ht="15.75" customHeight="1" x14ac:dyDescent="0.25">
      <c r="A690" s="58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</row>
    <row r="691" spans="1:26" ht="15.75" customHeight="1" x14ac:dyDescent="0.25">
      <c r="A691" s="58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</row>
    <row r="692" spans="1:26" ht="15.75" customHeight="1" x14ac:dyDescent="0.25">
      <c r="A692" s="58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</row>
    <row r="693" spans="1:26" ht="15.75" customHeight="1" x14ac:dyDescent="0.25">
      <c r="A693" s="58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</row>
    <row r="694" spans="1:26" ht="15.75" customHeight="1" x14ac:dyDescent="0.25">
      <c r="A694" s="58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</row>
    <row r="695" spans="1:26" ht="15.75" customHeight="1" x14ac:dyDescent="0.25">
      <c r="A695" s="58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</row>
    <row r="696" spans="1:26" ht="15.75" customHeight="1" x14ac:dyDescent="0.25">
      <c r="A696" s="58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</row>
    <row r="697" spans="1:26" ht="15.75" customHeight="1" x14ac:dyDescent="0.25">
      <c r="A697" s="58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</row>
    <row r="698" spans="1:26" ht="15.75" customHeight="1" x14ac:dyDescent="0.25">
      <c r="A698" s="58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</row>
    <row r="699" spans="1:26" ht="15.75" customHeight="1" x14ac:dyDescent="0.25">
      <c r="A699" s="58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</row>
    <row r="700" spans="1:26" ht="15.75" customHeight="1" x14ac:dyDescent="0.25">
      <c r="A700" s="58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</row>
    <row r="701" spans="1:26" ht="15.75" customHeight="1" x14ac:dyDescent="0.25">
      <c r="A701" s="58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</row>
    <row r="702" spans="1:26" ht="15.75" customHeight="1" x14ac:dyDescent="0.25">
      <c r="A702" s="58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</row>
    <row r="703" spans="1:26" ht="15.75" customHeight="1" x14ac:dyDescent="0.25">
      <c r="A703" s="58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</row>
    <row r="704" spans="1:26" ht="15.75" customHeight="1" x14ac:dyDescent="0.25">
      <c r="A704" s="58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</row>
    <row r="705" spans="1:26" ht="15.75" customHeight="1" x14ac:dyDescent="0.25">
      <c r="A705" s="58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</row>
    <row r="706" spans="1:26" ht="15.75" customHeight="1" x14ac:dyDescent="0.25">
      <c r="A706" s="58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</row>
    <row r="707" spans="1:26" ht="15.75" customHeight="1" x14ac:dyDescent="0.25">
      <c r="A707" s="58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</row>
    <row r="708" spans="1:26" ht="15.75" customHeight="1" x14ac:dyDescent="0.25">
      <c r="A708" s="58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</row>
    <row r="709" spans="1:26" ht="15.75" customHeight="1" x14ac:dyDescent="0.25">
      <c r="A709" s="58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</row>
    <row r="710" spans="1:26" ht="15.75" customHeight="1" x14ac:dyDescent="0.25">
      <c r="A710" s="58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</row>
    <row r="711" spans="1:26" ht="15.75" customHeight="1" x14ac:dyDescent="0.25">
      <c r="A711" s="58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</row>
    <row r="712" spans="1:26" ht="15.75" customHeight="1" x14ac:dyDescent="0.25">
      <c r="A712" s="58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</row>
    <row r="713" spans="1:26" ht="15.75" customHeight="1" x14ac:dyDescent="0.25">
      <c r="A713" s="58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</row>
    <row r="714" spans="1:26" ht="15.75" customHeight="1" x14ac:dyDescent="0.25">
      <c r="A714" s="58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</row>
    <row r="715" spans="1:26" ht="15.75" customHeight="1" x14ac:dyDescent="0.25">
      <c r="A715" s="58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</row>
    <row r="716" spans="1:26" ht="15.75" customHeight="1" x14ac:dyDescent="0.25">
      <c r="A716" s="58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</row>
    <row r="717" spans="1:26" ht="15.75" customHeight="1" x14ac:dyDescent="0.25">
      <c r="A717" s="58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</row>
    <row r="718" spans="1:26" ht="15.75" customHeight="1" x14ac:dyDescent="0.25">
      <c r="A718" s="58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</row>
    <row r="719" spans="1:26" ht="15.75" customHeight="1" x14ac:dyDescent="0.25">
      <c r="A719" s="58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</row>
    <row r="720" spans="1:26" ht="15.75" customHeight="1" x14ac:dyDescent="0.25">
      <c r="A720" s="58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</row>
    <row r="721" spans="1:26" ht="15.75" customHeight="1" x14ac:dyDescent="0.25">
      <c r="A721" s="58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</row>
    <row r="722" spans="1:26" ht="15.75" customHeight="1" x14ac:dyDescent="0.25">
      <c r="A722" s="58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</row>
    <row r="723" spans="1:26" ht="15.75" customHeight="1" x14ac:dyDescent="0.25">
      <c r="A723" s="58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</row>
    <row r="724" spans="1:26" ht="15.75" customHeight="1" x14ac:dyDescent="0.25">
      <c r="A724" s="58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</row>
    <row r="725" spans="1:26" ht="15.75" customHeight="1" x14ac:dyDescent="0.25">
      <c r="A725" s="58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</row>
    <row r="726" spans="1:26" ht="15.75" customHeight="1" x14ac:dyDescent="0.25">
      <c r="A726" s="58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</row>
    <row r="727" spans="1:26" ht="15.75" customHeight="1" x14ac:dyDescent="0.25">
      <c r="A727" s="58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</row>
    <row r="728" spans="1:26" ht="15.75" customHeight="1" x14ac:dyDescent="0.25">
      <c r="A728" s="58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</row>
    <row r="729" spans="1:26" ht="15.75" customHeight="1" x14ac:dyDescent="0.25">
      <c r="A729" s="58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</row>
    <row r="730" spans="1:26" ht="15.75" customHeight="1" x14ac:dyDescent="0.25">
      <c r="A730" s="58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</row>
    <row r="731" spans="1:26" ht="15.75" customHeight="1" x14ac:dyDescent="0.25">
      <c r="A731" s="58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</row>
    <row r="732" spans="1:26" ht="15.75" customHeight="1" x14ac:dyDescent="0.25">
      <c r="A732" s="58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</row>
    <row r="733" spans="1:26" ht="15.75" customHeight="1" x14ac:dyDescent="0.25">
      <c r="A733" s="58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</row>
    <row r="734" spans="1:26" ht="15.75" customHeight="1" x14ac:dyDescent="0.25">
      <c r="A734" s="58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</row>
    <row r="735" spans="1:26" ht="15.75" customHeight="1" x14ac:dyDescent="0.25">
      <c r="A735" s="58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</row>
    <row r="736" spans="1:26" ht="15.75" customHeight="1" x14ac:dyDescent="0.25">
      <c r="A736" s="58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</row>
    <row r="737" spans="1:26" ht="15.75" customHeight="1" x14ac:dyDescent="0.25">
      <c r="A737" s="58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</row>
    <row r="738" spans="1:26" ht="15.75" customHeight="1" x14ac:dyDescent="0.25">
      <c r="A738" s="58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</row>
    <row r="739" spans="1:26" ht="15.75" customHeight="1" x14ac:dyDescent="0.25">
      <c r="A739" s="58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</row>
    <row r="740" spans="1:26" ht="15.75" customHeight="1" x14ac:dyDescent="0.25">
      <c r="A740" s="58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</row>
    <row r="741" spans="1:26" ht="15.75" customHeight="1" x14ac:dyDescent="0.25">
      <c r="A741" s="58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</row>
    <row r="742" spans="1:26" ht="15.75" customHeight="1" x14ac:dyDescent="0.25">
      <c r="A742" s="58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</row>
    <row r="743" spans="1:26" ht="15.75" customHeight="1" x14ac:dyDescent="0.25">
      <c r="A743" s="58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</row>
    <row r="744" spans="1:26" ht="15.75" customHeight="1" x14ac:dyDescent="0.25">
      <c r="A744" s="58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</row>
    <row r="745" spans="1:26" ht="15.75" customHeight="1" x14ac:dyDescent="0.25">
      <c r="A745" s="58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</row>
    <row r="746" spans="1:26" ht="15.75" customHeight="1" x14ac:dyDescent="0.25">
      <c r="A746" s="58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</row>
    <row r="747" spans="1:26" ht="15.75" customHeight="1" x14ac:dyDescent="0.25">
      <c r="A747" s="58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</row>
    <row r="748" spans="1:26" ht="15.75" customHeight="1" x14ac:dyDescent="0.25">
      <c r="A748" s="58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</row>
    <row r="749" spans="1:26" ht="15.75" customHeight="1" x14ac:dyDescent="0.25">
      <c r="A749" s="58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</row>
    <row r="750" spans="1:26" ht="15.75" customHeight="1" x14ac:dyDescent="0.25">
      <c r="A750" s="58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</row>
    <row r="751" spans="1:26" ht="15.75" customHeight="1" x14ac:dyDescent="0.25">
      <c r="A751" s="58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</row>
    <row r="752" spans="1:26" ht="15.75" customHeight="1" x14ac:dyDescent="0.25">
      <c r="A752" s="58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</row>
    <row r="753" spans="1:26" ht="15.75" customHeight="1" x14ac:dyDescent="0.25">
      <c r="A753" s="58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</row>
    <row r="754" spans="1:26" ht="15.75" customHeight="1" x14ac:dyDescent="0.25">
      <c r="A754" s="58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</row>
    <row r="755" spans="1:26" ht="15.75" customHeight="1" x14ac:dyDescent="0.25">
      <c r="A755" s="58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</row>
    <row r="756" spans="1:26" ht="15.75" customHeight="1" x14ac:dyDescent="0.25">
      <c r="A756" s="58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</row>
    <row r="757" spans="1:26" ht="15.75" customHeight="1" x14ac:dyDescent="0.25">
      <c r="A757" s="58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</row>
    <row r="758" spans="1:26" ht="15.75" customHeight="1" x14ac:dyDescent="0.25">
      <c r="A758" s="58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</row>
    <row r="759" spans="1:26" ht="15.75" customHeight="1" x14ac:dyDescent="0.25">
      <c r="A759" s="58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</row>
    <row r="760" spans="1:26" ht="15.75" customHeight="1" x14ac:dyDescent="0.25">
      <c r="A760" s="58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</row>
    <row r="761" spans="1:26" ht="15.75" customHeight="1" x14ac:dyDescent="0.25">
      <c r="A761" s="58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</row>
    <row r="762" spans="1:26" ht="15.75" customHeight="1" x14ac:dyDescent="0.25">
      <c r="A762" s="58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</row>
    <row r="763" spans="1:26" ht="15.75" customHeight="1" x14ac:dyDescent="0.25">
      <c r="A763" s="58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</row>
    <row r="764" spans="1:26" ht="15.75" customHeight="1" x14ac:dyDescent="0.25">
      <c r="A764" s="58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</row>
    <row r="765" spans="1:26" ht="15.75" customHeight="1" x14ac:dyDescent="0.25">
      <c r="A765" s="58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</row>
    <row r="766" spans="1:26" ht="15.75" customHeight="1" x14ac:dyDescent="0.25">
      <c r="A766" s="58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</row>
    <row r="767" spans="1:26" ht="15.75" customHeight="1" x14ac:dyDescent="0.25">
      <c r="A767" s="58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</row>
    <row r="768" spans="1:26" ht="15.75" customHeight="1" x14ac:dyDescent="0.25">
      <c r="A768" s="58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</row>
    <row r="769" spans="1:26" ht="15.75" customHeight="1" x14ac:dyDescent="0.25">
      <c r="A769" s="58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</row>
    <row r="770" spans="1:26" ht="15.75" customHeight="1" x14ac:dyDescent="0.25">
      <c r="A770" s="58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</row>
    <row r="771" spans="1:26" ht="15.75" customHeight="1" x14ac:dyDescent="0.25">
      <c r="A771" s="58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</row>
    <row r="772" spans="1:26" ht="15.75" customHeight="1" x14ac:dyDescent="0.25">
      <c r="A772" s="58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</row>
    <row r="773" spans="1:26" ht="15.75" customHeight="1" x14ac:dyDescent="0.25">
      <c r="A773" s="58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</row>
    <row r="774" spans="1:26" ht="15.75" customHeight="1" x14ac:dyDescent="0.25">
      <c r="A774" s="58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</row>
    <row r="775" spans="1:26" ht="15.75" customHeight="1" x14ac:dyDescent="0.25">
      <c r="A775" s="58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</row>
    <row r="776" spans="1:26" ht="15.75" customHeight="1" x14ac:dyDescent="0.25">
      <c r="A776" s="58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</row>
    <row r="777" spans="1:26" ht="15.75" customHeight="1" x14ac:dyDescent="0.25">
      <c r="A777" s="58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</row>
    <row r="778" spans="1:26" ht="15.75" customHeight="1" x14ac:dyDescent="0.25">
      <c r="A778" s="58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</row>
    <row r="779" spans="1:26" ht="15.75" customHeight="1" x14ac:dyDescent="0.25">
      <c r="A779" s="58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</row>
    <row r="780" spans="1:26" ht="15.75" customHeight="1" x14ac:dyDescent="0.25">
      <c r="A780" s="58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</row>
    <row r="781" spans="1:26" ht="15.75" customHeight="1" x14ac:dyDescent="0.25">
      <c r="A781" s="58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</row>
    <row r="782" spans="1:26" ht="15.75" customHeight="1" x14ac:dyDescent="0.25">
      <c r="A782" s="58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</row>
    <row r="783" spans="1:26" ht="15.75" customHeight="1" x14ac:dyDescent="0.25">
      <c r="A783" s="58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</row>
    <row r="784" spans="1:26" ht="15.75" customHeight="1" x14ac:dyDescent="0.25">
      <c r="A784" s="58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</row>
    <row r="785" spans="1:26" ht="15.75" customHeight="1" x14ac:dyDescent="0.25">
      <c r="A785" s="58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</row>
    <row r="786" spans="1:26" ht="15.75" customHeight="1" x14ac:dyDescent="0.25">
      <c r="A786" s="58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</row>
    <row r="787" spans="1:26" ht="15.75" customHeight="1" x14ac:dyDescent="0.25">
      <c r="A787" s="58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</row>
    <row r="788" spans="1:26" ht="15.75" customHeight="1" x14ac:dyDescent="0.25">
      <c r="A788" s="58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</row>
    <row r="789" spans="1:26" ht="15.75" customHeight="1" x14ac:dyDescent="0.25">
      <c r="A789" s="58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</row>
    <row r="790" spans="1:26" ht="15.75" customHeight="1" x14ac:dyDescent="0.25">
      <c r="A790" s="58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</row>
    <row r="791" spans="1:26" ht="15.75" customHeight="1" x14ac:dyDescent="0.25">
      <c r="A791" s="58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</row>
    <row r="792" spans="1:26" ht="15.75" customHeight="1" x14ac:dyDescent="0.25">
      <c r="A792" s="58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</row>
    <row r="793" spans="1:26" ht="15.75" customHeight="1" x14ac:dyDescent="0.25">
      <c r="A793" s="58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</row>
    <row r="794" spans="1:26" ht="15.75" customHeight="1" x14ac:dyDescent="0.25">
      <c r="A794" s="58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</row>
    <row r="795" spans="1:26" ht="15.75" customHeight="1" x14ac:dyDescent="0.25">
      <c r="A795" s="58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</row>
    <row r="796" spans="1:26" ht="15.75" customHeight="1" x14ac:dyDescent="0.25">
      <c r="A796" s="58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</row>
    <row r="797" spans="1:26" ht="15.75" customHeight="1" x14ac:dyDescent="0.25">
      <c r="A797" s="58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</row>
    <row r="798" spans="1:26" ht="15.75" customHeight="1" x14ac:dyDescent="0.25">
      <c r="A798" s="58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</row>
    <row r="799" spans="1:26" ht="15.75" customHeight="1" x14ac:dyDescent="0.25">
      <c r="A799" s="58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</row>
    <row r="800" spans="1:26" ht="15.75" customHeight="1" x14ac:dyDescent="0.25">
      <c r="A800" s="58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</row>
    <row r="801" spans="1:26" ht="15.75" customHeight="1" x14ac:dyDescent="0.25">
      <c r="A801" s="58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</row>
    <row r="802" spans="1:26" ht="15.75" customHeight="1" x14ac:dyDescent="0.25">
      <c r="A802" s="58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</row>
    <row r="803" spans="1:26" ht="15.75" customHeight="1" x14ac:dyDescent="0.25">
      <c r="A803" s="58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</row>
    <row r="804" spans="1:26" ht="15.75" customHeight="1" x14ac:dyDescent="0.25">
      <c r="A804" s="58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</row>
    <row r="805" spans="1:26" ht="15.75" customHeight="1" x14ac:dyDescent="0.25">
      <c r="A805" s="58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</row>
    <row r="806" spans="1:26" ht="15.75" customHeight="1" x14ac:dyDescent="0.25">
      <c r="A806" s="58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</row>
    <row r="807" spans="1:26" ht="15.75" customHeight="1" x14ac:dyDescent="0.25">
      <c r="A807" s="58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</row>
    <row r="808" spans="1:26" ht="15.75" customHeight="1" x14ac:dyDescent="0.25">
      <c r="A808" s="58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</row>
    <row r="809" spans="1:26" ht="15.75" customHeight="1" x14ac:dyDescent="0.25">
      <c r="A809" s="58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</row>
    <row r="810" spans="1:26" ht="15.75" customHeight="1" x14ac:dyDescent="0.25">
      <c r="A810" s="58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</row>
    <row r="811" spans="1:26" ht="15.75" customHeight="1" x14ac:dyDescent="0.25">
      <c r="A811" s="58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</row>
    <row r="812" spans="1:26" ht="15.75" customHeight="1" x14ac:dyDescent="0.25">
      <c r="A812" s="58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</row>
    <row r="813" spans="1:26" ht="15.75" customHeight="1" x14ac:dyDescent="0.25">
      <c r="A813" s="58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</row>
    <row r="814" spans="1:26" ht="15.75" customHeight="1" x14ac:dyDescent="0.25">
      <c r="A814" s="58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</row>
    <row r="815" spans="1:26" ht="15.75" customHeight="1" x14ac:dyDescent="0.25">
      <c r="A815" s="58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</row>
    <row r="816" spans="1:26" ht="15.75" customHeight="1" x14ac:dyDescent="0.25">
      <c r="A816" s="58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</row>
    <row r="817" spans="1:26" ht="15.75" customHeight="1" x14ac:dyDescent="0.25">
      <c r="A817" s="58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</row>
    <row r="818" spans="1:26" ht="15.75" customHeight="1" x14ac:dyDescent="0.25">
      <c r="A818" s="58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</row>
    <row r="819" spans="1:26" ht="15.75" customHeight="1" x14ac:dyDescent="0.25">
      <c r="A819" s="58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</row>
    <row r="820" spans="1:26" ht="15.75" customHeight="1" x14ac:dyDescent="0.25">
      <c r="A820" s="58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</row>
    <row r="821" spans="1:26" ht="15.75" customHeight="1" x14ac:dyDescent="0.25">
      <c r="A821" s="58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</row>
    <row r="822" spans="1:26" ht="15.75" customHeight="1" x14ac:dyDescent="0.25">
      <c r="A822" s="58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</row>
    <row r="823" spans="1:26" ht="15.75" customHeight="1" x14ac:dyDescent="0.25">
      <c r="A823" s="58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</row>
    <row r="824" spans="1:26" ht="15.75" customHeight="1" x14ac:dyDescent="0.25">
      <c r="A824" s="58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</row>
    <row r="825" spans="1:26" ht="15.75" customHeight="1" x14ac:dyDescent="0.25">
      <c r="A825" s="58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</row>
    <row r="826" spans="1:26" ht="15.75" customHeight="1" x14ac:dyDescent="0.25">
      <c r="A826" s="58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</row>
    <row r="827" spans="1:26" ht="15.75" customHeight="1" x14ac:dyDescent="0.25">
      <c r="A827" s="58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</row>
    <row r="828" spans="1:26" ht="15.75" customHeight="1" x14ac:dyDescent="0.25">
      <c r="A828" s="58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</row>
    <row r="829" spans="1:26" ht="15.75" customHeight="1" x14ac:dyDescent="0.25">
      <c r="A829" s="58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</row>
    <row r="830" spans="1:26" ht="15.75" customHeight="1" x14ac:dyDescent="0.25">
      <c r="A830" s="58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</row>
    <row r="831" spans="1:26" ht="15.75" customHeight="1" x14ac:dyDescent="0.25">
      <c r="A831" s="58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</row>
    <row r="832" spans="1:26" ht="15.75" customHeight="1" x14ac:dyDescent="0.25">
      <c r="A832" s="58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</row>
    <row r="833" spans="1:26" ht="15.75" customHeight="1" x14ac:dyDescent="0.25">
      <c r="A833" s="58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</row>
    <row r="834" spans="1:26" ht="15.75" customHeight="1" x14ac:dyDescent="0.25">
      <c r="A834" s="58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</row>
    <row r="835" spans="1:26" ht="15.75" customHeight="1" x14ac:dyDescent="0.25">
      <c r="A835" s="58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</row>
    <row r="836" spans="1:26" ht="15.75" customHeight="1" x14ac:dyDescent="0.25">
      <c r="A836" s="58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</row>
    <row r="837" spans="1:26" ht="15.75" customHeight="1" x14ac:dyDescent="0.25">
      <c r="A837" s="58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</row>
    <row r="838" spans="1:26" ht="15.75" customHeight="1" x14ac:dyDescent="0.25">
      <c r="A838" s="58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</row>
    <row r="839" spans="1:26" ht="15.75" customHeight="1" x14ac:dyDescent="0.25">
      <c r="A839" s="58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</row>
    <row r="840" spans="1:26" ht="15.75" customHeight="1" x14ac:dyDescent="0.25">
      <c r="A840" s="58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</row>
    <row r="841" spans="1:26" ht="15.75" customHeight="1" x14ac:dyDescent="0.25">
      <c r="A841" s="58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</row>
    <row r="842" spans="1:26" ht="15.75" customHeight="1" x14ac:dyDescent="0.25">
      <c r="A842" s="58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</row>
    <row r="843" spans="1:26" ht="15.75" customHeight="1" x14ac:dyDescent="0.25">
      <c r="A843" s="58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</row>
    <row r="844" spans="1:26" ht="15.75" customHeight="1" x14ac:dyDescent="0.25">
      <c r="A844" s="58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</row>
    <row r="845" spans="1:26" ht="15.75" customHeight="1" x14ac:dyDescent="0.25">
      <c r="A845" s="58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</row>
    <row r="846" spans="1:26" ht="15.75" customHeight="1" x14ac:dyDescent="0.25">
      <c r="A846" s="58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</row>
    <row r="847" spans="1:26" ht="15.75" customHeight="1" x14ac:dyDescent="0.25">
      <c r="A847" s="58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</row>
    <row r="848" spans="1:26" ht="15.75" customHeight="1" x14ac:dyDescent="0.25">
      <c r="A848" s="58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</row>
    <row r="849" spans="1:26" ht="15.75" customHeight="1" x14ac:dyDescent="0.25">
      <c r="A849" s="58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</row>
    <row r="850" spans="1:26" ht="15.75" customHeight="1" x14ac:dyDescent="0.25">
      <c r="A850" s="58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</row>
    <row r="851" spans="1:26" ht="15.75" customHeight="1" x14ac:dyDescent="0.25">
      <c r="A851" s="58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</row>
    <row r="852" spans="1:26" ht="15.75" customHeight="1" x14ac:dyDescent="0.25">
      <c r="A852" s="58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</row>
    <row r="853" spans="1:26" ht="15.75" customHeight="1" x14ac:dyDescent="0.25">
      <c r="A853" s="58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</row>
    <row r="854" spans="1:26" ht="15.75" customHeight="1" x14ac:dyDescent="0.25">
      <c r="A854" s="58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</row>
    <row r="855" spans="1:26" ht="15.75" customHeight="1" x14ac:dyDescent="0.25">
      <c r="A855" s="58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</row>
    <row r="856" spans="1:26" ht="15.75" customHeight="1" x14ac:dyDescent="0.25">
      <c r="A856" s="58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</row>
    <row r="857" spans="1:26" ht="15.75" customHeight="1" x14ac:dyDescent="0.25">
      <c r="A857" s="58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</row>
    <row r="858" spans="1:26" ht="15.75" customHeight="1" x14ac:dyDescent="0.25">
      <c r="A858" s="58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</row>
    <row r="859" spans="1:26" ht="15.75" customHeight="1" x14ac:dyDescent="0.25">
      <c r="A859" s="58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</row>
    <row r="860" spans="1:26" ht="15.75" customHeight="1" x14ac:dyDescent="0.25">
      <c r="A860" s="58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</row>
    <row r="861" spans="1:26" ht="15.75" customHeight="1" x14ac:dyDescent="0.25">
      <c r="A861" s="58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</row>
    <row r="862" spans="1:26" ht="15.75" customHeight="1" x14ac:dyDescent="0.25">
      <c r="A862" s="58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</row>
    <row r="863" spans="1:26" ht="15.75" customHeight="1" x14ac:dyDescent="0.25">
      <c r="A863" s="58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</row>
    <row r="864" spans="1:26" ht="15.75" customHeight="1" x14ac:dyDescent="0.25">
      <c r="A864" s="58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</row>
    <row r="865" spans="1:26" ht="15.75" customHeight="1" x14ac:dyDescent="0.25">
      <c r="A865" s="58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</row>
    <row r="866" spans="1:26" ht="15.75" customHeight="1" x14ac:dyDescent="0.25">
      <c r="A866" s="58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</row>
    <row r="867" spans="1:26" ht="15.75" customHeight="1" x14ac:dyDescent="0.25">
      <c r="A867" s="58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</row>
    <row r="868" spans="1:26" ht="15.75" customHeight="1" x14ac:dyDescent="0.25">
      <c r="A868" s="58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</row>
    <row r="869" spans="1:26" ht="15.75" customHeight="1" x14ac:dyDescent="0.25">
      <c r="A869" s="58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</row>
    <row r="870" spans="1:26" ht="15.75" customHeight="1" x14ac:dyDescent="0.25">
      <c r="A870" s="58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</row>
    <row r="871" spans="1:26" ht="15.75" customHeight="1" x14ac:dyDescent="0.25">
      <c r="A871" s="58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</row>
    <row r="872" spans="1:26" ht="15.75" customHeight="1" x14ac:dyDescent="0.25">
      <c r="A872" s="58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</row>
    <row r="873" spans="1:26" ht="15.75" customHeight="1" x14ac:dyDescent="0.25">
      <c r="A873" s="58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</row>
    <row r="874" spans="1:26" ht="15.75" customHeight="1" x14ac:dyDescent="0.25">
      <c r="A874" s="58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</row>
    <row r="875" spans="1:26" ht="15.75" customHeight="1" x14ac:dyDescent="0.25">
      <c r="A875" s="58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</row>
    <row r="876" spans="1:26" ht="15.75" customHeight="1" x14ac:dyDescent="0.25">
      <c r="A876" s="58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</row>
    <row r="877" spans="1:26" ht="15.75" customHeight="1" x14ac:dyDescent="0.25">
      <c r="A877" s="58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</row>
    <row r="878" spans="1:26" ht="15.75" customHeight="1" x14ac:dyDescent="0.25">
      <c r="A878" s="58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</row>
    <row r="879" spans="1:26" ht="15.75" customHeight="1" x14ac:dyDescent="0.25">
      <c r="A879" s="58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</row>
    <row r="880" spans="1:26" ht="15.75" customHeight="1" x14ac:dyDescent="0.25">
      <c r="A880" s="58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</row>
    <row r="881" spans="1:26" ht="15.75" customHeight="1" x14ac:dyDescent="0.25">
      <c r="A881" s="58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</row>
    <row r="882" spans="1:26" ht="15.75" customHeight="1" x14ac:dyDescent="0.25">
      <c r="A882" s="58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</row>
    <row r="883" spans="1:26" ht="15.75" customHeight="1" x14ac:dyDescent="0.25">
      <c r="A883" s="58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</row>
    <row r="884" spans="1:26" ht="15.75" customHeight="1" x14ac:dyDescent="0.25">
      <c r="A884" s="58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</row>
    <row r="885" spans="1:26" ht="15.75" customHeight="1" x14ac:dyDescent="0.25">
      <c r="A885" s="58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</row>
    <row r="886" spans="1:26" ht="15.75" customHeight="1" x14ac:dyDescent="0.25">
      <c r="A886" s="58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</row>
    <row r="887" spans="1:26" ht="15.75" customHeight="1" x14ac:dyDescent="0.25">
      <c r="A887" s="58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</row>
    <row r="888" spans="1:26" ht="15.75" customHeight="1" x14ac:dyDescent="0.25">
      <c r="A888" s="58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</row>
    <row r="889" spans="1:26" ht="15.75" customHeight="1" x14ac:dyDescent="0.25">
      <c r="A889" s="58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</row>
    <row r="890" spans="1:26" ht="15.75" customHeight="1" x14ac:dyDescent="0.25">
      <c r="A890" s="58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</row>
    <row r="891" spans="1:26" ht="15.75" customHeight="1" x14ac:dyDescent="0.25">
      <c r="A891" s="58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</row>
    <row r="892" spans="1:26" ht="15.75" customHeight="1" x14ac:dyDescent="0.25">
      <c r="A892" s="58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</row>
    <row r="893" spans="1:26" ht="15.75" customHeight="1" x14ac:dyDescent="0.25">
      <c r="A893" s="58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</row>
    <row r="894" spans="1:26" ht="15.75" customHeight="1" x14ac:dyDescent="0.25">
      <c r="A894" s="58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</row>
    <row r="895" spans="1:26" ht="15.75" customHeight="1" x14ac:dyDescent="0.25">
      <c r="A895" s="58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</row>
    <row r="896" spans="1:26" ht="15.75" customHeight="1" x14ac:dyDescent="0.25">
      <c r="A896" s="58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</row>
    <row r="897" spans="1:26" ht="15.75" customHeight="1" x14ac:dyDescent="0.25">
      <c r="A897" s="58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</row>
    <row r="898" spans="1:26" ht="15.75" customHeight="1" x14ac:dyDescent="0.25">
      <c r="A898" s="58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</row>
    <row r="899" spans="1:26" ht="15.75" customHeight="1" x14ac:dyDescent="0.25">
      <c r="A899" s="58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</row>
    <row r="900" spans="1:26" ht="15.75" customHeight="1" x14ac:dyDescent="0.25">
      <c r="A900" s="58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</row>
    <row r="901" spans="1:26" ht="15.75" customHeight="1" x14ac:dyDescent="0.25">
      <c r="A901" s="58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</row>
    <row r="902" spans="1:26" ht="15.75" customHeight="1" x14ac:dyDescent="0.25">
      <c r="A902" s="58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</row>
    <row r="903" spans="1:26" ht="15.75" customHeight="1" x14ac:dyDescent="0.25">
      <c r="A903" s="58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</row>
    <row r="904" spans="1:26" ht="15.75" customHeight="1" x14ac:dyDescent="0.25">
      <c r="A904" s="58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</row>
    <row r="905" spans="1:26" ht="15.75" customHeight="1" x14ac:dyDescent="0.25">
      <c r="A905" s="58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</row>
    <row r="906" spans="1:26" ht="15.75" customHeight="1" x14ac:dyDescent="0.25">
      <c r="A906" s="58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</row>
    <row r="907" spans="1:26" ht="15.75" customHeight="1" x14ac:dyDescent="0.25">
      <c r="A907" s="58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</row>
    <row r="908" spans="1:26" ht="15.75" customHeight="1" x14ac:dyDescent="0.25">
      <c r="A908" s="58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</row>
    <row r="909" spans="1:26" ht="15.75" customHeight="1" x14ac:dyDescent="0.25">
      <c r="A909" s="58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</row>
    <row r="910" spans="1:26" ht="15.75" customHeight="1" x14ac:dyDescent="0.25">
      <c r="A910" s="58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</row>
    <row r="911" spans="1:26" ht="15.75" customHeight="1" x14ac:dyDescent="0.25">
      <c r="A911" s="58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</row>
    <row r="912" spans="1:26" ht="15.75" customHeight="1" x14ac:dyDescent="0.25">
      <c r="A912" s="58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</row>
    <row r="913" spans="1:26" ht="15.75" customHeight="1" x14ac:dyDescent="0.25">
      <c r="A913" s="58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</row>
    <row r="914" spans="1:26" ht="15.75" customHeight="1" x14ac:dyDescent="0.25">
      <c r="A914" s="58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</row>
    <row r="915" spans="1:26" ht="15.75" customHeight="1" x14ac:dyDescent="0.25">
      <c r="A915" s="58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</row>
    <row r="916" spans="1:26" ht="15.75" customHeight="1" x14ac:dyDescent="0.25">
      <c r="A916" s="58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</row>
    <row r="917" spans="1:26" ht="15.75" customHeight="1" x14ac:dyDescent="0.25">
      <c r="A917" s="58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</row>
    <row r="918" spans="1:26" ht="15.75" customHeight="1" x14ac:dyDescent="0.25">
      <c r="A918" s="58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</row>
    <row r="919" spans="1:26" ht="15.75" customHeight="1" x14ac:dyDescent="0.25">
      <c r="A919" s="58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</row>
    <row r="920" spans="1:26" ht="15.75" customHeight="1" x14ac:dyDescent="0.25">
      <c r="A920" s="58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</row>
    <row r="921" spans="1:26" ht="15.75" customHeight="1" x14ac:dyDescent="0.25">
      <c r="A921" s="58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</row>
    <row r="922" spans="1:26" ht="15.75" customHeight="1" x14ac:dyDescent="0.25">
      <c r="A922" s="58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</row>
    <row r="923" spans="1:26" ht="15.75" customHeight="1" x14ac:dyDescent="0.25">
      <c r="A923" s="58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</row>
    <row r="924" spans="1:26" ht="15.75" customHeight="1" x14ac:dyDescent="0.25">
      <c r="A924" s="58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</row>
    <row r="925" spans="1:26" ht="15.75" customHeight="1" x14ac:dyDescent="0.25">
      <c r="A925" s="58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</row>
    <row r="926" spans="1:26" ht="15.75" customHeight="1" x14ac:dyDescent="0.25">
      <c r="A926" s="58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</row>
    <row r="927" spans="1:26" ht="15.75" customHeight="1" x14ac:dyDescent="0.25">
      <c r="A927" s="58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</row>
    <row r="928" spans="1:26" ht="15.75" customHeight="1" x14ac:dyDescent="0.25">
      <c r="A928" s="58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</row>
    <row r="929" spans="1:26" ht="15.75" customHeight="1" x14ac:dyDescent="0.25">
      <c r="A929" s="58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</row>
    <row r="930" spans="1:26" ht="15.75" customHeight="1" x14ac:dyDescent="0.25">
      <c r="A930" s="58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</row>
    <row r="931" spans="1:26" ht="15.75" customHeight="1" x14ac:dyDescent="0.25">
      <c r="A931" s="58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</row>
    <row r="932" spans="1:26" ht="15.75" customHeight="1" x14ac:dyDescent="0.25">
      <c r="A932" s="58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</row>
    <row r="933" spans="1:26" ht="15.75" customHeight="1" x14ac:dyDescent="0.25">
      <c r="A933" s="58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</row>
    <row r="934" spans="1:26" ht="15.75" customHeight="1" x14ac:dyDescent="0.25">
      <c r="A934" s="58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</row>
    <row r="935" spans="1:26" ht="15.75" customHeight="1" x14ac:dyDescent="0.25">
      <c r="A935" s="58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</row>
    <row r="936" spans="1:26" ht="15.75" customHeight="1" x14ac:dyDescent="0.25">
      <c r="A936" s="58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</row>
    <row r="937" spans="1:26" ht="15.75" customHeight="1" x14ac:dyDescent="0.25">
      <c r="A937" s="58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</row>
    <row r="938" spans="1:26" ht="15.75" customHeight="1" x14ac:dyDescent="0.25">
      <c r="A938" s="58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</row>
    <row r="939" spans="1:26" ht="15.75" customHeight="1" x14ac:dyDescent="0.25">
      <c r="A939" s="58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</row>
    <row r="940" spans="1:26" ht="15.75" customHeight="1" x14ac:dyDescent="0.25">
      <c r="A940" s="58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</row>
    <row r="941" spans="1:26" ht="15.75" customHeight="1" x14ac:dyDescent="0.25">
      <c r="A941" s="58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</row>
    <row r="942" spans="1:26" ht="15.75" customHeight="1" x14ac:dyDescent="0.25">
      <c r="A942" s="58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</row>
    <row r="943" spans="1:26" ht="15.75" customHeight="1" x14ac:dyDescent="0.25">
      <c r="A943" s="58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</row>
    <row r="944" spans="1:26" ht="15.75" customHeight="1" x14ac:dyDescent="0.25">
      <c r="A944" s="58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</row>
    <row r="945" spans="1:26" ht="15.75" customHeight="1" x14ac:dyDescent="0.25">
      <c r="A945" s="58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</row>
    <row r="946" spans="1:26" ht="15.75" customHeight="1" x14ac:dyDescent="0.25">
      <c r="A946" s="58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</row>
    <row r="947" spans="1:26" ht="15.75" customHeight="1" x14ac:dyDescent="0.25">
      <c r="A947" s="58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</row>
    <row r="948" spans="1:26" ht="15.75" customHeight="1" x14ac:dyDescent="0.25">
      <c r="A948" s="58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</row>
    <row r="949" spans="1:26" ht="15.75" customHeight="1" x14ac:dyDescent="0.25">
      <c r="A949" s="58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</row>
    <row r="950" spans="1:26" ht="15.75" customHeight="1" x14ac:dyDescent="0.25">
      <c r="A950" s="58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</row>
    <row r="951" spans="1:26" ht="15.75" customHeight="1" x14ac:dyDescent="0.25">
      <c r="A951" s="58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</row>
    <row r="952" spans="1:26" ht="15.75" customHeight="1" x14ac:dyDescent="0.25">
      <c r="A952" s="58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</row>
    <row r="953" spans="1:26" ht="15.75" customHeight="1" x14ac:dyDescent="0.25">
      <c r="A953" s="58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</row>
    <row r="954" spans="1:26" ht="15.75" customHeight="1" x14ac:dyDescent="0.25">
      <c r="A954" s="58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</row>
    <row r="955" spans="1:26" ht="15.75" customHeight="1" x14ac:dyDescent="0.25">
      <c r="A955" s="58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</row>
    <row r="956" spans="1:26" ht="15.75" customHeight="1" x14ac:dyDescent="0.25">
      <c r="A956" s="58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</row>
    <row r="957" spans="1:26" ht="15.75" customHeight="1" x14ac:dyDescent="0.25">
      <c r="A957" s="58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</row>
    <row r="958" spans="1:26" ht="15.75" customHeight="1" x14ac:dyDescent="0.25">
      <c r="A958" s="58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</row>
    <row r="959" spans="1:26" ht="15.75" customHeight="1" x14ac:dyDescent="0.25">
      <c r="A959" s="58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</row>
    <row r="960" spans="1:26" ht="15.75" customHeight="1" x14ac:dyDescent="0.25">
      <c r="A960" s="58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</row>
    <row r="961" spans="1:26" ht="15.75" customHeight="1" x14ac:dyDescent="0.25">
      <c r="A961" s="58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</row>
    <row r="962" spans="1:26" ht="15.75" customHeight="1" x14ac:dyDescent="0.25">
      <c r="A962" s="58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</row>
    <row r="963" spans="1:26" ht="15.75" customHeight="1" x14ac:dyDescent="0.25">
      <c r="A963" s="58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</row>
    <row r="964" spans="1:26" ht="15.75" customHeight="1" x14ac:dyDescent="0.25">
      <c r="A964" s="58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</row>
    <row r="965" spans="1:26" ht="15.75" customHeight="1" x14ac:dyDescent="0.25">
      <c r="A965" s="58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</row>
    <row r="966" spans="1:26" ht="15.75" customHeight="1" x14ac:dyDescent="0.25">
      <c r="A966" s="58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</row>
    <row r="967" spans="1:26" ht="15.75" customHeight="1" x14ac:dyDescent="0.25">
      <c r="A967" s="58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</row>
    <row r="968" spans="1:26" ht="15.75" customHeight="1" x14ac:dyDescent="0.25">
      <c r="A968" s="58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</row>
    <row r="969" spans="1:26" ht="15.75" customHeight="1" x14ac:dyDescent="0.25">
      <c r="A969" s="58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</row>
    <row r="970" spans="1:26" ht="15.75" customHeight="1" x14ac:dyDescent="0.25">
      <c r="A970" s="58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</row>
    <row r="971" spans="1:26" ht="15.75" customHeight="1" x14ac:dyDescent="0.25">
      <c r="A971" s="58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</row>
    <row r="972" spans="1:26" ht="15.75" customHeight="1" x14ac:dyDescent="0.25">
      <c r="A972" s="58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</row>
    <row r="973" spans="1:26" ht="15.75" customHeight="1" x14ac:dyDescent="0.25">
      <c r="A973" s="58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</row>
    <row r="974" spans="1:26" ht="15.75" customHeight="1" x14ac:dyDescent="0.25">
      <c r="A974" s="58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</row>
    <row r="975" spans="1:26" ht="15.75" customHeight="1" x14ac:dyDescent="0.25">
      <c r="A975" s="58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</row>
    <row r="976" spans="1:26" ht="15.75" customHeight="1" x14ac:dyDescent="0.25">
      <c r="A976" s="58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</row>
    <row r="977" spans="1:26" ht="15.75" customHeight="1" x14ac:dyDescent="0.25">
      <c r="A977" s="58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</row>
    <row r="978" spans="1:26" ht="15.75" customHeight="1" x14ac:dyDescent="0.25">
      <c r="A978" s="58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</row>
    <row r="979" spans="1:26" ht="15.75" customHeight="1" x14ac:dyDescent="0.25">
      <c r="A979" s="58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</row>
    <row r="980" spans="1:26" ht="15.75" customHeight="1" x14ac:dyDescent="0.25">
      <c r="A980" s="58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</row>
    <row r="981" spans="1:26" ht="15.75" customHeight="1" x14ac:dyDescent="0.25">
      <c r="A981" s="58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</row>
    <row r="982" spans="1:26" ht="15.75" customHeight="1" x14ac:dyDescent="0.25">
      <c r="A982" s="58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</row>
    <row r="983" spans="1:26" ht="15.75" customHeight="1" x14ac:dyDescent="0.25">
      <c r="A983" s="58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</row>
    <row r="984" spans="1:26" ht="15.75" customHeight="1" x14ac:dyDescent="0.25">
      <c r="A984" s="58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</row>
    <row r="985" spans="1:26" ht="15.75" customHeight="1" x14ac:dyDescent="0.25">
      <c r="A985" s="58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</row>
    <row r="986" spans="1:26" ht="15.75" customHeight="1" x14ac:dyDescent="0.25">
      <c r="A986" s="58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</row>
    <row r="987" spans="1:26" ht="15.75" customHeight="1" x14ac:dyDescent="0.25">
      <c r="A987" s="58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</row>
    <row r="988" spans="1:26" ht="15.75" customHeight="1" x14ac:dyDescent="0.25">
      <c r="A988" s="58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</row>
    <row r="989" spans="1:26" ht="15.75" customHeight="1" x14ac:dyDescent="0.25">
      <c r="A989" s="58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</row>
    <row r="990" spans="1:26" ht="15.75" customHeight="1" x14ac:dyDescent="0.25">
      <c r="A990" s="58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</row>
    <row r="991" spans="1:26" ht="15.75" customHeight="1" x14ac:dyDescent="0.25">
      <c r="A991" s="58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</row>
    <row r="992" spans="1:26" ht="15.75" customHeight="1" x14ac:dyDescent="0.25">
      <c r="A992" s="58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</row>
    <row r="993" spans="1:26" ht="15.75" customHeight="1" x14ac:dyDescent="0.25">
      <c r="A993" s="58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</row>
    <row r="994" spans="1:26" ht="15.75" customHeight="1" x14ac:dyDescent="0.25">
      <c r="A994" s="58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</row>
    <row r="995" spans="1:26" ht="15.75" customHeight="1" x14ac:dyDescent="0.25">
      <c r="A995" s="58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</row>
    <row r="996" spans="1:26" ht="15.75" customHeight="1" x14ac:dyDescent="0.25">
      <c r="A996" s="58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</row>
  </sheetData>
  <mergeCells count="32">
    <mergeCell ref="B80:D80"/>
    <mergeCell ref="B81:C81"/>
    <mergeCell ref="F81:H81"/>
    <mergeCell ref="M25:M26"/>
    <mergeCell ref="C62:M62"/>
    <mergeCell ref="B77:M77"/>
    <mergeCell ref="E25:E26"/>
    <mergeCell ref="F25:F26"/>
    <mergeCell ref="G25:G26"/>
    <mergeCell ref="H25:H26"/>
    <mergeCell ref="B18:B19"/>
    <mergeCell ref="C22:M22"/>
    <mergeCell ref="D25:D26"/>
    <mergeCell ref="K25:K26"/>
    <mergeCell ref="L25:L26"/>
    <mergeCell ref="I1:J1"/>
    <mergeCell ref="B2:M2"/>
    <mergeCell ref="B3:M3"/>
    <mergeCell ref="B5:B8"/>
    <mergeCell ref="C5:C8"/>
    <mergeCell ref="E5:G6"/>
    <mergeCell ref="H5:M6"/>
    <mergeCell ref="L7:M7"/>
    <mergeCell ref="D5:D8"/>
    <mergeCell ref="E7:E8"/>
    <mergeCell ref="F7:G7"/>
    <mergeCell ref="H7:H8"/>
    <mergeCell ref="I7:J7"/>
    <mergeCell ref="K7:K8"/>
    <mergeCell ref="K31:K32"/>
    <mergeCell ref="I25:I26"/>
    <mergeCell ref="J25:J26"/>
  </mergeCells>
  <pageMargins left="0.70078740157480324" right="0.70078740157480324" top="0.75196850393700776" bottom="0.75196850393700776" header="0" footer="0"/>
  <pageSetup paperSize="9" fitToHeight="0" orientation="landscape"/>
  <headerFooter>
    <oddHeader>&amp;C&amp;P&amp;Rпродовження додатка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4.42578125" customWidth="1"/>
    <col min="2" max="2" width="32.85546875" customWidth="1"/>
    <col min="3" max="3" width="9.7109375" hidden="1" customWidth="1"/>
    <col min="4" max="4" width="11" customWidth="1"/>
    <col min="5" max="5" width="9.42578125" customWidth="1"/>
    <col min="6" max="6" width="9.85546875" customWidth="1"/>
    <col min="7" max="7" width="10" customWidth="1"/>
    <col min="8" max="8" width="7.85546875" customWidth="1"/>
    <col min="9" max="26" width="9.140625" customWidth="1"/>
  </cols>
  <sheetData>
    <row r="1" spans="1:26" ht="16.5" customHeight="1" x14ac:dyDescent="0.25">
      <c r="A1" s="107"/>
      <c r="B1" s="108"/>
      <c r="C1" s="108"/>
      <c r="D1" s="108"/>
      <c r="E1" s="31" t="s">
        <v>250</v>
      </c>
      <c r="F1" s="108"/>
      <c r="G1" s="108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</row>
    <row r="2" spans="1:26" ht="14.25" customHeight="1" x14ac:dyDescent="0.25">
      <c r="A2" s="107"/>
      <c r="B2" s="108"/>
      <c r="C2" s="108"/>
      <c r="D2" s="108"/>
      <c r="E2" s="175" t="s">
        <v>251</v>
      </c>
      <c r="F2" s="140"/>
      <c r="G2" s="140"/>
      <c r="H2" s="110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1:26" ht="14.25" customHeight="1" x14ac:dyDescent="0.25">
      <c r="A3" s="107"/>
      <c r="B3" s="108"/>
      <c r="C3" s="108"/>
      <c r="D3" s="108"/>
      <c r="E3" s="140"/>
      <c r="F3" s="140"/>
      <c r="G3" s="140"/>
      <c r="H3" s="110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spans="1:26" ht="14.25" customHeight="1" x14ac:dyDescent="0.25">
      <c r="A4" s="107"/>
      <c r="B4" s="108"/>
      <c r="C4" s="108"/>
      <c r="D4" s="108"/>
      <c r="E4" s="111"/>
      <c r="F4" s="111"/>
      <c r="G4" s="111"/>
      <c r="H4" s="110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</row>
    <row r="5" spans="1:26" ht="14.25" customHeight="1" x14ac:dyDescent="0.25">
      <c r="A5" s="107"/>
      <c r="B5" s="108"/>
      <c r="C5" s="108"/>
      <c r="D5" s="108"/>
      <c r="E5" s="112" t="s">
        <v>252</v>
      </c>
      <c r="F5" s="111"/>
      <c r="G5" s="111"/>
      <c r="H5" s="110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 spans="1:26" ht="14.25" customHeight="1" x14ac:dyDescent="0.25">
      <c r="A6" s="107"/>
      <c r="B6" s="108"/>
      <c r="C6" s="108"/>
      <c r="D6" s="108"/>
      <c r="E6" s="108"/>
      <c r="F6" s="111"/>
      <c r="G6" s="111"/>
      <c r="H6" s="110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</row>
    <row r="7" spans="1:26" ht="14.25" customHeight="1" x14ac:dyDescent="0.25">
      <c r="A7" s="107"/>
      <c r="B7" s="108"/>
      <c r="C7" s="108"/>
      <c r="D7" s="108"/>
      <c r="E7" s="108"/>
      <c r="F7" s="108"/>
      <c r="G7" s="108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</row>
    <row r="8" spans="1:26" ht="20.25" customHeight="1" x14ac:dyDescent="0.25">
      <c r="A8" s="161" t="s">
        <v>253</v>
      </c>
      <c r="B8" s="140"/>
      <c r="C8" s="140"/>
      <c r="D8" s="140"/>
      <c r="E8" s="140"/>
      <c r="F8" s="140"/>
      <c r="G8" s="140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</row>
    <row r="9" spans="1:26" ht="33.75" customHeight="1" x14ac:dyDescent="0.25">
      <c r="A9" s="161" t="s">
        <v>254</v>
      </c>
      <c r="B9" s="140"/>
      <c r="C9" s="140"/>
      <c r="D9" s="140"/>
      <c r="E9" s="140"/>
      <c r="F9" s="140"/>
      <c r="G9" s="140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</row>
    <row r="10" spans="1:26" ht="14.25" customHeight="1" x14ac:dyDescent="0.25">
      <c r="A10" s="113"/>
      <c r="B10" s="113"/>
      <c r="C10" s="113"/>
      <c r="D10" s="113"/>
      <c r="E10" s="114"/>
      <c r="F10" s="108"/>
      <c r="G10" s="115" t="s">
        <v>4</v>
      </c>
      <c r="H10" s="109"/>
      <c r="I10" s="109"/>
      <c r="J10" s="109" t="s">
        <v>255</v>
      </c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</row>
    <row r="11" spans="1:26" ht="14.25" customHeight="1" x14ac:dyDescent="0.25">
      <c r="A11" s="116" t="s">
        <v>5</v>
      </c>
      <c r="B11" s="117" t="s">
        <v>256</v>
      </c>
      <c r="C11" s="117" t="s">
        <v>257</v>
      </c>
      <c r="D11" s="117" t="s">
        <v>93</v>
      </c>
      <c r="E11" s="117" t="s">
        <v>258</v>
      </c>
      <c r="F11" s="117" t="s">
        <v>259</v>
      </c>
      <c r="G11" s="117" t="s">
        <v>260</v>
      </c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</row>
    <row r="12" spans="1:26" ht="11.25" customHeight="1" x14ac:dyDescent="0.25">
      <c r="A12" s="116">
        <v>1</v>
      </c>
      <c r="B12" s="117">
        <v>2</v>
      </c>
      <c r="C12" s="117">
        <v>3</v>
      </c>
      <c r="D12" s="117">
        <v>3</v>
      </c>
      <c r="E12" s="117">
        <v>4</v>
      </c>
      <c r="F12" s="117">
        <v>5</v>
      </c>
      <c r="G12" s="117">
        <v>6</v>
      </c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</row>
    <row r="13" spans="1:26" ht="11.25" customHeight="1" x14ac:dyDescent="0.25">
      <c r="A13" s="118" t="s">
        <v>261</v>
      </c>
      <c r="B13" s="176" t="s">
        <v>262</v>
      </c>
      <c r="C13" s="141"/>
      <c r="D13" s="141"/>
      <c r="E13" s="141"/>
      <c r="F13" s="141"/>
      <c r="G13" s="142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</row>
    <row r="14" spans="1:26" ht="14.25" customHeight="1" x14ac:dyDescent="0.25">
      <c r="A14" s="118" t="s">
        <v>19</v>
      </c>
      <c r="B14" s="119" t="s">
        <v>263</v>
      </c>
      <c r="C14" s="117" t="s">
        <v>264</v>
      </c>
      <c r="D14" s="120" t="e">
        <f t="shared" ref="D14:G14" si="0">ROUND(IF(D52=0,0,D51/D52*1000),2)</f>
        <v>#REF!</v>
      </c>
      <c r="E14" s="120" t="e">
        <f t="shared" si="0"/>
        <v>#REF!</v>
      </c>
      <c r="F14" s="120" t="e">
        <f t="shared" si="0"/>
        <v>#REF!</v>
      </c>
      <c r="G14" s="120" t="e">
        <f t="shared" si="0"/>
        <v>#REF!</v>
      </c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</row>
    <row r="15" spans="1:26" ht="14.25" customHeight="1" x14ac:dyDescent="0.25">
      <c r="A15" s="118" t="s">
        <v>22</v>
      </c>
      <c r="B15" s="119" t="s">
        <v>265</v>
      </c>
      <c r="C15" s="117" t="s">
        <v>264</v>
      </c>
      <c r="D15" s="120" t="e">
        <f t="shared" ref="D15:G15" si="1">#REF!</f>
        <v>#REF!</v>
      </c>
      <c r="E15" s="120" t="e">
        <f t="shared" si="1"/>
        <v>#REF!</v>
      </c>
      <c r="F15" s="120" t="e">
        <f t="shared" si="1"/>
        <v>#REF!</v>
      </c>
      <c r="G15" s="120" t="e">
        <f t="shared" si="1"/>
        <v>#REF!</v>
      </c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</row>
    <row r="16" spans="1:26" ht="14.25" customHeight="1" x14ac:dyDescent="0.25">
      <c r="A16" s="118" t="s">
        <v>24</v>
      </c>
      <c r="B16" s="119" t="s">
        <v>266</v>
      </c>
      <c r="C16" s="117" t="s">
        <v>264</v>
      </c>
      <c r="D16" s="120" t="e">
        <f t="shared" ref="D16:G16" si="2">#REF!</f>
        <v>#REF!</v>
      </c>
      <c r="E16" s="120" t="e">
        <f t="shared" si="2"/>
        <v>#REF!</v>
      </c>
      <c r="F16" s="120" t="e">
        <f t="shared" si="2"/>
        <v>#REF!</v>
      </c>
      <c r="G16" s="120" t="e">
        <f t="shared" si="2"/>
        <v>#REF!</v>
      </c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</row>
    <row r="17" spans="1:26" ht="14.25" customHeight="1" x14ac:dyDescent="0.25">
      <c r="A17" s="118" t="s">
        <v>26</v>
      </c>
      <c r="B17" s="119" t="s">
        <v>267</v>
      </c>
      <c r="C17" s="117" t="s">
        <v>264</v>
      </c>
      <c r="D17" s="120" t="e">
        <f t="shared" ref="D17:G17" si="3">#REF!</f>
        <v>#REF!</v>
      </c>
      <c r="E17" s="120" t="e">
        <f t="shared" si="3"/>
        <v>#REF!</v>
      </c>
      <c r="F17" s="120" t="e">
        <f t="shared" si="3"/>
        <v>#REF!</v>
      </c>
      <c r="G17" s="120" t="e">
        <f t="shared" si="3"/>
        <v>#REF!</v>
      </c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</row>
    <row r="18" spans="1:26" ht="14.25" customHeight="1" x14ac:dyDescent="0.25">
      <c r="A18" s="118" t="s">
        <v>268</v>
      </c>
      <c r="B18" s="176" t="s">
        <v>269</v>
      </c>
      <c r="C18" s="141"/>
      <c r="D18" s="141"/>
      <c r="E18" s="141"/>
      <c r="F18" s="141"/>
      <c r="G18" s="142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</row>
    <row r="19" spans="1:26" ht="14.25" customHeight="1" x14ac:dyDescent="0.25">
      <c r="A19" s="116">
        <v>1</v>
      </c>
      <c r="B19" s="121" t="s">
        <v>270</v>
      </c>
      <c r="C19" s="122" t="e">
        <f t="shared" ref="C19:G19" si="4">C20+C28+C29+C33</f>
        <v>#REF!</v>
      </c>
      <c r="D19" s="122" t="e">
        <f t="shared" si="4"/>
        <v>#REF!</v>
      </c>
      <c r="E19" s="122" t="e">
        <f t="shared" si="4"/>
        <v>#REF!</v>
      </c>
      <c r="F19" s="122" t="e">
        <f t="shared" si="4"/>
        <v>#REF!</v>
      </c>
      <c r="G19" s="122" t="e">
        <f t="shared" si="4"/>
        <v>#REF!</v>
      </c>
      <c r="H19" s="123"/>
      <c r="I19" s="124"/>
      <c r="J19" s="123"/>
      <c r="K19" s="123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</row>
    <row r="20" spans="1:26" ht="14.25" customHeight="1" x14ac:dyDescent="0.25">
      <c r="A20" s="116" t="s">
        <v>22</v>
      </c>
      <c r="B20" s="121" t="s">
        <v>271</v>
      </c>
      <c r="C20" s="122" t="e">
        <f t="shared" ref="C20:G20" si="5">SUM(C21:C27)</f>
        <v>#REF!</v>
      </c>
      <c r="D20" s="122" t="e">
        <f t="shared" si="5"/>
        <v>#REF!</v>
      </c>
      <c r="E20" s="122" t="e">
        <f t="shared" si="5"/>
        <v>#REF!</v>
      </c>
      <c r="F20" s="122" t="e">
        <f t="shared" si="5"/>
        <v>#REF!</v>
      </c>
      <c r="G20" s="122" t="e">
        <f t="shared" si="5"/>
        <v>#REF!</v>
      </c>
      <c r="H20" s="123"/>
      <c r="I20" s="124"/>
      <c r="J20" s="123"/>
      <c r="K20" s="123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</row>
    <row r="21" spans="1:26" ht="14.25" customHeight="1" x14ac:dyDescent="0.25">
      <c r="A21" s="116" t="s">
        <v>272</v>
      </c>
      <c r="B21" s="121" t="s">
        <v>273</v>
      </c>
      <c r="C21" s="122" t="e">
        <f t="shared" ref="C21:C24" si="6">#REF!</f>
        <v>#REF!</v>
      </c>
      <c r="D21" s="122" t="e">
        <f>#REF!/'Додаток 1 на 1 Гкал'!D$52*1000</f>
        <v>#REF!</v>
      </c>
      <c r="E21" s="122" t="e">
        <f>#REF!/'Додаток 1 на 1 Гкал'!E$52*1000</f>
        <v>#REF!</v>
      </c>
      <c r="F21" s="122" t="e">
        <f>#REF!/'Додаток 1 на 1 Гкал'!F$52*1000</f>
        <v>#REF!</v>
      </c>
      <c r="G21" s="122" t="e">
        <f>#REF!/'Додаток 1 на 1 Гкал'!G$52*1000</f>
        <v>#REF!</v>
      </c>
      <c r="H21" s="123"/>
      <c r="I21" s="124"/>
      <c r="J21" s="123"/>
      <c r="K21" s="123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</row>
    <row r="22" spans="1:26" ht="14.25" customHeight="1" x14ac:dyDescent="0.25">
      <c r="A22" s="116" t="s">
        <v>274</v>
      </c>
      <c r="B22" s="121" t="s">
        <v>275</v>
      </c>
      <c r="C22" s="122" t="e">
        <f t="shared" si="6"/>
        <v>#REF!</v>
      </c>
      <c r="D22" s="122" t="e">
        <f>#REF!/'Додаток 1 на 1 Гкал'!D$52*1000</f>
        <v>#REF!</v>
      </c>
      <c r="E22" s="122" t="e">
        <f>#REF!/'Додаток 1 на 1 Гкал'!E$52*1000</f>
        <v>#REF!</v>
      </c>
      <c r="F22" s="122" t="e">
        <f>#REF!/'Додаток 1 на 1 Гкал'!F$52*1000</f>
        <v>#REF!</v>
      </c>
      <c r="G22" s="122" t="e">
        <f>#REF!/'Додаток 1 на 1 Гкал'!G$52*1000</f>
        <v>#REF!</v>
      </c>
      <c r="H22" s="123"/>
      <c r="I22" s="124"/>
      <c r="J22" s="123"/>
      <c r="K22" s="123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</row>
    <row r="23" spans="1:26" ht="14.25" customHeight="1" x14ac:dyDescent="0.25">
      <c r="A23" s="116" t="s">
        <v>276</v>
      </c>
      <c r="B23" s="121" t="s">
        <v>277</v>
      </c>
      <c r="C23" s="122" t="e">
        <f t="shared" si="6"/>
        <v>#REF!</v>
      </c>
      <c r="D23" s="122" t="e">
        <f>#REF!/'Додаток 1 на 1 Гкал'!D$52*1000</f>
        <v>#REF!</v>
      </c>
      <c r="E23" s="122" t="e">
        <f>#REF!/'Додаток 1 на 1 Гкал'!E$52*1000</f>
        <v>#REF!</v>
      </c>
      <c r="F23" s="122" t="e">
        <f>#REF!/'Додаток 1 на 1 Гкал'!F$52*1000</f>
        <v>#REF!</v>
      </c>
      <c r="G23" s="122" t="e">
        <f>#REF!/'Додаток 1 на 1 Гкал'!G$52*1000</f>
        <v>#REF!</v>
      </c>
      <c r="H23" s="123"/>
      <c r="I23" s="124"/>
      <c r="J23" s="123"/>
      <c r="K23" s="123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</row>
    <row r="24" spans="1:26" ht="14.25" customHeight="1" x14ac:dyDescent="0.25">
      <c r="A24" s="116" t="s">
        <v>278</v>
      </c>
      <c r="B24" s="121" t="s">
        <v>150</v>
      </c>
      <c r="C24" s="122" t="e">
        <f t="shared" si="6"/>
        <v>#REF!</v>
      </c>
      <c r="D24" s="122" t="e">
        <f>#REF!/'Додаток 1 на 1 Гкал'!D$52*1000</f>
        <v>#REF!</v>
      </c>
      <c r="E24" s="122" t="e">
        <f>#REF!/'Додаток 1 на 1 Гкал'!E$52*1000</f>
        <v>#REF!</v>
      </c>
      <c r="F24" s="122" t="e">
        <f>#REF!/'Додаток 1 на 1 Гкал'!F$52*1000</f>
        <v>#REF!</v>
      </c>
      <c r="G24" s="122" t="e">
        <f>#REF!/'Додаток 1 на 1 Гкал'!G$52*1000</f>
        <v>#REF!</v>
      </c>
      <c r="H24" s="123"/>
      <c r="I24" s="124"/>
      <c r="J24" s="123"/>
      <c r="K24" s="123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</row>
    <row r="25" spans="1:26" ht="14.25" customHeight="1" x14ac:dyDescent="0.25">
      <c r="A25" s="116" t="s">
        <v>279</v>
      </c>
      <c r="B25" s="121" t="s">
        <v>147</v>
      </c>
      <c r="C25" s="122" t="e">
        <f t="shared" ref="C25:C27" si="7">#REF!+#REF!</f>
        <v>#REF!</v>
      </c>
      <c r="D25" s="122" t="e">
        <f>#REF!/'Додаток 1 на 1 Гкал'!D$52*1000</f>
        <v>#REF!</v>
      </c>
      <c r="E25" s="122" t="e">
        <f>#REF!/'Додаток 1 на 1 Гкал'!E$52*1000</f>
        <v>#REF!</v>
      </c>
      <c r="F25" s="122" t="e">
        <f>#REF!/'Додаток 1 на 1 Гкал'!F$52*1000</f>
        <v>#REF!</v>
      </c>
      <c r="G25" s="122" t="e">
        <f>#REF!/'Додаток 1 на 1 Гкал'!G$52*1000</f>
        <v>#REF!</v>
      </c>
      <c r="H25" s="123"/>
      <c r="I25" s="124"/>
      <c r="J25" s="123"/>
      <c r="K25" s="123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</row>
    <row r="26" spans="1:26" ht="14.25" customHeight="1" x14ac:dyDescent="0.25">
      <c r="A26" s="116" t="s">
        <v>280</v>
      </c>
      <c r="B26" s="121" t="s">
        <v>281</v>
      </c>
      <c r="C26" s="122" t="e">
        <f t="shared" si="7"/>
        <v>#REF!</v>
      </c>
      <c r="D26" s="122" t="e">
        <f>#REF!/'Додаток 1 на 1 Гкал'!D$52*1000</f>
        <v>#REF!</v>
      </c>
      <c r="E26" s="122" t="e">
        <f>#REF!/'Додаток 1 на 1 Гкал'!E$52*1000</f>
        <v>#REF!</v>
      </c>
      <c r="F26" s="122" t="e">
        <f>#REF!/'Додаток 1 на 1 Гкал'!F$52*1000</f>
        <v>#REF!</v>
      </c>
      <c r="G26" s="122" t="e">
        <f>#REF!/'Додаток 1 на 1 Гкал'!G$52*1000</f>
        <v>#REF!</v>
      </c>
      <c r="H26" s="123"/>
      <c r="I26" s="124"/>
      <c r="J26" s="123"/>
      <c r="K26" s="123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</row>
    <row r="27" spans="1:26" ht="14.25" customHeight="1" x14ac:dyDescent="0.25">
      <c r="A27" s="116" t="s">
        <v>282</v>
      </c>
      <c r="B27" s="121" t="s">
        <v>283</v>
      </c>
      <c r="C27" s="122" t="e">
        <f t="shared" si="7"/>
        <v>#REF!</v>
      </c>
      <c r="D27" s="122" t="e">
        <f>#REF!/'Додаток 1 на 1 Гкал'!D$52*1000</f>
        <v>#REF!</v>
      </c>
      <c r="E27" s="122" t="e">
        <f>#REF!/'Додаток 1 на 1 Гкал'!E$52*1000</f>
        <v>#REF!</v>
      </c>
      <c r="F27" s="122" t="e">
        <f>#REF!/'Додаток 1 на 1 Гкал'!F$52*1000</f>
        <v>#REF!</v>
      </c>
      <c r="G27" s="122" t="e">
        <f>#REF!/'Додаток 1 на 1 Гкал'!G$52*1000</f>
        <v>#REF!</v>
      </c>
      <c r="H27" s="123"/>
      <c r="I27" s="124"/>
      <c r="J27" s="123"/>
      <c r="K27" s="123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</row>
    <row r="28" spans="1:26" ht="14.25" customHeight="1" x14ac:dyDescent="0.25">
      <c r="A28" s="116" t="s">
        <v>24</v>
      </c>
      <c r="B28" s="121" t="s">
        <v>284</v>
      </c>
      <c r="C28" s="122" t="e">
        <f>#REF!+#REF!++#REF!</f>
        <v>#REF!</v>
      </c>
      <c r="D28" s="122" t="e">
        <f>#REF!/'Додаток 1 на 1 Гкал'!D$52*1000</f>
        <v>#REF!</v>
      </c>
      <c r="E28" s="122" t="e">
        <f>#REF!/'Додаток 1 на 1 Гкал'!E$52*1000</f>
        <v>#REF!</v>
      </c>
      <c r="F28" s="122" t="e">
        <f>#REF!/'Додаток 1 на 1 Гкал'!F$52*1000</f>
        <v>#REF!</v>
      </c>
      <c r="G28" s="122" t="e">
        <f>#REF!/'Додаток 1 на 1 Гкал'!G$52*1000</f>
        <v>#REF!</v>
      </c>
      <c r="H28" s="123"/>
      <c r="I28" s="124"/>
      <c r="J28" s="123"/>
      <c r="K28" s="123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</row>
    <row r="29" spans="1:26" ht="14.25" customHeight="1" x14ac:dyDescent="0.25">
      <c r="A29" s="116" t="s">
        <v>26</v>
      </c>
      <c r="B29" s="121" t="s">
        <v>285</v>
      </c>
      <c r="C29" s="122" t="e">
        <f t="shared" ref="C29:G29" si="8">SUM(C30:C32)</f>
        <v>#REF!</v>
      </c>
      <c r="D29" s="122" t="e">
        <f t="shared" si="8"/>
        <v>#REF!</v>
      </c>
      <c r="E29" s="122" t="e">
        <f t="shared" si="8"/>
        <v>#REF!</v>
      </c>
      <c r="F29" s="122" t="e">
        <f t="shared" si="8"/>
        <v>#REF!</v>
      </c>
      <c r="G29" s="122" t="e">
        <f t="shared" si="8"/>
        <v>#REF!</v>
      </c>
      <c r="H29" s="123"/>
      <c r="I29" s="124"/>
      <c r="J29" s="123"/>
      <c r="K29" s="123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</row>
    <row r="30" spans="1:26" ht="14.25" customHeight="1" x14ac:dyDescent="0.25">
      <c r="A30" s="116" t="s">
        <v>286</v>
      </c>
      <c r="B30" s="121" t="s">
        <v>287</v>
      </c>
      <c r="C30" s="122" t="e">
        <f t="shared" ref="C30:C32" si="9">#REF!+#REF!++#REF!</f>
        <v>#REF!</v>
      </c>
      <c r="D30" s="122" t="e">
        <f>#REF!/'Додаток 1 на 1 Гкал'!D$52*1000</f>
        <v>#REF!</v>
      </c>
      <c r="E30" s="122" t="e">
        <f>#REF!/'Додаток 1 на 1 Гкал'!E$52*1000</f>
        <v>#REF!</v>
      </c>
      <c r="F30" s="122" t="e">
        <f>#REF!/'Додаток 1 на 1 Гкал'!F$52*1000</f>
        <v>#REF!</v>
      </c>
      <c r="G30" s="122" t="e">
        <f>#REF!/'Додаток 1 на 1 Гкал'!G$52*1000</f>
        <v>#REF!</v>
      </c>
      <c r="H30" s="123"/>
      <c r="I30" s="124"/>
      <c r="J30" s="123"/>
      <c r="K30" s="123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</row>
    <row r="31" spans="1:26" ht="14.25" customHeight="1" x14ac:dyDescent="0.25">
      <c r="A31" s="116" t="s">
        <v>288</v>
      </c>
      <c r="B31" s="121" t="s">
        <v>289</v>
      </c>
      <c r="C31" s="122" t="e">
        <f t="shared" si="9"/>
        <v>#REF!</v>
      </c>
      <c r="D31" s="122" t="e">
        <f>#REF!/'Додаток 1 на 1 Гкал'!D$52*1000</f>
        <v>#REF!</v>
      </c>
      <c r="E31" s="122" t="e">
        <f>#REF!/'Додаток 1 на 1 Гкал'!E$52*1000</f>
        <v>#REF!</v>
      </c>
      <c r="F31" s="122" t="e">
        <f>#REF!/'Додаток 1 на 1 Гкал'!F$52*1000</f>
        <v>#REF!</v>
      </c>
      <c r="G31" s="122" t="e">
        <f>#REF!/'Додаток 1 на 1 Гкал'!G$52*1000</f>
        <v>#REF!</v>
      </c>
      <c r="H31" s="123"/>
      <c r="I31" s="124"/>
      <c r="J31" s="123"/>
      <c r="K31" s="123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</row>
    <row r="32" spans="1:26" ht="14.25" customHeight="1" x14ac:dyDescent="0.25">
      <c r="A32" s="116" t="s">
        <v>290</v>
      </c>
      <c r="B32" s="121" t="s">
        <v>291</v>
      </c>
      <c r="C32" s="122" t="e">
        <f t="shared" si="9"/>
        <v>#REF!</v>
      </c>
      <c r="D32" s="122" t="e">
        <f>#REF!/'Додаток 1 на 1 Гкал'!D$52*1000</f>
        <v>#REF!</v>
      </c>
      <c r="E32" s="122" t="e">
        <f>#REF!/'Додаток 1 на 1 Гкал'!E$52*1000</f>
        <v>#REF!</v>
      </c>
      <c r="F32" s="122" t="e">
        <f>#REF!/'Додаток 1 на 1 Гкал'!F$52*1000</f>
        <v>#REF!</v>
      </c>
      <c r="G32" s="122" t="e">
        <f>#REF!/'Додаток 1 на 1 Гкал'!G$52*1000</f>
        <v>#REF!</v>
      </c>
      <c r="H32" s="123"/>
      <c r="I32" s="124"/>
      <c r="J32" s="123"/>
      <c r="K32" s="123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</row>
    <row r="33" spans="1:26" ht="14.25" customHeight="1" x14ac:dyDescent="0.25">
      <c r="A33" s="116" t="s">
        <v>28</v>
      </c>
      <c r="B33" s="121" t="s">
        <v>292</v>
      </c>
      <c r="C33" s="122" t="e">
        <f t="shared" ref="C33:G33" si="10">SUM(C34:C37)</f>
        <v>#REF!</v>
      </c>
      <c r="D33" s="122" t="e">
        <f t="shared" si="10"/>
        <v>#REF!</v>
      </c>
      <c r="E33" s="122" t="e">
        <f t="shared" si="10"/>
        <v>#REF!</v>
      </c>
      <c r="F33" s="122" t="e">
        <f t="shared" si="10"/>
        <v>#REF!</v>
      </c>
      <c r="G33" s="122" t="e">
        <f t="shared" si="10"/>
        <v>#REF!</v>
      </c>
      <c r="H33" s="123"/>
      <c r="I33" s="124"/>
      <c r="J33" s="123"/>
      <c r="K33" s="123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</row>
    <row r="34" spans="1:26" ht="14.25" customHeight="1" x14ac:dyDescent="0.25">
      <c r="A34" s="116" t="s">
        <v>293</v>
      </c>
      <c r="B34" s="121" t="s">
        <v>294</v>
      </c>
      <c r="C34" s="122" t="e">
        <f t="shared" ref="C34:C37" si="11">#REF!+#REF!++#REF!</f>
        <v>#REF!</v>
      </c>
      <c r="D34" s="122" t="e">
        <f>#REF!/'Додаток 1 на 1 Гкал'!D$52*1000</f>
        <v>#REF!</v>
      </c>
      <c r="E34" s="122" t="e">
        <f>#REF!/'Додаток 1 на 1 Гкал'!E$52*1000</f>
        <v>#REF!</v>
      </c>
      <c r="F34" s="122" t="e">
        <f>#REF!/'Додаток 1 на 1 Гкал'!F$52*1000</f>
        <v>#REF!</v>
      </c>
      <c r="G34" s="122" t="e">
        <f>#REF!/'Додаток 1 на 1 Гкал'!G$52*1000</f>
        <v>#REF!</v>
      </c>
      <c r="H34" s="123"/>
      <c r="I34" s="124"/>
      <c r="J34" s="123"/>
      <c r="K34" s="123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</row>
    <row r="35" spans="1:26" ht="14.25" customHeight="1" x14ac:dyDescent="0.25">
      <c r="A35" s="116" t="s">
        <v>295</v>
      </c>
      <c r="B35" s="121" t="s">
        <v>287</v>
      </c>
      <c r="C35" s="122" t="e">
        <f t="shared" si="11"/>
        <v>#REF!</v>
      </c>
      <c r="D35" s="122" t="e">
        <f>#REF!/'Додаток 1 на 1 Гкал'!D$52*1000</f>
        <v>#REF!</v>
      </c>
      <c r="E35" s="122" t="e">
        <f>#REF!/'Додаток 1 на 1 Гкал'!E$52*1000</f>
        <v>#REF!</v>
      </c>
      <c r="F35" s="122" t="e">
        <f>#REF!/'Додаток 1 на 1 Гкал'!F$52*1000</f>
        <v>#REF!</v>
      </c>
      <c r="G35" s="122" t="e">
        <f>#REF!/'Додаток 1 на 1 Гкал'!G$52*1000</f>
        <v>#REF!</v>
      </c>
      <c r="H35" s="123"/>
      <c r="I35" s="124"/>
      <c r="J35" s="123"/>
      <c r="K35" s="123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</row>
    <row r="36" spans="1:26" ht="14.25" customHeight="1" x14ac:dyDescent="0.25">
      <c r="A36" s="116" t="s">
        <v>296</v>
      </c>
      <c r="B36" s="121" t="s">
        <v>289</v>
      </c>
      <c r="C36" s="122" t="e">
        <f t="shared" si="11"/>
        <v>#REF!</v>
      </c>
      <c r="D36" s="122" t="e">
        <f>#REF!/'Додаток 1 на 1 Гкал'!D$52*1000</f>
        <v>#REF!</v>
      </c>
      <c r="E36" s="122" t="e">
        <f>#REF!/'Додаток 1 на 1 Гкал'!E$52*1000</f>
        <v>#REF!</v>
      </c>
      <c r="F36" s="122" t="e">
        <f>#REF!/'Додаток 1 на 1 Гкал'!F$52*1000</f>
        <v>#REF!</v>
      </c>
      <c r="G36" s="122" t="e">
        <f>#REF!/'Додаток 1 на 1 Гкал'!G$52*1000</f>
        <v>#REF!</v>
      </c>
      <c r="H36" s="123"/>
      <c r="I36" s="124"/>
      <c r="J36" s="123"/>
      <c r="K36" s="123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</row>
    <row r="37" spans="1:26" ht="14.25" customHeight="1" x14ac:dyDescent="0.25">
      <c r="A37" s="116" t="s">
        <v>297</v>
      </c>
      <c r="B37" s="121" t="s">
        <v>298</v>
      </c>
      <c r="C37" s="122" t="e">
        <f t="shared" si="11"/>
        <v>#REF!</v>
      </c>
      <c r="D37" s="122" t="e">
        <f>#REF!/'Додаток 1 на 1 Гкал'!D$52*1000</f>
        <v>#REF!</v>
      </c>
      <c r="E37" s="122" t="e">
        <f>#REF!/'Додаток 1 на 1 Гкал'!E$52*1000</f>
        <v>#REF!</v>
      </c>
      <c r="F37" s="122" t="e">
        <f>#REF!/'Додаток 1 на 1 Гкал'!F$52*1000</f>
        <v>#REF!</v>
      </c>
      <c r="G37" s="122" t="e">
        <f>#REF!/'Додаток 1 на 1 Гкал'!G$52*1000</f>
        <v>#REF!</v>
      </c>
      <c r="H37" s="123"/>
      <c r="I37" s="124"/>
      <c r="J37" s="123"/>
      <c r="K37" s="123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</row>
    <row r="38" spans="1:26" ht="14.25" customHeight="1" x14ac:dyDescent="0.25">
      <c r="A38" s="116">
        <v>2</v>
      </c>
      <c r="B38" s="121" t="s">
        <v>299</v>
      </c>
      <c r="C38" s="122" t="e">
        <f t="shared" ref="C38:G38" si="12">SUM(C39:C42)</f>
        <v>#REF!</v>
      </c>
      <c r="D38" s="122" t="e">
        <f t="shared" si="12"/>
        <v>#REF!</v>
      </c>
      <c r="E38" s="122" t="e">
        <f t="shared" si="12"/>
        <v>#REF!</v>
      </c>
      <c r="F38" s="122" t="e">
        <f t="shared" si="12"/>
        <v>#REF!</v>
      </c>
      <c r="G38" s="122" t="e">
        <f t="shared" si="12"/>
        <v>#REF!</v>
      </c>
      <c r="H38" s="109"/>
      <c r="I38" s="124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</row>
    <row r="39" spans="1:26" ht="14.25" customHeight="1" x14ac:dyDescent="0.25">
      <c r="A39" s="116" t="s">
        <v>42</v>
      </c>
      <c r="B39" s="121" t="s">
        <v>294</v>
      </c>
      <c r="C39" s="122" t="e">
        <f t="shared" ref="C39:C42" si="13">#REF!+#REF!+#REF!</f>
        <v>#REF!</v>
      </c>
      <c r="D39" s="122" t="e">
        <f>#REF!/'Додаток 1 на 1 Гкал'!D$52*1000</f>
        <v>#REF!</v>
      </c>
      <c r="E39" s="122" t="e">
        <f>#REF!/'Додаток 1 на 1 Гкал'!E$52*1000</f>
        <v>#REF!</v>
      </c>
      <c r="F39" s="122" t="e">
        <f>#REF!/'Додаток 1 на 1 Гкал'!F$52*1000</f>
        <v>#REF!</v>
      </c>
      <c r="G39" s="122" t="e">
        <f>#REF!/'Додаток 1 на 1 Гкал'!G$52*1000</f>
        <v>#REF!</v>
      </c>
      <c r="H39" s="123"/>
      <c r="I39" s="124"/>
      <c r="J39" s="123"/>
      <c r="K39" s="123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</row>
    <row r="40" spans="1:26" ht="14.25" customHeight="1" x14ac:dyDescent="0.25">
      <c r="A40" s="116" t="s">
        <v>43</v>
      </c>
      <c r="B40" s="121" t="s">
        <v>287</v>
      </c>
      <c r="C40" s="122" t="e">
        <f t="shared" si="13"/>
        <v>#REF!</v>
      </c>
      <c r="D40" s="122" t="e">
        <f>#REF!/'Додаток 1 на 1 Гкал'!D$52*1000</f>
        <v>#REF!</v>
      </c>
      <c r="E40" s="122" t="e">
        <f>#REF!/'Додаток 1 на 1 Гкал'!E$52*1000</f>
        <v>#REF!</v>
      </c>
      <c r="F40" s="122" t="e">
        <f>#REF!/'Додаток 1 на 1 Гкал'!F$52*1000</f>
        <v>#REF!</v>
      </c>
      <c r="G40" s="122" t="e">
        <f>#REF!/'Додаток 1 на 1 Гкал'!G$52*1000</f>
        <v>#REF!</v>
      </c>
      <c r="H40" s="123"/>
      <c r="I40" s="124"/>
      <c r="J40" s="123"/>
      <c r="K40" s="123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</row>
    <row r="41" spans="1:26" ht="14.25" customHeight="1" x14ac:dyDescent="0.25">
      <c r="A41" s="116" t="s">
        <v>44</v>
      </c>
      <c r="B41" s="121" t="s">
        <v>289</v>
      </c>
      <c r="C41" s="122" t="e">
        <f t="shared" si="13"/>
        <v>#REF!</v>
      </c>
      <c r="D41" s="122" t="e">
        <f>#REF!/'Додаток 1 на 1 Гкал'!D$52*1000</f>
        <v>#REF!</v>
      </c>
      <c r="E41" s="122" t="e">
        <f>#REF!/'Додаток 1 на 1 Гкал'!E$52*1000</f>
        <v>#REF!</v>
      </c>
      <c r="F41" s="122" t="e">
        <f>#REF!/'Додаток 1 на 1 Гкал'!F$52*1000</f>
        <v>#REF!</v>
      </c>
      <c r="G41" s="122" t="e">
        <f>#REF!/'Додаток 1 на 1 Гкал'!G$52*1000</f>
        <v>#REF!</v>
      </c>
      <c r="H41" s="123"/>
      <c r="I41" s="124"/>
      <c r="J41" s="123"/>
      <c r="K41" s="123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</row>
    <row r="42" spans="1:26" ht="14.25" customHeight="1" x14ac:dyDescent="0.25">
      <c r="A42" s="116" t="s">
        <v>45</v>
      </c>
      <c r="B42" s="121" t="s">
        <v>298</v>
      </c>
      <c r="C42" s="122" t="e">
        <f t="shared" si="13"/>
        <v>#REF!</v>
      </c>
      <c r="D42" s="122" t="e">
        <f>#REF!/'Додаток 1 на 1 Гкал'!D$52*1000</f>
        <v>#REF!</v>
      </c>
      <c r="E42" s="122" t="e">
        <f>#REF!/'Додаток 1 на 1 Гкал'!E$52*1000</f>
        <v>#REF!</v>
      </c>
      <c r="F42" s="122" t="e">
        <f>#REF!/'Додаток 1 на 1 Гкал'!F$52*1000</f>
        <v>#REF!</v>
      </c>
      <c r="G42" s="122" t="e">
        <f>#REF!/'Додаток 1 на 1 Гкал'!G$52*1000</f>
        <v>#REF!</v>
      </c>
      <c r="H42" s="123"/>
      <c r="I42" s="124"/>
      <c r="J42" s="123"/>
      <c r="K42" s="123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</row>
    <row r="43" spans="1:26" ht="14.25" customHeight="1" x14ac:dyDescent="0.25">
      <c r="A43" s="116" t="s">
        <v>51</v>
      </c>
      <c r="B43" s="121" t="s">
        <v>300</v>
      </c>
      <c r="C43" s="122">
        <v>0</v>
      </c>
      <c r="D43" s="122">
        <v>0</v>
      </c>
      <c r="E43" s="122">
        <v>0</v>
      </c>
      <c r="F43" s="122">
        <v>0</v>
      </c>
      <c r="G43" s="122">
        <v>0</v>
      </c>
      <c r="H43" s="123"/>
      <c r="I43" s="124"/>
      <c r="J43" s="123"/>
      <c r="K43" s="123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</row>
    <row r="44" spans="1:26" ht="14.25" customHeight="1" x14ac:dyDescent="0.25">
      <c r="A44" s="116" t="s">
        <v>62</v>
      </c>
      <c r="B44" s="121" t="s">
        <v>301</v>
      </c>
      <c r="C44" s="122">
        <v>0</v>
      </c>
      <c r="D44" s="122">
        <v>0</v>
      </c>
      <c r="E44" s="122">
        <v>0</v>
      </c>
      <c r="F44" s="122">
        <v>0</v>
      </c>
      <c r="G44" s="122">
        <v>0</v>
      </c>
      <c r="H44" s="123"/>
      <c r="I44" s="124"/>
      <c r="J44" s="123"/>
      <c r="K44" s="123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</row>
    <row r="45" spans="1:26" ht="14.25" customHeight="1" x14ac:dyDescent="0.25">
      <c r="A45" s="116" t="s">
        <v>302</v>
      </c>
      <c r="B45" s="121" t="s">
        <v>303</v>
      </c>
      <c r="C45" s="122" t="e">
        <f t="shared" ref="C45:G45" si="14">C19+C38+C43+C44</f>
        <v>#REF!</v>
      </c>
      <c r="D45" s="122" t="e">
        <f t="shared" si="14"/>
        <v>#REF!</v>
      </c>
      <c r="E45" s="122" t="e">
        <f t="shared" si="14"/>
        <v>#REF!</v>
      </c>
      <c r="F45" s="122" t="e">
        <f t="shared" si="14"/>
        <v>#REF!</v>
      </c>
      <c r="G45" s="122" t="e">
        <f t="shared" si="14"/>
        <v>#REF!</v>
      </c>
      <c r="H45" s="123"/>
      <c r="I45" s="124"/>
      <c r="J45" s="123"/>
      <c r="K45" s="123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</row>
    <row r="46" spans="1:26" ht="14.25" customHeight="1" x14ac:dyDescent="0.25">
      <c r="A46" s="116" t="s">
        <v>304</v>
      </c>
      <c r="B46" s="121" t="s">
        <v>186</v>
      </c>
      <c r="C46" s="122" t="e">
        <f>#REF!+#REF!+#REF!</f>
        <v>#REF!</v>
      </c>
      <c r="D46" s="122" t="e">
        <f>#REF!/'Додаток 1 на 1 Гкал'!D$52*1000</f>
        <v>#REF!</v>
      </c>
      <c r="E46" s="122" t="e">
        <f>#REF!/'Додаток 1 на 1 Гкал'!E$52*1000</f>
        <v>#REF!</v>
      </c>
      <c r="F46" s="122" t="e">
        <f>#REF!/'Додаток 1 на 1 Гкал'!F$52*1000</f>
        <v>#REF!</v>
      </c>
      <c r="G46" s="122" t="e">
        <f>#REF!/'Додаток 1 на 1 Гкал'!G$52*1000</f>
        <v>#REF!</v>
      </c>
      <c r="H46" s="123"/>
      <c r="I46" s="124"/>
      <c r="J46" s="123"/>
      <c r="K46" s="123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</row>
    <row r="47" spans="1:26" ht="14.25" customHeight="1" x14ac:dyDescent="0.25">
      <c r="A47" s="116" t="s">
        <v>305</v>
      </c>
      <c r="B47" s="121" t="s">
        <v>306</v>
      </c>
      <c r="C47" s="122" t="e">
        <f t="shared" ref="C47:G47" si="15">SUM(C48:C50)</f>
        <v>#REF!</v>
      </c>
      <c r="D47" s="122" t="e">
        <f t="shared" si="15"/>
        <v>#REF!</v>
      </c>
      <c r="E47" s="122" t="e">
        <f t="shared" si="15"/>
        <v>#REF!</v>
      </c>
      <c r="F47" s="122" t="e">
        <f t="shared" si="15"/>
        <v>#REF!</v>
      </c>
      <c r="G47" s="122" t="e">
        <f t="shared" si="15"/>
        <v>#REF!</v>
      </c>
      <c r="H47" s="123"/>
      <c r="I47" s="124"/>
      <c r="J47" s="123"/>
      <c r="K47" s="123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</row>
    <row r="48" spans="1:26" ht="14.25" customHeight="1" x14ac:dyDescent="0.25">
      <c r="A48" s="116" t="s">
        <v>307</v>
      </c>
      <c r="B48" s="121" t="s">
        <v>308</v>
      </c>
      <c r="C48" s="122" t="e">
        <f t="shared" ref="C48:C50" si="16">#REF!+#REF!+#REF!</f>
        <v>#REF!</v>
      </c>
      <c r="D48" s="122" t="e">
        <f>#REF!/'Додаток 1 на 1 Гкал'!D$52*1000</f>
        <v>#REF!</v>
      </c>
      <c r="E48" s="122" t="e">
        <f>#REF!/'Додаток 1 на 1 Гкал'!E$52*1000</f>
        <v>#REF!</v>
      </c>
      <c r="F48" s="122" t="e">
        <f>#REF!/'Додаток 1 на 1 Гкал'!F$52*1000</f>
        <v>#REF!</v>
      </c>
      <c r="G48" s="122" t="e">
        <f>#REF!/'Додаток 1 на 1 Гкал'!G$52*1000</f>
        <v>#REF!</v>
      </c>
      <c r="H48" s="123"/>
      <c r="I48" s="124"/>
      <c r="J48" s="123"/>
      <c r="K48" s="123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</row>
    <row r="49" spans="1:26" ht="14.25" customHeight="1" x14ac:dyDescent="0.25">
      <c r="A49" s="116" t="s">
        <v>309</v>
      </c>
      <c r="B49" s="121" t="s">
        <v>310</v>
      </c>
      <c r="C49" s="122" t="e">
        <f t="shared" si="16"/>
        <v>#REF!</v>
      </c>
      <c r="D49" s="122" t="e">
        <f>#REF!/'Додаток 1 на 1 Гкал'!D$52*1000</f>
        <v>#REF!</v>
      </c>
      <c r="E49" s="122" t="e">
        <f>#REF!/'Додаток 1 на 1 Гкал'!E$52*1000</f>
        <v>#REF!</v>
      </c>
      <c r="F49" s="122" t="e">
        <f>#REF!/'Додаток 1 на 1 Гкал'!F$52*1000</f>
        <v>#REF!</v>
      </c>
      <c r="G49" s="122" t="e">
        <f>#REF!/'Додаток 1 на 1 Гкал'!G$52*1000</f>
        <v>#REF!</v>
      </c>
      <c r="H49" s="123"/>
      <c r="I49" s="124"/>
      <c r="J49" s="123"/>
      <c r="K49" s="123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</row>
    <row r="50" spans="1:26" ht="14.25" customHeight="1" x14ac:dyDescent="0.25">
      <c r="A50" s="116" t="s">
        <v>311</v>
      </c>
      <c r="B50" s="121" t="s">
        <v>16</v>
      </c>
      <c r="C50" s="122" t="e">
        <f t="shared" si="16"/>
        <v>#REF!</v>
      </c>
      <c r="D50" s="122" t="e">
        <f>#REF!/'Додаток 1 на 1 Гкал'!D$52*1000</f>
        <v>#REF!</v>
      </c>
      <c r="E50" s="122" t="e">
        <f>#REF!/'Додаток 1 на 1 Гкал'!E$52*1000</f>
        <v>#REF!</v>
      </c>
      <c r="F50" s="122" t="e">
        <f>#REF!/'Додаток 1 на 1 Гкал'!F$52*1000</f>
        <v>#REF!</v>
      </c>
      <c r="G50" s="122" t="e">
        <f>#REF!/'Додаток 1 на 1 Гкал'!G$52*1000</f>
        <v>#REF!</v>
      </c>
      <c r="H50" s="123"/>
      <c r="I50" s="124"/>
      <c r="J50" s="123"/>
      <c r="K50" s="123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</row>
    <row r="51" spans="1:26" ht="14.25" customHeight="1" x14ac:dyDescent="0.25">
      <c r="A51" s="116" t="s">
        <v>312</v>
      </c>
      <c r="B51" s="121" t="s">
        <v>313</v>
      </c>
      <c r="C51" s="122" t="e">
        <f t="shared" ref="C51:G51" si="17">C45+C46+C47</f>
        <v>#REF!</v>
      </c>
      <c r="D51" s="122" t="e">
        <f t="shared" si="17"/>
        <v>#REF!</v>
      </c>
      <c r="E51" s="122" t="e">
        <f t="shared" si="17"/>
        <v>#REF!</v>
      </c>
      <c r="F51" s="122" t="e">
        <f t="shared" si="17"/>
        <v>#REF!</v>
      </c>
      <c r="G51" s="122" t="e">
        <f t="shared" si="17"/>
        <v>#REF!</v>
      </c>
      <c r="H51" s="125"/>
      <c r="I51" s="124"/>
      <c r="J51" s="123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</row>
    <row r="52" spans="1:26" ht="14.25" customHeight="1" x14ac:dyDescent="0.25">
      <c r="A52" s="116" t="s">
        <v>314</v>
      </c>
      <c r="B52" s="121" t="s">
        <v>315</v>
      </c>
      <c r="C52" s="122" t="e">
        <f t="shared" ref="C52:G52" si="18">#REF!</f>
        <v>#REF!</v>
      </c>
      <c r="D52" s="122" t="e">
        <f t="shared" si="18"/>
        <v>#REF!</v>
      </c>
      <c r="E52" s="122" t="e">
        <f t="shared" si="18"/>
        <v>#REF!</v>
      </c>
      <c r="F52" s="122" t="e">
        <f t="shared" si="18"/>
        <v>#REF!</v>
      </c>
      <c r="G52" s="122" t="e">
        <f t="shared" si="18"/>
        <v>#REF!</v>
      </c>
      <c r="H52" s="125"/>
      <c r="I52" s="124"/>
      <c r="J52" s="123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</row>
    <row r="53" spans="1:26" ht="14.25" customHeight="1" x14ac:dyDescent="0.25">
      <c r="A53" s="126"/>
      <c r="B53" s="127"/>
      <c r="C53" s="128"/>
      <c r="D53" s="128"/>
      <c r="E53" s="128"/>
      <c r="F53" s="128"/>
      <c r="G53" s="128"/>
      <c r="H53" s="125"/>
      <c r="I53" s="124"/>
      <c r="J53" s="123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</row>
    <row r="54" spans="1:26" ht="14.25" customHeight="1" x14ac:dyDescent="0.25">
      <c r="A54" s="129"/>
      <c r="B54" s="130"/>
      <c r="C54" s="127"/>
      <c r="D54" s="33"/>
      <c r="E54" s="131"/>
      <c r="F54" s="132"/>
      <c r="G54" s="133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</row>
    <row r="55" spans="1:26" ht="14.25" customHeight="1" x14ac:dyDescent="0.25">
      <c r="A55" s="134"/>
      <c r="B55" s="34" t="s">
        <v>316</v>
      </c>
      <c r="C55" s="135"/>
      <c r="D55" s="34"/>
      <c r="E55" s="34" t="s">
        <v>317</v>
      </c>
      <c r="F55" s="135"/>
      <c r="G55" s="34" t="s">
        <v>318</v>
      </c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</row>
    <row r="56" spans="1:26" ht="14.25" customHeight="1" x14ac:dyDescent="0.25">
      <c r="A56" s="107"/>
      <c r="B56" s="136"/>
      <c r="C56" s="136"/>
      <c r="D56" s="136"/>
      <c r="E56" s="136"/>
      <c r="F56" s="108"/>
      <c r="G56" s="108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</row>
    <row r="57" spans="1:26" ht="14.25" customHeight="1" x14ac:dyDescent="0.25">
      <c r="A57" s="107"/>
      <c r="B57" s="137"/>
      <c r="C57" s="108"/>
      <c r="D57" s="108"/>
      <c r="E57" s="108"/>
      <c r="F57" s="108"/>
      <c r="G57" s="108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</row>
    <row r="58" spans="1:26" ht="14.25" customHeight="1" x14ac:dyDescent="0.25">
      <c r="A58" s="107"/>
      <c r="B58" s="111"/>
      <c r="C58" s="108"/>
      <c r="D58" s="138"/>
      <c r="E58" s="138"/>
      <c r="F58" s="138"/>
      <c r="G58" s="138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</row>
    <row r="59" spans="1:26" ht="14.25" customHeight="1" x14ac:dyDescent="0.25">
      <c r="A59" s="107"/>
      <c r="B59" s="108"/>
      <c r="C59" s="108"/>
      <c r="D59" s="138"/>
      <c r="E59" s="138"/>
      <c r="F59" s="138"/>
      <c r="G59" s="138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</row>
    <row r="60" spans="1:26" ht="14.25" customHeight="1" x14ac:dyDescent="0.25">
      <c r="A60" s="108"/>
      <c r="B60" s="108"/>
      <c r="C60" s="108"/>
      <c r="D60" s="108"/>
      <c r="E60" s="108"/>
      <c r="F60" s="108"/>
      <c r="G60" s="108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</row>
    <row r="61" spans="1:26" ht="14.25" customHeight="1" x14ac:dyDescent="0.25">
      <c r="A61" s="108"/>
      <c r="B61" s="108"/>
      <c r="C61" s="108"/>
      <c r="D61" s="139"/>
      <c r="E61" s="139"/>
      <c r="F61" s="139"/>
      <c r="G61" s="13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</row>
    <row r="62" spans="1:26" ht="14.25" customHeight="1" x14ac:dyDescent="0.25">
      <c r="A62" s="108"/>
      <c r="B62" s="108"/>
      <c r="C62" s="108"/>
      <c r="D62" s="108"/>
      <c r="E62" s="108"/>
      <c r="F62" s="108"/>
      <c r="G62" s="108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</row>
    <row r="63" spans="1:26" ht="14.25" customHeight="1" x14ac:dyDescent="0.25">
      <c r="A63" s="108"/>
      <c r="B63" s="108"/>
      <c r="C63" s="108"/>
      <c r="D63" s="108"/>
      <c r="E63" s="108"/>
      <c r="F63" s="108"/>
      <c r="G63" s="108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</row>
    <row r="64" spans="1:26" ht="14.25" customHeight="1" x14ac:dyDescent="0.25">
      <c r="A64" s="107"/>
      <c r="B64" s="108"/>
      <c r="C64" s="108"/>
      <c r="D64" s="108"/>
      <c r="E64" s="108"/>
      <c r="F64" s="108"/>
      <c r="G64" s="108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</row>
    <row r="65" spans="1:26" ht="14.25" customHeight="1" x14ac:dyDescent="0.25">
      <c r="A65" s="107"/>
      <c r="B65" s="108"/>
      <c r="C65" s="108"/>
      <c r="D65" s="108"/>
      <c r="E65" s="108"/>
      <c r="F65" s="108"/>
      <c r="G65" s="108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</row>
    <row r="66" spans="1:26" ht="14.25" customHeight="1" x14ac:dyDescent="0.25">
      <c r="A66" s="107"/>
      <c r="B66" s="108"/>
      <c r="C66" s="108"/>
      <c r="D66" s="108"/>
      <c r="E66" s="108"/>
      <c r="F66" s="108"/>
      <c r="G66" s="108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</row>
    <row r="67" spans="1:26" ht="14.25" customHeight="1" x14ac:dyDescent="0.25">
      <c r="A67" s="107"/>
      <c r="B67" s="108"/>
      <c r="C67" s="108"/>
      <c r="D67" s="108"/>
      <c r="E67" s="108"/>
      <c r="F67" s="108"/>
      <c r="G67" s="108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</row>
    <row r="68" spans="1:26" ht="14.25" customHeight="1" x14ac:dyDescent="0.25">
      <c r="A68" s="107"/>
      <c r="B68" s="108"/>
      <c r="C68" s="108"/>
      <c r="D68" s="108"/>
      <c r="E68" s="108"/>
      <c r="F68" s="108"/>
      <c r="G68" s="108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</row>
    <row r="69" spans="1:26" ht="14.25" customHeight="1" x14ac:dyDescent="0.25">
      <c r="A69" s="107"/>
      <c r="B69" s="108"/>
      <c r="C69" s="108"/>
      <c r="D69" s="108"/>
      <c r="E69" s="108"/>
      <c r="F69" s="108"/>
      <c r="G69" s="108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</row>
    <row r="70" spans="1:26" ht="14.25" customHeight="1" x14ac:dyDescent="0.25">
      <c r="A70" s="109"/>
      <c r="B70" s="109"/>
      <c r="C70" s="109"/>
      <c r="D70" s="139"/>
      <c r="E70" s="139"/>
      <c r="F70" s="139"/>
      <c r="G70" s="13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</row>
    <row r="71" spans="1:26" ht="14.25" customHeight="1" x14ac:dyDescent="0.25">
      <c r="A71" s="107"/>
      <c r="B71" s="108"/>
      <c r="C71" s="108"/>
      <c r="D71" s="108"/>
      <c r="E71" s="108"/>
      <c r="F71" s="108"/>
      <c r="G71" s="108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</row>
    <row r="72" spans="1:26" ht="14.25" customHeight="1" x14ac:dyDescent="0.25">
      <c r="A72" s="107"/>
      <c r="B72" s="108"/>
      <c r="C72" s="108"/>
      <c r="D72" s="108"/>
      <c r="E72" s="108"/>
      <c r="F72" s="108"/>
      <c r="G72" s="108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</row>
    <row r="73" spans="1:26" ht="14.25" customHeight="1" x14ac:dyDescent="0.25">
      <c r="A73" s="107"/>
      <c r="B73" s="108"/>
      <c r="C73" s="108"/>
      <c r="D73" s="108"/>
      <c r="E73" s="108"/>
      <c r="F73" s="108"/>
      <c r="G73" s="108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</row>
    <row r="74" spans="1:26" ht="14.25" customHeight="1" x14ac:dyDescent="0.25">
      <c r="A74" s="107"/>
      <c r="B74" s="108"/>
      <c r="C74" s="108"/>
      <c r="D74" s="108"/>
      <c r="E74" s="108"/>
      <c r="F74" s="108"/>
      <c r="G74" s="108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</row>
    <row r="75" spans="1:26" ht="14.25" customHeight="1" x14ac:dyDescent="0.25">
      <c r="A75" s="107"/>
      <c r="B75" s="108"/>
      <c r="C75" s="108"/>
      <c r="D75" s="108"/>
      <c r="E75" s="108"/>
      <c r="F75" s="108"/>
      <c r="G75" s="108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</row>
    <row r="76" spans="1:26" ht="14.25" customHeight="1" x14ac:dyDescent="0.25">
      <c r="A76" s="107"/>
      <c r="B76" s="108"/>
      <c r="C76" s="108"/>
      <c r="D76" s="108"/>
      <c r="E76" s="108"/>
      <c r="F76" s="108"/>
      <c r="G76" s="108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</row>
    <row r="77" spans="1:26" ht="14.25" customHeight="1" x14ac:dyDescent="0.25">
      <c r="A77" s="107"/>
      <c r="B77" s="108"/>
      <c r="C77" s="108"/>
      <c r="D77" s="108"/>
      <c r="E77" s="108"/>
      <c r="F77" s="108"/>
      <c r="G77" s="108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</row>
    <row r="78" spans="1:26" ht="14.25" customHeight="1" x14ac:dyDescent="0.25">
      <c r="A78" s="107"/>
      <c r="B78" s="108"/>
      <c r="C78" s="108"/>
      <c r="D78" s="108"/>
      <c r="E78" s="108"/>
      <c r="F78" s="108"/>
      <c r="G78" s="108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</row>
    <row r="79" spans="1:26" ht="14.25" customHeight="1" x14ac:dyDescent="0.25">
      <c r="A79" s="107"/>
      <c r="B79" s="108"/>
      <c r="C79" s="108"/>
      <c r="D79" s="108"/>
      <c r="E79" s="108"/>
      <c r="F79" s="108"/>
      <c r="G79" s="108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</row>
    <row r="80" spans="1:26" ht="14.25" customHeight="1" x14ac:dyDescent="0.25">
      <c r="A80" s="107"/>
      <c r="B80" s="108"/>
      <c r="C80" s="108"/>
      <c r="D80" s="108"/>
      <c r="E80" s="108"/>
      <c r="F80" s="108"/>
      <c r="G80" s="108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</row>
    <row r="81" spans="1:26" ht="14.25" customHeight="1" x14ac:dyDescent="0.25">
      <c r="A81" s="107"/>
      <c r="B81" s="108"/>
      <c r="C81" s="108"/>
      <c r="D81" s="108"/>
      <c r="E81" s="108"/>
      <c r="F81" s="108"/>
      <c r="G81" s="108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</row>
    <row r="82" spans="1:26" ht="14.25" customHeight="1" x14ac:dyDescent="0.25">
      <c r="A82" s="107"/>
      <c r="B82" s="108"/>
      <c r="C82" s="108"/>
      <c r="D82" s="108"/>
      <c r="E82" s="108"/>
      <c r="F82" s="108"/>
      <c r="G82" s="108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</row>
    <row r="83" spans="1:26" ht="14.25" customHeight="1" x14ac:dyDescent="0.25">
      <c r="A83" s="107"/>
      <c r="B83" s="108"/>
      <c r="C83" s="108"/>
      <c r="D83" s="108"/>
      <c r="E83" s="108"/>
      <c r="F83" s="108"/>
      <c r="G83" s="108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</row>
    <row r="84" spans="1:26" ht="14.25" customHeight="1" x14ac:dyDescent="0.25">
      <c r="A84" s="107"/>
      <c r="B84" s="108"/>
      <c r="C84" s="108"/>
      <c r="D84" s="108"/>
      <c r="E84" s="108"/>
      <c r="F84" s="108"/>
      <c r="G84" s="108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</row>
    <row r="85" spans="1:26" ht="14.25" customHeight="1" x14ac:dyDescent="0.25">
      <c r="A85" s="107"/>
      <c r="B85" s="108"/>
      <c r="C85" s="108"/>
      <c r="D85" s="108"/>
      <c r="E85" s="108"/>
      <c r="F85" s="108"/>
      <c r="G85" s="108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</row>
    <row r="86" spans="1:26" ht="14.25" customHeight="1" x14ac:dyDescent="0.25">
      <c r="A86" s="107"/>
      <c r="B86" s="108"/>
      <c r="C86" s="108"/>
      <c r="D86" s="108"/>
      <c r="E86" s="108"/>
      <c r="F86" s="108"/>
      <c r="G86" s="108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</row>
    <row r="87" spans="1:26" ht="14.25" customHeight="1" x14ac:dyDescent="0.25">
      <c r="A87" s="107"/>
      <c r="B87" s="108"/>
      <c r="C87" s="108"/>
      <c r="D87" s="108"/>
      <c r="E87" s="108"/>
      <c r="F87" s="108"/>
      <c r="G87" s="108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</row>
    <row r="88" spans="1:26" ht="14.25" customHeight="1" x14ac:dyDescent="0.25">
      <c r="A88" s="107"/>
      <c r="B88" s="108"/>
      <c r="C88" s="108"/>
      <c r="D88" s="108"/>
      <c r="E88" s="108"/>
      <c r="F88" s="108"/>
      <c r="G88" s="108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</row>
    <row r="89" spans="1:26" ht="14.25" customHeight="1" x14ac:dyDescent="0.25">
      <c r="A89" s="107"/>
      <c r="B89" s="108"/>
      <c r="C89" s="108"/>
      <c r="D89" s="108"/>
      <c r="E89" s="108"/>
      <c r="F89" s="108"/>
      <c r="G89" s="108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</row>
    <row r="90" spans="1:26" ht="14.25" customHeight="1" x14ac:dyDescent="0.25">
      <c r="A90" s="107"/>
      <c r="B90" s="108"/>
      <c r="C90" s="108"/>
      <c r="D90" s="108"/>
      <c r="E90" s="108"/>
      <c r="F90" s="108"/>
      <c r="G90" s="108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</row>
    <row r="91" spans="1:26" ht="14.25" customHeight="1" x14ac:dyDescent="0.25">
      <c r="A91" s="107"/>
      <c r="B91" s="108"/>
      <c r="C91" s="108"/>
      <c r="D91" s="108"/>
      <c r="E91" s="108"/>
      <c r="F91" s="108"/>
      <c r="G91" s="108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</row>
    <row r="92" spans="1:26" ht="14.25" customHeight="1" x14ac:dyDescent="0.25">
      <c r="A92" s="107"/>
      <c r="B92" s="108"/>
      <c r="C92" s="108"/>
      <c r="D92" s="108"/>
      <c r="E92" s="108"/>
      <c r="F92" s="108"/>
      <c r="G92" s="108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</row>
    <row r="93" spans="1:26" ht="14.25" customHeight="1" x14ac:dyDescent="0.25">
      <c r="A93" s="107"/>
      <c r="B93" s="108"/>
      <c r="C93" s="108"/>
      <c r="D93" s="108"/>
      <c r="E93" s="108"/>
      <c r="F93" s="108"/>
      <c r="G93" s="108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</row>
    <row r="94" spans="1:26" ht="14.25" customHeight="1" x14ac:dyDescent="0.25">
      <c r="A94" s="107"/>
      <c r="B94" s="108"/>
      <c r="C94" s="108"/>
      <c r="D94" s="108"/>
      <c r="E94" s="108"/>
      <c r="F94" s="108"/>
      <c r="G94" s="108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</row>
    <row r="95" spans="1:26" ht="14.25" customHeight="1" x14ac:dyDescent="0.25">
      <c r="A95" s="107"/>
      <c r="B95" s="108"/>
      <c r="C95" s="108"/>
      <c r="D95" s="108"/>
      <c r="E95" s="108"/>
      <c r="F95" s="108"/>
      <c r="G95" s="108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</row>
    <row r="96" spans="1:26" ht="14.25" customHeight="1" x14ac:dyDescent="0.25">
      <c r="A96" s="107"/>
      <c r="B96" s="108"/>
      <c r="C96" s="108"/>
      <c r="D96" s="108"/>
      <c r="E96" s="108"/>
      <c r="F96" s="108"/>
      <c r="G96" s="108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</row>
    <row r="97" spans="1:26" ht="14.25" customHeight="1" x14ac:dyDescent="0.25">
      <c r="A97" s="107"/>
      <c r="B97" s="108"/>
      <c r="C97" s="108"/>
      <c r="D97" s="108"/>
      <c r="E97" s="108"/>
      <c r="F97" s="108"/>
      <c r="G97" s="108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</row>
    <row r="98" spans="1:26" ht="14.25" customHeight="1" x14ac:dyDescent="0.25">
      <c r="A98" s="107"/>
      <c r="B98" s="108"/>
      <c r="C98" s="108"/>
      <c r="D98" s="108"/>
      <c r="E98" s="108"/>
      <c r="F98" s="108"/>
      <c r="G98" s="108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</row>
    <row r="99" spans="1:26" ht="14.25" customHeight="1" x14ac:dyDescent="0.25">
      <c r="A99" s="107"/>
      <c r="B99" s="108"/>
      <c r="C99" s="108"/>
      <c r="D99" s="108"/>
      <c r="E99" s="108"/>
      <c r="F99" s="108"/>
      <c r="G99" s="108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</row>
    <row r="100" spans="1:26" ht="14.25" customHeight="1" x14ac:dyDescent="0.25">
      <c r="A100" s="107"/>
      <c r="B100" s="108"/>
      <c r="C100" s="108"/>
      <c r="D100" s="108"/>
      <c r="E100" s="108"/>
      <c r="F100" s="108"/>
      <c r="G100" s="108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</row>
    <row r="101" spans="1:26" ht="14.25" customHeight="1" x14ac:dyDescent="0.25">
      <c r="A101" s="107"/>
      <c r="B101" s="108"/>
      <c r="C101" s="108"/>
      <c r="D101" s="108"/>
      <c r="E101" s="108"/>
      <c r="F101" s="108"/>
      <c r="G101" s="108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</row>
    <row r="102" spans="1:26" ht="14.25" customHeight="1" x14ac:dyDescent="0.25">
      <c r="A102" s="107"/>
      <c r="B102" s="108"/>
      <c r="C102" s="108"/>
      <c r="D102" s="108"/>
      <c r="E102" s="108"/>
      <c r="F102" s="108"/>
      <c r="G102" s="108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</row>
    <row r="103" spans="1:26" ht="14.25" customHeight="1" x14ac:dyDescent="0.25">
      <c r="A103" s="107"/>
      <c r="B103" s="108"/>
      <c r="C103" s="108"/>
      <c r="D103" s="108"/>
      <c r="E103" s="108"/>
      <c r="F103" s="108"/>
      <c r="G103" s="108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</row>
    <row r="104" spans="1:26" ht="14.25" customHeight="1" x14ac:dyDescent="0.25">
      <c r="A104" s="107"/>
      <c r="B104" s="108"/>
      <c r="C104" s="108"/>
      <c r="D104" s="108"/>
      <c r="E104" s="108"/>
      <c r="F104" s="108"/>
      <c r="G104" s="108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</row>
    <row r="105" spans="1:26" ht="14.25" customHeight="1" x14ac:dyDescent="0.25">
      <c r="A105" s="107"/>
      <c r="B105" s="108"/>
      <c r="C105" s="108"/>
      <c r="D105" s="108"/>
      <c r="E105" s="108"/>
      <c r="F105" s="108"/>
      <c r="G105" s="108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</row>
    <row r="106" spans="1:26" ht="14.25" customHeight="1" x14ac:dyDescent="0.25">
      <c r="A106" s="107"/>
      <c r="B106" s="108"/>
      <c r="C106" s="108"/>
      <c r="D106" s="108"/>
      <c r="E106" s="108"/>
      <c r="F106" s="108"/>
      <c r="G106" s="108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</row>
    <row r="107" spans="1:26" ht="14.25" customHeight="1" x14ac:dyDescent="0.25">
      <c r="A107" s="107"/>
      <c r="B107" s="108"/>
      <c r="C107" s="108"/>
      <c r="D107" s="108"/>
      <c r="E107" s="108"/>
      <c r="F107" s="108"/>
      <c r="G107" s="108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</row>
    <row r="108" spans="1:26" ht="14.25" customHeight="1" x14ac:dyDescent="0.25">
      <c r="A108" s="107"/>
      <c r="B108" s="108"/>
      <c r="C108" s="108"/>
      <c r="D108" s="108"/>
      <c r="E108" s="108"/>
      <c r="F108" s="108"/>
      <c r="G108" s="108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</row>
    <row r="109" spans="1:26" ht="14.25" customHeight="1" x14ac:dyDescent="0.25">
      <c r="A109" s="107"/>
      <c r="B109" s="108"/>
      <c r="C109" s="108"/>
      <c r="D109" s="108"/>
      <c r="E109" s="108"/>
      <c r="F109" s="108"/>
      <c r="G109" s="108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</row>
    <row r="110" spans="1:26" ht="14.25" customHeight="1" x14ac:dyDescent="0.25">
      <c r="A110" s="107"/>
      <c r="B110" s="108"/>
      <c r="C110" s="108"/>
      <c r="D110" s="108"/>
      <c r="E110" s="108"/>
      <c r="F110" s="108"/>
      <c r="G110" s="108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</row>
    <row r="111" spans="1:26" ht="14.25" customHeight="1" x14ac:dyDescent="0.25">
      <c r="A111" s="107"/>
      <c r="B111" s="108"/>
      <c r="C111" s="108"/>
      <c r="D111" s="108"/>
      <c r="E111" s="108"/>
      <c r="F111" s="108"/>
      <c r="G111" s="108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</row>
    <row r="112" spans="1:26" ht="14.25" customHeight="1" x14ac:dyDescent="0.25">
      <c r="A112" s="107"/>
      <c r="B112" s="108"/>
      <c r="C112" s="108"/>
      <c r="D112" s="108"/>
      <c r="E112" s="108"/>
      <c r="F112" s="108"/>
      <c r="G112" s="108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</row>
    <row r="113" spans="1:26" ht="14.25" customHeight="1" x14ac:dyDescent="0.25">
      <c r="A113" s="107"/>
      <c r="B113" s="108"/>
      <c r="C113" s="108"/>
      <c r="D113" s="108"/>
      <c r="E113" s="108"/>
      <c r="F113" s="108"/>
      <c r="G113" s="108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</row>
    <row r="114" spans="1:26" ht="14.25" customHeight="1" x14ac:dyDescent="0.25">
      <c r="A114" s="107"/>
      <c r="B114" s="108"/>
      <c r="C114" s="108"/>
      <c r="D114" s="108"/>
      <c r="E114" s="108"/>
      <c r="F114" s="108"/>
      <c r="G114" s="108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</row>
    <row r="115" spans="1:26" ht="14.25" customHeight="1" x14ac:dyDescent="0.25">
      <c r="A115" s="107"/>
      <c r="B115" s="108"/>
      <c r="C115" s="108"/>
      <c r="D115" s="108"/>
      <c r="E115" s="108"/>
      <c r="F115" s="108"/>
      <c r="G115" s="108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</row>
    <row r="116" spans="1:26" ht="14.25" customHeight="1" x14ac:dyDescent="0.25">
      <c r="A116" s="107"/>
      <c r="B116" s="108"/>
      <c r="C116" s="108"/>
      <c r="D116" s="108"/>
      <c r="E116" s="108"/>
      <c r="F116" s="108"/>
      <c r="G116" s="108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</row>
    <row r="117" spans="1:26" ht="14.25" customHeight="1" x14ac:dyDescent="0.25">
      <c r="A117" s="107"/>
      <c r="B117" s="108"/>
      <c r="C117" s="108"/>
      <c r="D117" s="108"/>
      <c r="E117" s="108"/>
      <c r="F117" s="108"/>
      <c r="G117" s="108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</row>
    <row r="118" spans="1:26" ht="14.25" customHeight="1" x14ac:dyDescent="0.25">
      <c r="A118" s="107"/>
      <c r="B118" s="108"/>
      <c r="C118" s="108"/>
      <c r="D118" s="108"/>
      <c r="E118" s="108"/>
      <c r="F118" s="108"/>
      <c r="G118" s="108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</row>
    <row r="119" spans="1:26" ht="14.25" customHeight="1" x14ac:dyDescent="0.25">
      <c r="A119" s="107"/>
      <c r="B119" s="108"/>
      <c r="C119" s="108"/>
      <c r="D119" s="108"/>
      <c r="E119" s="108"/>
      <c r="F119" s="108"/>
      <c r="G119" s="108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</row>
    <row r="120" spans="1:26" ht="14.25" customHeight="1" x14ac:dyDescent="0.25">
      <c r="A120" s="107"/>
      <c r="B120" s="108"/>
      <c r="C120" s="108"/>
      <c r="D120" s="108"/>
      <c r="E120" s="108"/>
      <c r="F120" s="108"/>
      <c r="G120" s="108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</row>
    <row r="121" spans="1:26" ht="14.25" customHeight="1" x14ac:dyDescent="0.25">
      <c r="A121" s="107"/>
      <c r="B121" s="108"/>
      <c r="C121" s="108"/>
      <c r="D121" s="108"/>
      <c r="E121" s="108"/>
      <c r="F121" s="108"/>
      <c r="G121" s="108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</row>
    <row r="122" spans="1:26" ht="14.25" customHeight="1" x14ac:dyDescent="0.25">
      <c r="A122" s="107"/>
      <c r="B122" s="108"/>
      <c r="C122" s="108"/>
      <c r="D122" s="108"/>
      <c r="E122" s="108"/>
      <c r="F122" s="108"/>
      <c r="G122" s="108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</row>
    <row r="123" spans="1:26" ht="14.25" customHeight="1" x14ac:dyDescent="0.25">
      <c r="A123" s="107"/>
      <c r="B123" s="108"/>
      <c r="C123" s="108"/>
      <c r="D123" s="108"/>
      <c r="E123" s="108"/>
      <c r="F123" s="108"/>
      <c r="G123" s="108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</row>
    <row r="124" spans="1:26" ht="14.25" customHeight="1" x14ac:dyDescent="0.25">
      <c r="A124" s="107"/>
      <c r="B124" s="108"/>
      <c r="C124" s="108"/>
      <c r="D124" s="108"/>
      <c r="E124" s="108"/>
      <c r="F124" s="108"/>
      <c r="G124" s="108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</row>
    <row r="125" spans="1:26" ht="14.25" customHeight="1" x14ac:dyDescent="0.25">
      <c r="A125" s="107"/>
      <c r="B125" s="108"/>
      <c r="C125" s="108"/>
      <c r="D125" s="108"/>
      <c r="E125" s="108"/>
      <c r="F125" s="108"/>
      <c r="G125" s="108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</row>
    <row r="126" spans="1:26" ht="14.25" customHeight="1" x14ac:dyDescent="0.25">
      <c r="A126" s="107"/>
      <c r="B126" s="108"/>
      <c r="C126" s="108"/>
      <c r="D126" s="108"/>
      <c r="E126" s="108"/>
      <c r="F126" s="108"/>
      <c r="G126" s="108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</row>
    <row r="127" spans="1:26" ht="14.25" customHeight="1" x14ac:dyDescent="0.25">
      <c r="A127" s="107"/>
      <c r="B127" s="108"/>
      <c r="C127" s="108"/>
      <c r="D127" s="108"/>
      <c r="E127" s="108"/>
      <c r="F127" s="108"/>
      <c r="G127" s="108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</row>
    <row r="128" spans="1:26" ht="14.25" customHeight="1" x14ac:dyDescent="0.25">
      <c r="A128" s="107"/>
      <c r="B128" s="108"/>
      <c r="C128" s="108"/>
      <c r="D128" s="108"/>
      <c r="E128" s="108"/>
      <c r="F128" s="108"/>
      <c r="G128" s="108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</row>
    <row r="129" spans="1:26" ht="14.25" customHeight="1" x14ac:dyDescent="0.25">
      <c r="A129" s="107"/>
      <c r="B129" s="108"/>
      <c r="C129" s="108"/>
      <c r="D129" s="108"/>
      <c r="E129" s="108"/>
      <c r="F129" s="108"/>
      <c r="G129" s="108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</row>
    <row r="130" spans="1:26" ht="14.25" customHeight="1" x14ac:dyDescent="0.25">
      <c r="A130" s="107"/>
      <c r="B130" s="108"/>
      <c r="C130" s="108"/>
      <c r="D130" s="108"/>
      <c r="E130" s="108"/>
      <c r="F130" s="108"/>
      <c r="G130" s="108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</row>
    <row r="131" spans="1:26" ht="14.25" customHeight="1" x14ac:dyDescent="0.25">
      <c r="A131" s="107"/>
      <c r="B131" s="108"/>
      <c r="C131" s="108"/>
      <c r="D131" s="108"/>
      <c r="E131" s="108"/>
      <c r="F131" s="108"/>
      <c r="G131" s="108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</row>
    <row r="132" spans="1:26" ht="14.25" customHeight="1" x14ac:dyDescent="0.25">
      <c r="A132" s="107"/>
      <c r="B132" s="108"/>
      <c r="C132" s="108"/>
      <c r="D132" s="108"/>
      <c r="E132" s="108"/>
      <c r="F132" s="108"/>
      <c r="G132" s="108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</row>
    <row r="133" spans="1:26" ht="14.25" customHeight="1" x14ac:dyDescent="0.25">
      <c r="A133" s="107"/>
      <c r="B133" s="108"/>
      <c r="C133" s="108"/>
      <c r="D133" s="108"/>
      <c r="E133" s="108"/>
      <c r="F133" s="108"/>
      <c r="G133" s="108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</row>
    <row r="134" spans="1:26" ht="14.25" customHeight="1" x14ac:dyDescent="0.25">
      <c r="A134" s="107"/>
      <c r="B134" s="108"/>
      <c r="C134" s="108"/>
      <c r="D134" s="108"/>
      <c r="E134" s="108"/>
      <c r="F134" s="108"/>
      <c r="G134" s="108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09"/>
    </row>
    <row r="135" spans="1:26" ht="14.25" customHeight="1" x14ac:dyDescent="0.25">
      <c r="A135" s="107"/>
      <c r="B135" s="108"/>
      <c r="C135" s="108"/>
      <c r="D135" s="108"/>
      <c r="E135" s="108"/>
      <c r="F135" s="108"/>
      <c r="G135" s="108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</row>
    <row r="136" spans="1:26" ht="14.25" customHeight="1" x14ac:dyDescent="0.25">
      <c r="A136" s="107"/>
      <c r="B136" s="108"/>
      <c r="C136" s="108"/>
      <c r="D136" s="108"/>
      <c r="E136" s="108"/>
      <c r="F136" s="108"/>
      <c r="G136" s="108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</row>
    <row r="137" spans="1:26" ht="14.25" customHeight="1" x14ac:dyDescent="0.25">
      <c r="A137" s="107"/>
      <c r="B137" s="108"/>
      <c r="C137" s="108"/>
      <c r="D137" s="108"/>
      <c r="E137" s="108"/>
      <c r="F137" s="108"/>
      <c r="G137" s="108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</row>
    <row r="138" spans="1:26" ht="14.25" customHeight="1" x14ac:dyDescent="0.25">
      <c r="A138" s="107"/>
      <c r="B138" s="108"/>
      <c r="C138" s="108"/>
      <c r="D138" s="108"/>
      <c r="E138" s="108"/>
      <c r="F138" s="108"/>
      <c r="G138" s="108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</row>
    <row r="139" spans="1:26" ht="14.25" customHeight="1" x14ac:dyDescent="0.25">
      <c r="A139" s="107"/>
      <c r="B139" s="108"/>
      <c r="C139" s="108"/>
      <c r="D139" s="108"/>
      <c r="E139" s="108"/>
      <c r="F139" s="108"/>
      <c r="G139" s="108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</row>
    <row r="140" spans="1:26" ht="14.25" customHeight="1" x14ac:dyDescent="0.25">
      <c r="A140" s="107"/>
      <c r="B140" s="108"/>
      <c r="C140" s="108"/>
      <c r="D140" s="108"/>
      <c r="E140" s="108"/>
      <c r="F140" s="108"/>
      <c r="G140" s="108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</row>
    <row r="141" spans="1:26" ht="14.25" customHeight="1" x14ac:dyDescent="0.25">
      <c r="A141" s="107"/>
      <c r="B141" s="108"/>
      <c r="C141" s="108"/>
      <c r="D141" s="108"/>
      <c r="E141" s="108"/>
      <c r="F141" s="108"/>
      <c r="G141" s="108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</row>
    <row r="142" spans="1:26" ht="14.25" customHeight="1" x14ac:dyDescent="0.25">
      <c r="A142" s="107"/>
      <c r="B142" s="108"/>
      <c r="C142" s="108"/>
      <c r="D142" s="108"/>
      <c r="E142" s="108"/>
      <c r="F142" s="108"/>
      <c r="G142" s="108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  <c r="Z142" s="109"/>
    </row>
    <row r="143" spans="1:26" ht="14.25" customHeight="1" x14ac:dyDescent="0.25">
      <c r="A143" s="107"/>
      <c r="B143" s="108"/>
      <c r="C143" s="108"/>
      <c r="D143" s="108"/>
      <c r="E143" s="108"/>
      <c r="F143" s="108"/>
      <c r="G143" s="108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</row>
    <row r="144" spans="1:26" ht="14.25" customHeight="1" x14ac:dyDescent="0.25">
      <c r="A144" s="107"/>
      <c r="B144" s="108"/>
      <c r="C144" s="108"/>
      <c r="D144" s="108"/>
      <c r="E144" s="108"/>
      <c r="F144" s="108"/>
      <c r="G144" s="108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</row>
    <row r="145" spans="1:26" ht="14.25" customHeight="1" x14ac:dyDescent="0.25">
      <c r="A145" s="107"/>
      <c r="B145" s="108"/>
      <c r="C145" s="108"/>
      <c r="D145" s="108"/>
      <c r="E145" s="108"/>
      <c r="F145" s="108"/>
      <c r="G145" s="108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</row>
    <row r="146" spans="1:26" ht="14.25" customHeight="1" x14ac:dyDescent="0.25">
      <c r="A146" s="107"/>
      <c r="B146" s="108"/>
      <c r="C146" s="108"/>
      <c r="D146" s="108"/>
      <c r="E146" s="108"/>
      <c r="F146" s="108"/>
      <c r="G146" s="108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</row>
    <row r="147" spans="1:26" ht="14.25" customHeight="1" x14ac:dyDescent="0.25">
      <c r="A147" s="107"/>
      <c r="B147" s="108"/>
      <c r="C147" s="108"/>
      <c r="D147" s="108"/>
      <c r="E147" s="108"/>
      <c r="F147" s="108"/>
      <c r="G147" s="108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</row>
    <row r="148" spans="1:26" ht="14.25" customHeight="1" x14ac:dyDescent="0.25">
      <c r="A148" s="107"/>
      <c r="B148" s="108"/>
      <c r="C148" s="108"/>
      <c r="D148" s="108"/>
      <c r="E148" s="108"/>
      <c r="F148" s="108"/>
      <c r="G148" s="108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</row>
    <row r="149" spans="1:26" ht="14.25" customHeight="1" x14ac:dyDescent="0.25">
      <c r="A149" s="107"/>
      <c r="B149" s="108"/>
      <c r="C149" s="108"/>
      <c r="D149" s="108"/>
      <c r="E149" s="108"/>
      <c r="F149" s="108"/>
      <c r="G149" s="108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</row>
    <row r="150" spans="1:26" ht="14.25" customHeight="1" x14ac:dyDescent="0.25">
      <c r="A150" s="107"/>
      <c r="B150" s="108"/>
      <c r="C150" s="108"/>
      <c r="D150" s="108"/>
      <c r="E150" s="108"/>
      <c r="F150" s="108"/>
      <c r="G150" s="108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</row>
    <row r="151" spans="1:26" ht="14.25" customHeight="1" x14ac:dyDescent="0.25">
      <c r="A151" s="107"/>
      <c r="B151" s="108"/>
      <c r="C151" s="108"/>
      <c r="D151" s="108"/>
      <c r="E151" s="108"/>
      <c r="F151" s="108"/>
      <c r="G151" s="108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</row>
    <row r="152" spans="1:26" ht="14.25" customHeight="1" x14ac:dyDescent="0.25">
      <c r="A152" s="107"/>
      <c r="B152" s="108"/>
      <c r="C152" s="108"/>
      <c r="D152" s="108"/>
      <c r="E152" s="108"/>
      <c r="F152" s="108"/>
      <c r="G152" s="108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</row>
    <row r="153" spans="1:26" ht="14.25" customHeight="1" x14ac:dyDescent="0.25">
      <c r="A153" s="107"/>
      <c r="B153" s="108"/>
      <c r="C153" s="108"/>
      <c r="D153" s="108"/>
      <c r="E153" s="108"/>
      <c r="F153" s="108"/>
      <c r="G153" s="108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  <c r="Z153" s="109"/>
    </row>
    <row r="154" spans="1:26" ht="14.25" customHeight="1" x14ac:dyDescent="0.25">
      <c r="A154" s="107"/>
      <c r="B154" s="108"/>
      <c r="C154" s="108"/>
      <c r="D154" s="108"/>
      <c r="E154" s="108"/>
      <c r="F154" s="108"/>
      <c r="G154" s="108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  <c r="Z154" s="109"/>
    </row>
    <row r="155" spans="1:26" ht="14.25" customHeight="1" x14ac:dyDescent="0.25">
      <c r="A155" s="107"/>
      <c r="B155" s="108"/>
      <c r="C155" s="108"/>
      <c r="D155" s="108"/>
      <c r="E155" s="108"/>
      <c r="F155" s="108"/>
      <c r="G155" s="108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</row>
    <row r="156" spans="1:26" ht="14.25" customHeight="1" x14ac:dyDescent="0.25">
      <c r="A156" s="107"/>
      <c r="B156" s="108"/>
      <c r="C156" s="108"/>
      <c r="D156" s="108"/>
      <c r="E156" s="108"/>
      <c r="F156" s="108"/>
      <c r="G156" s="108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</row>
    <row r="157" spans="1:26" ht="14.25" customHeight="1" x14ac:dyDescent="0.25">
      <c r="A157" s="107"/>
      <c r="B157" s="108"/>
      <c r="C157" s="108"/>
      <c r="D157" s="108"/>
      <c r="E157" s="108"/>
      <c r="F157" s="108"/>
      <c r="G157" s="108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</row>
    <row r="158" spans="1:26" ht="14.25" customHeight="1" x14ac:dyDescent="0.25">
      <c r="A158" s="107"/>
      <c r="B158" s="108"/>
      <c r="C158" s="108"/>
      <c r="D158" s="108"/>
      <c r="E158" s="108"/>
      <c r="F158" s="108"/>
      <c r="G158" s="108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</row>
    <row r="159" spans="1:26" ht="14.25" customHeight="1" x14ac:dyDescent="0.25">
      <c r="A159" s="107"/>
      <c r="B159" s="108"/>
      <c r="C159" s="108"/>
      <c r="D159" s="108"/>
      <c r="E159" s="108"/>
      <c r="F159" s="108"/>
      <c r="G159" s="108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</row>
    <row r="160" spans="1:26" ht="14.25" customHeight="1" x14ac:dyDescent="0.25">
      <c r="A160" s="107"/>
      <c r="B160" s="108"/>
      <c r="C160" s="108"/>
      <c r="D160" s="108"/>
      <c r="E160" s="108"/>
      <c r="F160" s="108"/>
      <c r="G160" s="108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</row>
    <row r="161" spans="1:26" ht="14.25" customHeight="1" x14ac:dyDescent="0.25">
      <c r="A161" s="107"/>
      <c r="B161" s="108"/>
      <c r="C161" s="108"/>
      <c r="D161" s="108"/>
      <c r="E161" s="108"/>
      <c r="F161" s="108"/>
      <c r="G161" s="108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</row>
    <row r="162" spans="1:26" ht="14.25" customHeight="1" x14ac:dyDescent="0.25">
      <c r="A162" s="107"/>
      <c r="B162" s="108"/>
      <c r="C162" s="108"/>
      <c r="D162" s="108"/>
      <c r="E162" s="108"/>
      <c r="F162" s="108"/>
      <c r="G162" s="108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</row>
    <row r="163" spans="1:26" ht="14.25" customHeight="1" x14ac:dyDescent="0.25">
      <c r="A163" s="107"/>
      <c r="B163" s="108"/>
      <c r="C163" s="108"/>
      <c r="D163" s="108"/>
      <c r="E163" s="108"/>
      <c r="F163" s="108"/>
      <c r="G163" s="108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</row>
    <row r="164" spans="1:26" ht="14.25" customHeight="1" x14ac:dyDescent="0.25">
      <c r="A164" s="107"/>
      <c r="B164" s="108"/>
      <c r="C164" s="108"/>
      <c r="D164" s="108"/>
      <c r="E164" s="108"/>
      <c r="F164" s="108"/>
      <c r="G164" s="108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</row>
    <row r="165" spans="1:26" ht="14.25" customHeight="1" x14ac:dyDescent="0.25">
      <c r="A165" s="107"/>
      <c r="B165" s="108"/>
      <c r="C165" s="108"/>
      <c r="D165" s="108"/>
      <c r="E165" s="108"/>
      <c r="F165" s="108"/>
      <c r="G165" s="108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</row>
    <row r="166" spans="1:26" ht="14.25" customHeight="1" x14ac:dyDescent="0.25">
      <c r="A166" s="107"/>
      <c r="B166" s="108"/>
      <c r="C166" s="108"/>
      <c r="D166" s="108"/>
      <c r="E166" s="108"/>
      <c r="F166" s="108"/>
      <c r="G166" s="108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  <c r="Z166" s="109"/>
    </row>
    <row r="167" spans="1:26" ht="14.25" customHeight="1" x14ac:dyDescent="0.25">
      <c r="A167" s="107"/>
      <c r="B167" s="108"/>
      <c r="C167" s="108"/>
      <c r="D167" s="108"/>
      <c r="E167" s="108"/>
      <c r="F167" s="108"/>
      <c r="G167" s="108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/>
    </row>
    <row r="168" spans="1:26" ht="14.25" customHeight="1" x14ac:dyDescent="0.25">
      <c r="A168" s="107"/>
      <c r="B168" s="108"/>
      <c r="C168" s="108"/>
      <c r="D168" s="108"/>
      <c r="E168" s="108"/>
      <c r="F168" s="108"/>
      <c r="G168" s="108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/>
    </row>
    <row r="169" spans="1:26" ht="14.25" customHeight="1" x14ac:dyDescent="0.25">
      <c r="A169" s="107"/>
      <c r="B169" s="108"/>
      <c r="C169" s="108"/>
      <c r="D169" s="108"/>
      <c r="E169" s="108"/>
      <c r="F169" s="108"/>
      <c r="G169" s="108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  <c r="Z169" s="109"/>
    </row>
    <row r="170" spans="1:26" ht="14.25" customHeight="1" x14ac:dyDescent="0.25">
      <c r="A170" s="107"/>
      <c r="B170" s="108"/>
      <c r="C170" s="108"/>
      <c r="D170" s="108"/>
      <c r="E170" s="108"/>
      <c r="F170" s="108"/>
      <c r="G170" s="108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</row>
    <row r="171" spans="1:26" ht="14.25" customHeight="1" x14ac:dyDescent="0.25">
      <c r="A171" s="107"/>
      <c r="B171" s="108"/>
      <c r="C171" s="108"/>
      <c r="D171" s="108"/>
      <c r="E171" s="108"/>
      <c r="F171" s="108"/>
      <c r="G171" s="108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</row>
    <row r="172" spans="1:26" ht="14.25" customHeight="1" x14ac:dyDescent="0.25">
      <c r="A172" s="107"/>
      <c r="B172" s="108"/>
      <c r="C172" s="108"/>
      <c r="D172" s="108"/>
      <c r="E172" s="108"/>
      <c r="F172" s="108"/>
      <c r="G172" s="108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</row>
    <row r="173" spans="1:26" ht="14.25" customHeight="1" x14ac:dyDescent="0.25">
      <c r="A173" s="107"/>
      <c r="B173" s="108"/>
      <c r="C173" s="108"/>
      <c r="D173" s="108"/>
      <c r="E173" s="108"/>
      <c r="F173" s="108"/>
      <c r="G173" s="108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</row>
    <row r="174" spans="1:26" ht="14.25" customHeight="1" x14ac:dyDescent="0.25">
      <c r="A174" s="107"/>
      <c r="B174" s="108"/>
      <c r="C174" s="108"/>
      <c r="D174" s="108"/>
      <c r="E174" s="108"/>
      <c r="F174" s="108"/>
      <c r="G174" s="108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</row>
    <row r="175" spans="1:26" ht="14.25" customHeight="1" x14ac:dyDescent="0.25">
      <c r="A175" s="107"/>
      <c r="B175" s="108"/>
      <c r="C175" s="108"/>
      <c r="D175" s="108"/>
      <c r="E175" s="108"/>
      <c r="F175" s="108"/>
      <c r="G175" s="108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</row>
    <row r="176" spans="1:26" ht="14.25" customHeight="1" x14ac:dyDescent="0.25">
      <c r="A176" s="107"/>
      <c r="B176" s="108"/>
      <c r="C176" s="108"/>
      <c r="D176" s="108"/>
      <c r="E176" s="108"/>
      <c r="F176" s="108"/>
      <c r="G176" s="108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</row>
    <row r="177" spans="1:26" ht="14.25" customHeight="1" x14ac:dyDescent="0.25">
      <c r="A177" s="107"/>
      <c r="B177" s="108"/>
      <c r="C177" s="108"/>
      <c r="D177" s="108"/>
      <c r="E177" s="108"/>
      <c r="F177" s="108"/>
      <c r="G177" s="108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</row>
    <row r="178" spans="1:26" ht="14.25" customHeight="1" x14ac:dyDescent="0.25">
      <c r="A178" s="107"/>
      <c r="B178" s="108"/>
      <c r="C178" s="108"/>
      <c r="D178" s="108"/>
      <c r="E178" s="108"/>
      <c r="F178" s="108"/>
      <c r="G178" s="108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</row>
    <row r="179" spans="1:26" ht="14.25" customHeight="1" x14ac:dyDescent="0.25">
      <c r="A179" s="107"/>
      <c r="B179" s="108"/>
      <c r="C179" s="108"/>
      <c r="D179" s="108"/>
      <c r="E179" s="108"/>
      <c r="F179" s="108"/>
      <c r="G179" s="108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</row>
    <row r="180" spans="1:26" ht="14.25" customHeight="1" x14ac:dyDescent="0.25">
      <c r="A180" s="107"/>
      <c r="B180" s="108"/>
      <c r="C180" s="108"/>
      <c r="D180" s="108"/>
      <c r="E180" s="108"/>
      <c r="F180" s="108"/>
      <c r="G180" s="108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</row>
    <row r="181" spans="1:26" ht="14.25" customHeight="1" x14ac:dyDescent="0.25">
      <c r="A181" s="107"/>
      <c r="B181" s="108"/>
      <c r="C181" s="108"/>
      <c r="D181" s="108"/>
      <c r="E181" s="108"/>
      <c r="F181" s="108"/>
      <c r="G181" s="108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</row>
    <row r="182" spans="1:26" ht="14.25" customHeight="1" x14ac:dyDescent="0.25">
      <c r="A182" s="107"/>
      <c r="B182" s="108"/>
      <c r="C182" s="108"/>
      <c r="D182" s="108"/>
      <c r="E182" s="108"/>
      <c r="F182" s="108"/>
      <c r="G182" s="108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</row>
    <row r="183" spans="1:26" ht="14.25" customHeight="1" x14ac:dyDescent="0.25">
      <c r="A183" s="107"/>
      <c r="B183" s="108"/>
      <c r="C183" s="108"/>
      <c r="D183" s="108"/>
      <c r="E183" s="108"/>
      <c r="F183" s="108"/>
      <c r="G183" s="108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</row>
    <row r="184" spans="1:26" ht="14.25" customHeight="1" x14ac:dyDescent="0.25">
      <c r="A184" s="107"/>
      <c r="B184" s="108"/>
      <c r="C184" s="108"/>
      <c r="D184" s="108"/>
      <c r="E184" s="108"/>
      <c r="F184" s="108"/>
      <c r="G184" s="108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</row>
    <row r="185" spans="1:26" ht="14.25" customHeight="1" x14ac:dyDescent="0.25">
      <c r="A185" s="107"/>
      <c r="B185" s="108"/>
      <c r="C185" s="108"/>
      <c r="D185" s="108"/>
      <c r="E185" s="108"/>
      <c r="F185" s="108"/>
      <c r="G185" s="108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</row>
    <row r="186" spans="1:26" ht="14.25" customHeight="1" x14ac:dyDescent="0.25">
      <c r="A186" s="107"/>
      <c r="B186" s="108"/>
      <c r="C186" s="108"/>
      <c r="D186" s="108"/>
      <c r="E186" s="108"/>
      <c r="F186" s="108"/>
      <c r="G186" s="108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</row>
    <row r="187" spans="1:26" ht="14.25" customHeight="1" x14ac:dyDescent="0.25">
      <c r="A187" s="107"/>
      <c r="B187" s="108"/>
      <c r="C187" s="108"/>
      <c r="D187" s="108"/>
      <c r="E187" s="108"/>
      <c r="F187" s="108"/>
      <c r="G187" s="108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</row>
    <row r="188" spans="1:26" ht="14.25" customHeight="1" x14ac:dyDescent="0.25">
      <c r="A188" s="107"/>
      <c r="B188" s="108"/>
      <c r="C188" s="108"/>
      <c r="D188" s="108"/>
      <c r="E188" s="108"/>
      <c r="F188" s="108"/>
      <c r="G188" s="108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</row>
    <row r="189" spans="1:26" ht="14.25" customHeight="1" x14ac:dyDescent="0.25">
      <c r="A189" s="107"/>
      <c r="B189" s="108"/>
      <c r="C189" s="108"/>
      <c r="D189" s="108"/>
      <c r="E189" s="108"/>
      <c r="F189" s="108"/>
      <c r="G189" s="108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</row>
    <row r="190" spans="1:26" ht="14.25" customHeight="1" x14ac:dyDescent="0.25">
      <c r="A190" s="107"/>
      <c r="B190" s="108"/>
      <c r="C190" s="108"/>
      <c r="D190" s="108"/>
      <c r="E190" s="108"/>
      <c r="F190" s="108"/>
      <c r="G190" s="108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</row>
    <row r="191" spans="1:26" ht="14.25" customHeight="1" x14ac:dyDescent="0.25">
      <c r="A191" s="107"/>
      <c r="B191" s="108"/>
      <c r="C191" s="108"/>
      <c r="D191" s="108"/>
      <c r="E191" s="108"/>
      <c r="F191" s="108"/>
      <c r="G191" s="108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</row>
    <row r="192" spans="1:26" ht="14.25" customHeight="1" x14ac:dyDescent="0.25">
      <c r="A192" s="107"/>
      <c r="B192" s="108"/>
      <c r="C192" s="108"/>
      <c r="D192" s="108"/>
      <c r="E192" s="108"/>
      <c r="F192" s="108"/>
      <c r="G192" s="108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</row>
    <row r="193" spans="1:26" ht="14.25" customHeight="1" x14ac:dyDescent="0.25">
      <c r="A193" s="107"/>
      <c r="B193" s="108"/>
      <c r="C193" s="108"/>
      <c r="D193" s="108"/>
      <c r="E193" s="108"/>
      <c r="F193" s="108"/>
      <c r="G193" s="108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</row>
    <row r="194" spans="1:26" ht="14.25" customHeight="1" x14ac:dyDescent="0.25">
      <c r="A194" s="107"/>
      <c r="B194" s="108"/>
      <c r="C194" s="108"/>
      <c r="D194" s="108"/>
      <c r="E194" s="108"/>
      <c r="F194" s="108"/>
      <c r="G194" s="108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</row>
    <row r="195" spans="1:26" ht="14.25" customHeight="1" x14ac:dyDescent="0.25">
      <c r="A195" s="107"/>
      <c r="B195" s="108"/>
      <c r="C195" s="108"/>
      <c r="D195" s="108"/>
      <c r="E195" s="108"/>
      <c r="F195" s="108"/>
      <c r="G195" s="108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</row>
    <row r="196" spans="1:26" ht="14.25" customHeight="1" x14ac:dyDescent="0.25">
      <c r="A196" s="107"/>
      <c r="B196" s="108"/>
      <c r="C196" s="108"/>
      <c r="D196" s="108"/>
      <c r="E196" s="108"/>
      <c r="F196" s="108"/>
      <c r="G196" s="108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</row>
    <row r="197" spans="1:26" ht="14.25" customHeight="1" x14ac:dyDescent="0.25">
      <c r="A197" s="107"/>
      <c r="B197" s="108"/>
      <c r="C197" s="108"/>
      <c r="D197" s="108"/>
      <c r="E197" s="108"/>
      <c r="F197" s="108"/>
      <c r="G197" s="108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</row>
    <row r="198" spans="1:26" ht="14.25" customHeight="1" x14ac:dyDescent="0.25">
      <c r="A198" s="107"/>
      <c r="B198" s="108"/>
      <c r="C198" s="108"/>
      <c r="D198" s="108"/>
      <c r="E198" s="108"/>
      <c r="F198" s="108"/>
      <c r="G198" s="108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</row>
    <row r="199" spans="1:26" ht="14.25" customHeight="1" x14ac:dyDescent="0.25">
      <c r="A199" s="107"/>
      <c r="B199" s="108"/>
      <c r="C199" s="108"/>
      <c r="D199" s="108"/>
      <c r="E199" s="108"/>
      <c r="F199" s="108"/>
      <c r="G199" s="108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</row>
    <row r="200" spans="1:26" ht="14.25" customHeight="1" x14ac:dyDescent="0.25">
      <c r="A200" s="107"/>
      <c r="B200" s="108"/>
      <c r="C200" s="108"/>
      <c r="D200" s="108"/>
      <c r="E200" s="108"/>
      <c r="F200" s="108"/>
      <c r="G200" s="108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</row>
    <row r="201" spans="1:26" ht="14.25" customHeight="1" x14ac:dyDescent="0.25">
      <c r="A201" s="107"/>
      <c r="B201" s="108"/>
      <c r="C201" s="108"/>
      <c r="D201" s="108"/>
      <c r="E201" s="108"/>
      <c r="F201" s="108"/>
      <c r="G201" s="108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  <c r="Z201" s="109"/>
    </row>
    <row r="202" spans="1:26" ht="14.25" customHeight="1" x14ac:dyDescent="0.25">
      <c r="A202" s="107"/>
      <c r="B202" s="108"/>
      <c r="C202" s="108"/>
      <c r="D202" s="108"/>
      <c r="E202" s="108"/>
      <c r="F202" s="108"/>
      <c r="G202" s="108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</row>
    <row r="203" spans="1:26" ht="14.25" customHeight="1" x14ac:dyDescent="0.25">
      <c r="A203" s="107"/>
      <c r="B203" s="108"/>
      <c r="C203" s="108"/>
      <c r="D203" s="108"/>
      <c r="E203" s="108"/>
      <c r="F203" s="108"/>
      <c r="G203" s="108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</row>
    <row r="204" spans="1:26" ht="14.25" customHeight="1" x14ac:dyDescent="0.25">
      <c r="A204" s="107"/>
      <c r="B204" s="108"/>
      <c r="C204" s="108"/>
      <c r="D204" s="108"/>
      <c r="E204" s="108"/>
      <c r="F204" s="108"/>
      <c r="G204" s="108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</row>
    <row r="205" spans="1:26" ht="14.25" customHeight="1" x14ac:dyDescent="0.25">
      <c r="A205" s="107"/>
      <c r="B205" s="108"/>
      <c r="C205" s="108"/>
      <c r="D205" s="108"/>
      <c r="E205" s="108"/>
      <c r="F205" s="108"/>
      <c r="G205" s="108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</row>
    <row r="206" spans="1:26" ht="14.25" customHeight="1" x14ac:dyDescent="0.25">
      <c r="A206" s="107"/>
      <c r="B206" s="108"/>
      <c r="C206" s="108"/>
      <c r="D206" s="108"/>
      <c r="E206" s="108"/>
      <c r="F206" s="108"/>
      <c r="G206" s="108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</row>
    <row r="207" spans="1:26" ht="14.25" customHeight="1" x14ac:dyDescent="0.25">
      <c r="A207" s="107"/>
      <c r="B207" s="108"/>
      <c r="C207" s="108"/>
      <c r="D207" s="108"/>
      <c r="E207" s="108"/>
      <c r="F207" s="108"/>
      <c r="G207" s="108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</row>
    <row r="208" spans="1:26" ht="14.25" customHeight="1" x14ac:dyDescent="0.25">
      <c r="A208" s="107"/>
      <c r="B208" s="108"/>
      <c r="C208" s="108"/>
      <c r="D208" s="108"/>
      <c r="E208" s="108"/>
      <c r="F208" s="108"/>
      <c r="G208" s="108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</row>
    <row r="209" spans="1:26" ht="14.25" customHeight="1" x14ac:dyDescent="0.25">
      <c r="A209" s="107"/>
      <c r="B209" s="108"/>
      <c r="C209" s="108"/>
      <c r="D209" s="108"/>
      <c r="E209" s="108"/>
      <c r="F209" s="108"/>
      <c r="G209" s="108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</row>
    <row r="210" spans="1:26" ht="14.25" customHeight="1" x14ac:dyDescent="0.25">
      <c r="A210" s="107"/>
      <c r="B210" s="108"/>
      <c r="C210" s="108"/>
      <c r="D210" s="108"/>
      <c r="E210" s="108"/>
      <c r="F210" s="108"/>
      <c r="G210" s="108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</row>
    <row r="211" spans="1:26" ht="14.25" customHeight="1" x14ac:dyDescent="0.25">
      <c r="A211" s="107"/>
      <c r="B211" s="108"/>
      <c r="C211" s="108"/>
      <c r="D211" s="108"/>
      <c r="E211" s="108"/>
      <c r="F211" s="108"/>
      <c r="G211" s="108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  <c r="Z211" s="109"/>
    </row>
    <row r="212" spans="1:26" ht="14.25" customHeight="1" x14ac:dyDescent="0.25">
      <c r="A212" s="107"/>
      <c r="B212" s="108"/>
      <c r="C212" s="108"/>
      <c r="D212" s="108"/>
      <c r="E212" s="108"/>
      <c r="F212" s="108"/>
      <c r="G212" s="108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</row>
    <row r="213" spans="1:26" ht="14.25" customHeight="1" x14ac:dyDescent="0.25">
      <c r="A213" s="107"/>
      <c r="B213" s="108"/>
      <c r="C213" s="108"/>
      <c r="D213" s="108"/>
      <c r="E213" s="108"/>
      <c r="F213" s="108"/>
      <c r="G213" s="108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</row>
    <row r="214" spans="1:26" ht="14.25" customHeight="1" x14ac:dyDescent="0.25">
      <c r="A214" s="107"/>
      <c r="B214" s="108"/>
      <c r="C214" s="108"/>
      <c r="D214" s="108"/>
      <c r="E214" s="108"/>
      <c r="F214" s="108"/>
      <c r="G214" s="108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  <c r="Z214" s="109"/>
    </row>
    <row r="215" spans="1:26" ht="14.25" customHeight="1" x14ac:dyDescent="0.25">
      <c r="A215" s="107"/>
      <c r="B215" s="108"/>
      <c r="C215" s="108"/>
      <c r="D215" s="108"/>
      <c r="E215" s="108"/>
      <c r="F215" s="108"/>
      <c r="G215" s="108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  <c r="Z215" s="109"/>
    </row>
    <row r="216" spans="1:26" ht="14.25" customHeight="1" x14ac:dyDescent="0.25">
      <c r="A216" s="107"/>
      <c r="B216" s="108"/>
      <c r="C216" s="108"/>
      <c r="D216" s="108"/>
      <c r="E216" s="108"/>
      <c r="F216" s="108"/>
      <c r="G216" s="108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</row>
    <row r="217" spans="1:26" ht="14.25" customHeight="1" x14ac:dyDescent="0.25">
      <c r="A217" s="107"/>
      <c r="B217" s="108"/>
      <c r="C217" s="108"/>
      <c r="D217" s="108"/>
      <c r="E217" s="108"/>
      <c r="F217" s="108"/>
      <c r="G217" s="108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</row>
    <row r="218" spans="1:26" ht="14.25" customHeight="1" x14ac:dyDescent="0.25">
      <c r="A218" s="107"/>
      <c r="B218" s="108"/>
      <c r="C218" s="108"/>
      <c r="D218" s="108"/>
      <c r="E218" s="108"/>
      <c r="F218" s="108"/>
      <c r="G218" s="108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</row>
    <row r="219" spans="1:26" ht="14.25" customHeight="1" x14ac:dyDescent="0.25">
      <c r="A219" s="107"/>
      <c r="B219" s="108"/>
      <c r="C219" s="108"/>
      <c r="D219" s="108"/>
      <c r="E219" s="108"/>
      <c r="F219" s="108"/>
      <c r="G219" s="108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</row>
    <row r="220" spans="1:26" ht="14.25" customHeight="1" x14ac:dyDescent="0.25">
      <c r="A220" s="107"/>
      <c r="B220" s="108"/>
      <c r="C220" s="108"/>
      <c r="D220" s="108"/>
      <c r="E220" s="108"/>
      <c r="F220" s="108"/>
      <c r="G220" s="108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</row>
    <row r="221" spans="1:26" ht="14.25" customHeight="1" x14ac:dyDescent="0.25">
      <c r="A221" s="107"/>
      <c r="B221" s="108"/>
      <c r="C221" s="108"/>
      <c r="D221" s="108"/>
      <c r="E221" s="108"/>
      <c r="F221" s="108"/>
      <c r="G221" s="108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</row>
    <row r="222" spans="1:26" ht="14.25" customHeight="1" x14ac:dyDescent="0.25">
      <c r="A222" s="107"/>
      <c r="B222" s="108"/>
      <c r="C222" s="108"/>
      <c r="D222" s="108"/>
      <c r="E222" s="108"/>
      <c r="F222" s="108"/>
      <c r="G222" s="108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</row>
    <row r="223" spans="1:26" ht="14.25" customHeight="1" x14ac:dyDescent="0.25">
      <c r="A223" s="107"/>
      <c r="B223" s="108"/>
      <c r="C223" s="108"/>
      <c r="D223" s="108"/>
      <c r="E223" s="108"/>
      <c r="F223" s="108"/>
      <c r="G223" s="108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  <c r="Z223" s="109"/>
    </row>
    <row r="224" spans="1:26" ht="14.25" customHeight="1" x14ac:dyDescent="0.25">
      <c r="A224" s="107"/>
      <c r="B224" s="108"/>
      <c r="C224" s="108"/>
      <c r="D224" s="108"/>
      <c r="E224" s="108"/>
      <c r="F224" s="108"/>
      <c r="G224" s="108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</row>
    <row r="225" spans="1:26" ht="14.25" customHeight="1" x14ac:dyDescent="0.25">
      <c r="A225" s="107"/>
      <c r="B225" s="108"/>
      <c r="C225" s="108"/>
      <c r="D225" s="108"/>
      <c r="E225" s="108"/>
      <c r="F225" s="108"/>
      <c r="G225" s="108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  <c r="Z225" s="109"/>
    </row>
    <row r="226" spans="1:26" ht="14.25" customHeight="1" x14ac:dyDescent="0.25">
      <c r="A226" s="107"/>
      <c r="B226" s="108"/>
      <c r="C226" s="108"/>
      <c r="D226" s="108"/>
      <c r="E226" s="108"/>
      <c r="F226" s="108"/>
      <c r="G226" s="108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</row>
    <row r="227" spans="1:26" ht="14.25" customHeight="1" x14ac:dyDescent="0.25">
      <c r="A227" s="107"/>
      <c r="B227" s="108"/>
      <c r="C227" s="108"/>
      <c r="D227" s="108"/>
      <c r="E227" s="108"/>
      <c r="F227" s="108"/>
      <c r="G227" s="108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</row>
    <row r="228" spans="1:26" ht="14.25" customHeight="1" x14ac:dyDescent="0.25">
      <c r="A228" s="107"/>
      <c r="B228" s="108"/>
      <c r="C228" s="108"/>
      <c r="D228" s="108"/>
      <c r="E228" s="108"/>
      <c r="F228" s="108"/>
      <c r="G228" s="108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  <c r="Z228" s="109"/>
    </row>
    <row r="229" spans="1:26" ht="14.25" customHeight="1" x14ac:dyDescent="0.25">
      <c r="A229" s="107"/>
      <c r="B229" s="108"/>
      <c r="C229" s="108"/>
      <c r="D229" s="108"/>
      <c r="E229" s="108"/>
      <c r="F229" s="108"/>
      <c r="G229" s="108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</row>
    <row r="230" spans="1:26" ht="14.25" customHeight="1" x14ac:dyDescent="0.25">
      <c r="A230" s="107"/>
      <c r="B230" s="108"/>
      <c r="C230" s="108"/>
      <c r="D230" s="108"/>
      <c r="E230" s="108"/>
      <c r="F230" s="108"/>
      <c r="G230" s="108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  <c r="Z230" s="109"/>
    </row>
    <row r="231" spans="1:26" ht="14.25" customHeight="1" x14ac:dyDescent="0.25">
      <c r="A231" s="107"/>
      <c r="B231" s="108"/>
      <c r="C231" s="108"/>
      <c r="D231" s="108"/>
      <c r="E231" s="108"/>
      <c r="F231" s="108"/>
      <c r="G231" s="108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  <c r="Z231" s="109"/>
    </row>
    <row r="232" spans="1:26" ht="14.25" customHeight="1" x14ac:dyDescent="0.25">
      <c r="A232" s="107"/>
      <c r="B232" s="108"/>
      <c r="C232" s="108"/>
      <c r="D232" s="108"/>
      <c r="E232" s="108"/>
      <c r="F232" s="108"/>
      <c r="G232" s="108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  <c r="Z232" s="109"/>
    </row>
    <row r="233" spans="1:26" ht="14.25" customHeight="1" x14ac:dyDescent="0.25">
      <c r="A233" s="107"/>
      <c r="B233" s="108"/>
      <c r="C233" s="108"/>
      <c r="D233" s="108"/>
      <c r="E233" s="108"/>
      <c r="F233" s="108"/>
      <c r="G233" s="108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</row>
    <row r="234" spans="1:26" ht="14.25" customHeight="1" x14ac:dyDescent="0.25">
      <c r="A234" s="107"/>
      <c r="B234" s="108"/>
      <c r="C234" s="108"/>
      <c r="D234" s="108"/>
      <c r="E234" s="108"/>
      <c r="F234" s="108"/>
      <c r="G234" s="108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  <c r="Z234" s="109"/>
    </row>
    <row r="235" spans="1:26" ht="14.25" customHeight="1" x14ac:dyDescent="0.25">
      <c r="A235" s="107"/>
      <c r="B235" s="108"/>
      <c r="C235" s="108"/>
      <c r="D235" s="108"/>
      <c r="E235" s="108"/>
      <c r="F235" s="108"/>
      <c r="G235" s="108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109"/>
    </row>
    <row r="236" spans="1:26" ht="14.25" customHeight="1" x14ac:dyDescent="0.25">
      <c r="A236" s="107"/>
      <c r="B236" s="108"/>
      <c r="C236" s="108"/>
      <c r="D236" s="108"/>
      <c r="E236" s="108"/>
      <c r="F236" s="108"/>
      <c r="G236" s="108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</row>
    <row r="237" spans="1:26" ht="14.25" customHeight="1" x14ac:dyDescent="0.25">
      <c r="A237" s="107"/>
      <c r="B237" s="108"/>
      <c r="C237" s="108"/>
      <c r="D237" s="108"/>
      <c r="E237" s="108"/>
      <c r="F237" s="108"/>
      <c r="G237" s="108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  <c r="Z237" s="109"/>
    </row>
    <row r="238" spans="1:26" ht="14.25" customHeight="1" x14ac:dyDescent="0.25">
      <c r="A238" s="107"/>
      <c r="B238" s="108"/>
      <c r="C238" s="108"/>
      <c r="D238" s="108"/>
      <c r="E238" s="108"/>
      <c r="F238" s="108"/>
      <c r="G238" s="108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  <c r="Z238" s="109"/>
    </row>
    <row r="239" spans="1:26" ht="14.25" customHeight="1" x14ac:dyDescent="0.25">
      <c r="A239" s="107"/>
      <c r="B239" s="108"/>
      <c r="C239" s="108"/>
      <c r="D239" s="108"/>
      <c r="E239" s="108"/>
      <c r="F239" s="108"/>
      <c r="G239" s="108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  <c r="Z239" s="109"/>
    </row>
    <row r="240" spans="1:26" ht="14.25" customHeight="1" x14ac:dyDescent="0.25">
      <c r="A240" s="107"/>
      <c r="B240" s="108"/>
      <c r="C240" s="108"/>
      <c r="D240" s="108"/>
      <c r="E240" s="108"/>
      <c r="F240" s="108"/>
      <c r="G240" s="108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  <c r="Z240" s="109"/>
    </row>
    <row r="241" spans="1:26" ht="14.25" customHeight="1" x14ac:dyDescent="0.25">
      <c r="A241" s="107"/>
      <c r="B241" s="108"/>
      <c r="C241" s="108"/>
      <c r="D241" s="108"/>
      <c r="E241" s="108"/>
      <c r="F241" s="108"/>
      <c r="G241" s="108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  <c r="Z241" s="109"/>
    </row>
    <row r="242" spans="1:26" ht="14.25" customHeight="1" x14ac:dyDescent="0.25">
      <c r="A242" s="107"/>
      <c r="B242" s="108"/>
      <c r="C242" s="108"/>
      <c r="D242" s="108"/>
      <c r="E242" s="108"/>
      <c r="F242" s="108"/>
      <c r="G242" s="108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  <c r="Z242" s="109"/>
    </row>
    <row r="243" spans="1:26" ht="14.25" customHeight="1" x14ac:dyDescent="0.25">
      <c r="A243" s="107"/>
      <c r="B243" s="108"/>
      <c r="C243" s="108"/>
      <c r="D243" s="108"/>
      <c r="E243" s="108"/>
      <c r="F243" s="108"/>
      <c r="G243" s="108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  <c r="Z243" s="109"/>
    </row>
    <row r="244" spans="1:26" ht="14.25" customHeight="1" x14ac:dyDescent="0.25">
      <c r="A244" s="107"/>
      <c r="B244" s="108"/>
      <c r="C244" s="108"/>
      <c r="D244" s="108"/>
      <c r="E244" s="108"/>
      <c r="F244" s="108"/>
      <c r="G244" s="108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  <c r="Z244" s="109"/>
    </row>
    <row r="245" spans="1:26" ht="14.25" customHeight="1" x14ac:dyDescent="0.25">
      <c r="A245" s="107"/>
      <c r="B245" s="108"/>
      <c r="C245" s="108"/>
      <c r="D245" s="108"/>
      <c r="E245" s="108"/>
      <c r="F245" s="108"/>
      <c r="G245" s="108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</row>
    <row r="246" spans="1:26" ht="14.25" customHeight="1" x14ac:dyDescent="0.25">
      <c r="A246" s="107"/>
      <c r="B246" s="108"/>
      <c r="C246" s="108"/>
      <c r="D246" s="108"/>
      <c r="E246" s="108"/>
      <c r="F246" s="108"/>
      <c r="G246" s="108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  <c r="Z246" s="109"/>
    </row>
    <row r="247" spans="1:26" ht="14.25" customHeight="1" x14ac:dyDescent="0.25">
      <c r="A247" s="107"/>
      <c r="B247" s="108"/>
      <c r="C247" s="108"/>
      <c r="D247" s="108"/>
      <c r="E247" s="108"/>
      <c r="F247" s="108"/>
      <c r="G247" s="108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</row>
    <row r="248" spans="1:26" ht="14.25" customHeight="1" x14ac:dyDescent="0.25">
      <c r="A248" s="107"/>
      <c r="B248" s="108"/>
      <c r="C248" s="108"/>
      <c r="D248" s="108"/>
      <c r="E248" s="108"/>
      <c r="F248" s="108"/>
      <c r="G248" s="108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  <c r="Z248" s="109"/>
    </row>
    <row r="249" spans="1:26" ht="14.25" customHeight="1" x14ac:dyDescent="0.25">
      <c r="A249" s="107"/>
      <c r="B249" s="108"/>
      <c r="C249" s="108"/>
      <c r="D249" s="108"/>
      <c r="E249" s="108"/>
      <c r="F249" s="108"/>
      <c r="G249" s="108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</row>
    <row r="250" spans="1:26" ht="14.25" customHeight="1" x14ac:dyDescent="0.25">
      <c r="A250" s="107"/>
      <c r="B250" s="108"/>
      <c r="C250" s="108"/>
      <c r="D250" s="108"/>
      <c r="E250" s="108"/>
      <c r="F250" s="108"/>
      <c r="G250" s="108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  <c r="Z250" s="109"/>
    </row>
    <row r="251" spans="1:26" ht="14.25" customHeight="1" x14ac:dyDescent="0.25">
      <c r="A251" s="107"/>
      <c r="B251" s="108"/>
      <c r="C251" s="108"/>
      <c r="D251" s="108"/>
      <c r="E251" s="108"/>
      <c r="F251" s="108"/>
      <c r="G251" s="108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</row>
    <row r="252" spans="1:26" ht="14.25" customHeight="1" x14ac:dyDescent="0.25">
      <c r="A252" s="107"/>
      <c r="B252" s="108"/>
      <c r="C252" s="108"/>
      <c r="D252" s="108"/>
      <c r="E252" s="108"/>
      <c r="F252" s="108"/>
      <c r="G252" s="108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  <c r="Z252" s="109"/>
    </row>
    <row r="253" spans="1:26" ht="14.25" customHeight="1" x14ac:dyDescent="0.25">
      <c r="A253" s="107"/>
      <c r="B253" s="108"/>
      <c r="C253" s="108"/>
      <c r="D253" s="108"/>
      <c r="E253" s="108"/>
      <c r="F253" s="108"/>
      <c r="G253" s="108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</row>
    <row r="254" spans="1:26" ht="14.25" customHeight="1" x14ac:dyDescent="0.25">
      <c r="A254" s="107"/>
      <c r="B254" s="108"/>
      <c r="C254" s="108"/>
      <c r="D254" s="108"/>
      <c r="E254" s="108"/>
      <c r="F254" s="108"/>
      <c r="G254" s="108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</row>
    <row r="255" spans="1:26" ht="14.25" customHeight="1" x14ac:dyDescent="0.25">
      <c r="A255" s="107"/>
      <c r="B255" s="108"/>
      <c r="C255" s="108"/>
      <c r="D255" s="108"/>
      <c r="E255" s="108"/>
      <c r="F255" s="108"/>
      <c r="G255" s="108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</row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E2:G3"/>
    <mergeCell ref="A8:G8"/>
    <mergeCell ref="A9:G9"/>
    <mergeCell ref="B13:G13"/>
    <mergeCell ref="B18:G18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Пелети</vt:lpstr>
      <vt:lpstr>Транс.ін.мережами</vt:lpstr>
      <vt:lpstr>Додаток 6 Структури</vt:lpstr>
      <vt:lpstr>Додаток 1 на 1 Гкал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Кисляченко Олександр Петрович</dc:creator>
  <cp:lastModifiedBy>Скороход С.В.</cp:lastModifiedBy>
  <dcterms:created xsi:type="dcterms:W3CDTF">2019-02-22T07:34:20Z</dcterms:created>
  <dcterms:modified xsi:type="dcterms:W3CDTF">2025-02-07T07:17:06Z</dcterms:modified>
</cp:coreProperties>
</file>