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Аркуш1" sheetId="1" state="visible" r:id="rId2"/>
  </sheets>
  <externalReferences>
    <externalReference r:id="rId1"/>
  </externalReferences>
  <definedNames>
    <definedName name="_Hlk111815570" localSheetId="0">#REF!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<sst xmlns="http://schemas.openxmlformats.org/spreadsheetml/2006/main" count="90" uniqueCount="90">
  <si>
    <t xml:space="preserve">Додаток 1 до  рішення виконавчого комітету Менської міської ради  19 лютого 2025 року № 36</t>
  </si>
  <si>
    <t xml:space="preserve">Структура тарифів на теплову енергію </t>
  </si>
  <si>
    <t xml:space="preserve">АКЦІОНЕРНЕ ТОВАРИСТВО "ОБЛТЕПЛОКОМУНЕНЕРГО" м. Мена</t>
  </si>
  <si>
    <t xml:space="preserve">для потреб населення </t>
  </si>
  <si>
    <t xml:space="preserve">№ з/п</t>
  </si>
  <si>
    <t xml:space="preserve">Найменування показників</t>
  </si>
  <si>
    <t>Усього</t>
  </si>
  <si>
    <t>грн/Гкал</t>
  </si>
  <si>
    <t>І</t>
  </si>
  <si>
    <t xml:space="preserve">Структура тарифів на теплову енергію, грн/Гкал</t>
  </si>
  <si>
    <t>1</t>
  </si>
  <si>
    <t xml:space="preserve">Тарифи на теплову енергію, у тому числі:</t>
  </si>
  <si>
    <t>Х</t>
  </si>
  <si>
    <t xml:space="preserve">2 840,11</t>
  </si>
  <si>
    <t>1.1</t>
  </si>
  <si>
    <t xml:space="preserve">тарифи на виробництво теплової енергії</t>
  </si>
  <si>
    <t xml:space="preserve">2 061,67</t>
  </si>
  <si>
    <t>1.2</t>
  </si>
  <si>
    <t xml:space="preserve">тарифи на транспортування теплової енергії власним споживачам</t>
  </si>
  <si>
    <t>1.3</t>
  </si>
  <si>
    <t xml:space="preserve">тарифи на постачання теплової енергії</t>
  </si>
  <si>
    <t>ІІ</t>
  </si>
  <si>
    <t xml:space="preserve">Структура витрат на теплову енергію, тис грн на рік</t>
  </si>
  <si>
    <t xml:space="preserve">Виробнича собівартість, у тому числі:</t>
  </si>
  <si>
    <t xml:space="preserve">5 062,18</t>
  </si>
  <si>
    <t xml:space="preserve">прямі матеріальні витрати, у тому числі:</t>
  </si>
  <si>
    <t xml:space="preserve">2 783,52</t>
  </si>
  <si>
    <t>1.1.1</t>
  </si>
  <si>
    <t>паливо</t>
  </si>
  <si>
    <t xml:space="preserve">2 325,03</t>
  </si>
  <si>
    <t>1.1.2</t>
  </si>
  <si>
    <t xml:space="preserve"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</si>
  <si>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</si>
  <si>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 xml:space="preserve">транспортування теплової енергії тепловими мережами інших підприємств</t>
  </si>
  <si>
    <t>1.1.4</t>
  </si>
  <si>
    <t xml:space="preserve">покупна теплова енергія</t>
  </si>
  <si>
    <t>1.1.5</t>
  </si>
  <si>
    <t>електроенергія</t>
  </si>
  <si>
    <t>1.1.6</t>
  </si>
  <si>
    <t xml:space="preserve">вода для технологічних потреб та водовідведення</t>
  </si>
  <si>
    <t>1.1.7</t>
  </si>
  <si>
    <t xml:space="preserve">матеріали, запасні частини та інші матеріальні ресурси</t>
  </si>
  <si>
    <t xml:space="preserve">прямі витрати на оплату праці </t>
  </si>
  <si>
    <t xml:space="preserve">1 058,13</t>
  </si>
  <si>
    <t xml:space="preserve">інші прямі витрати, у тому числі:</t>
  </si>
  <si>
    <t xml:space="preserve">1 106,61</t>
  </si>
  <si>
    <t>1.3.1</t>
  </si>
  <si>
    <t xml:space="preserve">відрахування на соціальні заходи</t>
  </si>
  <si>
    <t>1.3.2</t>
  </si>
  <si>
    <t xml:space="preserve">амортизаційні відрахування</t>
  </si>
  <si>
    <t>1.3.3</t>
  </si>
  <si>
    <t xml:space="preserve">інші прямі витрати</t>
  </si>
  <si>
    <t>1.4</t>
  </si>
  <si>
    <t xml:space="preserve">загальновиробничі витрати, у тому числі:</t>
  </si>
  <si>
    <t>1.4.1</t>
  </si>
  <si>
    <t xml:space="preserve">витрати на оплату праці </t>
  </si>
  <si>
    <t>1.4.2</t>
  </si>
  <si>
    <t>1.4.3</t>
  </si>
  <si>
    <t>1.4.4</t>
  </si>
  <si>
    <t xml:space="preserve">інші витрати</t>
  </si>
  <si>
    <t xml:space="preserve">Адміністративні витрати, у тому числі:</t>
  </si>
  <si>
    <t>2.1</t>
  </si>
  <si>
    <t>2.2</t>
  </si>
  <si>
    <t>2.3</t>
  </si>
  <si>
    <t>2.4</t>
  </si>
  <si>
    <t>3</t>
  </si>
  <si>
    <t xml:space="preserve">Інші операційні витрати</t>
  </si>
  <si>
    <t>4</t>
  </si>
  <si>
    <t xml:space="preserve">Фінансові витрати </t>
  </si>
  <si>
    <t>5</t>
  </si>
  <si>
    <t xml:space="preserve">Повна собівартість</t>
  </si>
  <si>
    <t xml:space="preserve">5 260,17</t>
  </si>
  <si>
    <t>6</t>
  </si>
  <si>
    <t xml:space="preserve">Витрати на відшкодування втрат</t>
  </si>
  <si>
    <t>7</t>
  </si>
  <si>
    <t xml:space="preserve">Розрахунковий прибуток на теплову енергію, усього, у тому числі:</t>
  </si>
  <si>
    <t>7.1</t>
  </si>
  <si>
    <t xml:space="preserve">податок на прибуток</t>
  </si>
  <si>
    <t>7.2</t>
  </si>
  <si>
    <t xml:space="preserve">на розвиток виробництва (виробничі інвестиції)</t>
  </si>
  <si>
    <t>7.3</t>
  </si>
  <si>
    <t xml:space="preserve">інше використання прибутку</t>
  </si>
  <si>
    <t>8</t>
  </si>
  <si>
    <t xml:space="preserve">Загальна вартість теплової енергії</t>
  </si>
  <si>
    <t xml:space="preserve">5 516,76</t>
  </si>
  <si>
    <t>9</t>
  </si>
  <si>
    <t xml:space="preserve">Обсяг реалізації теплової енергії власним споживачам, Гкал </t>
  </si>
  <si>
    <t xml:space="preserve">1 942,45</t>
  </si>
  <si>
    <t xml:space="preserve">Начальник відділу міжнародного співробітництва 
та економічного розвитку Менської міської ради </t>
  </si>
  <si>
    <t xml:space="preserve">Сергій СКОРОХОД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</si>
</sst>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6">
    <font>
      <sz val="11.000000"/>
      <color theme="1"/>
      <name val="Calibri"/>
      <scheme val="minor"/>
    </font>
    <font>
      <sz val="11.000000"/>
      <color theme="1"/>
      <name val="Times New Roman"/>
    </font>
    <font>
      <sz val="10.000000"/>
      <color theme="1"/>
      <name val="Times New Roman"/>
    </font>
    <font>
      <sz val="11.000000"/>
      <color theme="1"/>
      <name val="Calibri"/>
    </font>
    <font>
      <b/>
      <sz val="14.000000"/>
      <color theme="1"/>
      <name val="Times New Roman"/>
    </font>
    <font>
      <sz val="8.000000"/>
      <color theme="1"/>
      <name val="Times New Roman"/>
    </font>
    <font>
      <sz val="8.000000"/>
      <color rgb="FF1F1F1F"/>
      <name val="Times New Roman"/>
    </font>
    <font>
      <b/>
      <sz val="8.000000"/>
      <color theme="1"/>
      <name val="Times New Roman"/>
    </font>
    <font>
      <sz val="11.000000"/>
      <name val="Calibri"/>
    </font>
    <font>
      <b/>
      <sz val="8.000000"/>
      <color theme="1"/>
      <name val="&quot;Times New Roman&quot;"/>
    </font>
    <font>
      <sz val="8.000000"/>
      <color theme="1"/>
      <name val="&quot;Times New Roman&quot;"/>
    </font>
    <font>
      <b/>
      <sz val="11.000000"/>
      <color theme="1"/>
      <name val="Times New Roman"/>
    </font>
    <font>
      <sz val="8.000000"/>
      <color indexed="64"/>
      <name val="&quot;Times New Roman&quot;"/>
    </font>
    <font>
      <b/>
      <sz val="11.000000"/>
      <color theme="1"/>
      <name val="Calibri"/>
    </font>
    <font>
      <b/>
      <sz val="12.000000"/>
      <color theme="1"/>
      <name val="Times New Roman"/>
    </font>
    <font>
      <b/>
      <sz val="10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1" fillId="0" borderId="0" numFmtId="49" xfId="0" applyNumberFormat="1" applyFont="1"/>
    <xf fontId="1" fillId="0" borderId="0" numFmtId="0" xfId="0" applyFont="1"/>
    <xf fontId="2" fillId="0" borderId="0" numFmtId="0" xfId="0" applyFont="1" applyAlignment="1">
      <alignment horizontal="left" wrapText="1"/>
    </xf>
    <xf fontId="3" fillId="0" borderId="0" numFmtId="0" xfId="0" applyFont="1" applyAlignment="1">
      <alignment wrapText="1"/>
    </xf>
    <xf fontId="3" fillId="0" borderId="0" numFmtId="0" xfId="0" applyFont="1"/>
    <xf fontId="4" fillId="0" borderId="0" numFmtId="0" xfId="0" applyFont="1" applyAlignment="1">
      <alignment horizontal="center" vertical="center" wrapText="1"/>
    </xf>
    <xf fontId="0" fillId="0" borderId="0" numFmtId="0" xfId="0"/>
    <xf fontId="5" fillId="0" borderId="0" numFmtId="0" xfId="0" applyFont="1" applyAlignment="1">
      <alignment vertical="top"/>
    </xf>
    <xf fontId="4" fillId="0" borderId="0" numFmtId="0" xfId="0" applyFont="1" applyAlignment="1">
      <alignment horizontal="center" vertical="top"/>
    </xf>
    <xf fontId="5" fillId="0" borderId="1" numFmtId="0" xfId="0" applyFont="1" applyBorder="1" applyAlignment="1">
      <alignment vertical="top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2" borderId="3" numFmtId="0" xfId="0" applyFont="1" applyFill="1" applyBorder="1" applyAlignment="1">
      <alignment horizontal="center" vertical="center"/>
    </xf>
    <xf fontId="7" fillId="0" borderId="2" numFmtId="49" xfId="0" applyNumberFormat="1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8" fillId="0" borderId="5" numFmtId="0" xfId="0" applyFont="1" applyBorder="1"/>
    <xf fontId="8" fillId="0" borderId="6" numFmtId="0" xfId="0" applyFont="1" applyBorder="1"/>
    <xf fontId="7" fillId="0" borderId="2" numFmtId="0" xfId="0" applyFont="1" applyBorder="1" applyAlignment="1">
      <alignment vertical="center" wrapText="1"/>
    </xf>
    <xf fontId="9" fillId="0" borderId="2" numFmtId="4" xfId="0" applyNumberFormat="1" applyFont="1" applyBorder="1" applyAlignment="1">
      <alignment horizontal="center"/>
    </xf>
    <xf fontId="9" fillId="0" borderId="7" numFmtId="4" xfId="0" applyNumberFormat="1" applyFont="1" applyBorder="1" applyAlignment="1">
      <alignment horizontal="center"/>
    </xf>
    <xf fontId="5" fillId="0" borderId="2" numFmtId="0" xfId="0" applyFont="1" applyBorder="1" applyAlignment="1">
      <alignment vertical="center" wrapText="1"/>
    </xf>
    <xf fontId="5" fillId="0" borderId="2" numFmtId="4" xfId="0" applyNumberFormat="1" applyFont="1" applyBorder="1" applyAlignment="1">
      <alignment horizontal="center" vertical="center" wrapText="1"/>
    </xf>
    <xf fontId="10" fillId="0" borderId="2" numFmtId="4" xfId="0" applyNumberFormat="1" applyFont="1" applyBorder="1" applyAlignment="1">
      <alignment horizontal="center"/>
    </xf>
    <xf fontId="3" fillId="0" borderId="0" numFmtId="2" xfId="0" applyNumberFormat="1" applyFont="1"/>
    <xf fontId="11" fillId="0" borderId="0" numFmtId="0" xfId="0" applyFont="1"/>
    <xf fontId="10" fillId="0" borderId="7" numFmtId="4" xfId="0" applyNumberFormat="1" applyFont="1" applyBorder="1" applyAlignment="1">
      <alignment horizontal="center"/>
    </xf>
    <xf fontId="12" fillId="0" borderId="7" numFmtId="4" xfId="0" applyNumberFormat="1" applyFont="1" applyBorder="1" applyAlignment="1">
      <alignment horizontal="center"/>
    </xf>
    <xf fontId="13" fillId="0" borderId="0" numFmtId="0" xfId="0" applyFont="1"/>
    <xf fontId="5" fillId="0" borderId="0" numFmtId="49" xfId="0" applyNumberFormat="1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5" fillId="0" borderId="0" numFmtId="4" xfId="0" applyNumberFormat="1" applyFont="1" applyAlignment="1">
      <alignment horizontal="center" vertical="center" wrapText="1"/>
    </xf>
    <xf fontId="14" fillId="0" borderId="0" numFmtId="0" xfId="0" applyFont="1" applyAlignment="1">
      <alignment wrapText="1"/>
    </xf>
    <xf fontId="2" fillId="0" borderId="0" numFmtId="0" xfId="0" applyFont="1" applyAlignment="1">
      <alignment horizontal="center" vertical="center" wrapText="1"/>
    </xf>
    <xf fontId="15" fillId="0" borderId="0" numFmtId="0" xfId="0" applyFont="1" applyAlignment="1">
      <alignment wrapText="1"/>
    </xf>
    <xf fontId="2" fillId="0" borderId="0" numFmtId="0" xfId="0" applyFont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1" fillId="0" borderId="0" numFmtId="164" xfId="0" applyNumberFormat="1" applyFont="1" applyAlignment="1">
      <alignment horizontal="center"/>
    </xf>
    <xf fontId="1" fillId="0" borderId="0" numFmtId="164" xfId="0" applyNumberFormat="1" applyFont="1"/>
    <xf fontId="1" fillId="0" borderId="0" numFmtId="4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externalLink" Target="externalLinks/externalLink1.xml"/><Relationship  Id="rId2" Type="http://schemas.openxmlformats.org/officeDocument/2006/relationships/worksheet" Target="worksheets/sheet1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\Users\Usher\Downloads\11%20&#1052;&#1077;&#1085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ІНСТРУКЦІЯ"/>
      <sheetName val="1_Елементи витрат"/>
      <sheetName val="Загальновиробничі"/>
      <sheetName val="Адміністративні"/>
      <sheetName val="відст заг вир та адм"/>
      <sheetName val="4_Структура пл.соб."/>
      <sheetName val="2_ФОП"/>
      <sheetName val="5_Розрахунок тарифів"/>
      <sheetName val="Д2"/>
      <sheetName val="Д3"/>
      <sheetName val="Д4"/>
      <sheetName val="Д5"/>
      <sheetName val="Д7"/>
      <sheetName val="Д8"/>
      <sheetName val="Д9"/>
      <sheetName val="Вода  Техн."/>
      <sheetName val="Пелети"/>
      <sheetName val="Втрати"/>
      <sheetName val="Транс.ін.мережами"/>
      <sheetName val="Послуга"/>
      <sheetName val="Всі тарифи"/>
      <sheetName val="Додаток 1 Структури"/>
      <sheetName val="Додаток 2 Структури"/>
      <sheetName val="Додаток 3 Структури"/>
      <sheetName val="Додаток 4 Структури"/>
      <sheetName val="Додаток 5 Структури"/>
      <sheetName val="Додаток 1 на 1 Гк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5" zoomScale="100" workbookViewId="0">
      <selection activeCell="A1" activeCellId="0" sqref="A1"/>
    </sheetView>
  </sheetViews>
  <sheetFormatPr defaultColWidth="14.42578125" defaultRowHeight="15" customHeight="1"/>
  <cols>
    <col customWidth="1" min="1" max="1" width="4.42578125"/>
    <col customWidth="1" min="2" max="2" width="86.42578125"/>
    <col customWidth="1" hidden="1" min="3" max="3" width="9.7109375"/>
    <col customWidth="1" min="4" max="4" width="19.5703125"/>
    <col customWidth="1" min="5" max="5" width="7.85546875"/>
    <col customWidth="1" min="6" max="23" width="9.140625"/>
  </cols>
  <sheetData>
    <row r="1" ht="74.25" customHeight="1">
      <c r="A1" s="1"/>
      <c r="B1" s="2"/>
      <c r="C1" s="2"/>
      <c r="D1" s="3" t="s">
        <v>0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4.25" customHeight="1">
      <c r="A2" s="1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0.25" customHeight="1">
      <c r="A3" s="6" t="s">
        <v>1</v>
      </c>
      <c r="B3" s="7"/>
      <c r="C3" s="7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.75" customHeight="1">
      <c r="A4" s="6" t="s">
        <v>2</v>
      </c>
      <c r="B4" s="7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4.25" customHeight="1">
      <c r="A5" s="8"/>
      <c r="B5" s="9" t="s">
        <v>3</v>
      </c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4.25" customHeight="1">
      <c r="A6" s="10"/>
      <c r="B6" s="10"/>
      <c r="C6" s="10"/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14.25" customHeight="1">
      <c r="A7" s="11" t="s">
        <v>4</v>
      </c>
      <c r="B7" s="12" t="s">
        <v>5</v>
      </c>
      <c r="C7" s="12" t="s">
        <v>6</v>
      </c>
      <c r="D7" s="13" t="s">
        <v>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1.25" customHeight="1">
      <c r="A8" s="11">
        <v>1</v>
      </c>
      <c r="B8" s="12">
        <v>2</v>
      </c>
      <c r="C8" s="12">
        <v>3</v>
      </c>
      <c r="D8" s="12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1.25" customHeight="1">
      <c r="A9" s="14" t="s">
        <v>8</v>
      </c>
      <c r="B9" s="15" t="s">
        <v>9</v>
      </c>
      <c r="C9" s="16"/>
      <c r="D9" s="1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4.25" customHeight="1">
      <c r="A10" s="14" t="s">
        <v>10</v>
      </c>
      <c r="B10" s="18" t="s">
        <v>11</v>
      </c>
      <c r="C10" s="12" t="s">
        <v>12</v>
      </c>
      <c r="D10" s="19" t="s">
        <v>13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4.25" customHeight="1">
      <c r="A11" s="14" t="s">
        <v>14</v>
      </c>
      <c r="B11" s="18" t="s">
        <v>15</v>
      </c>
      <c r="C11" s="12" t="s">
        <v>12</v>
      </c>
      <c r="D11" s="20" t="s">
        <v>16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4.25" customHeight="1">
      <c r="A12" s="14" t="s">
        <v>17</v>
      </c>
      <c r="B12" s="18" t="s">
        <v>18</v>
      </c>
      <c r="C12" s="12" t="s">
        <v>12</v>
      </c>
      <c r="D12" s="20">
        <v>756.32000000000005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4.25" customHeight="1">
      <c r="A13" s="14" t="s">
        <v>19</v>
      </c>
      <c r="B13" s="18" t="s">
        <v>20</v>
      </c>
      <c r="C13" s="12" t="s">
        <v>12</v>
      </c>
      <c r="D13" s="20">
        <v>22.120000000000001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4.25" customHeight="1">
      <c r="A14" s="14" t="s">
        <v>21</v>
      </c>
      <c r="B14" s="15" t="s">
        <v>22</v>
      </c>
      <c r="C14" s="16"/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4.25" customHeight="1">
      <c r="A15" s="11">
        <v>1</v>
      </c>
      <c r="B15" s="21" t="s">
        <v>23</v>
      </c>
      <c r="C15" s="22" t="e">
        <f>C16+C24+C25+C29</f>
        <v>#REF!</v>
      </c>
      <c r="D15" s="23" t="s">
        <v>24</v>
      </c>
      <c r="E15" s="24"/>
      <c r="F15" s="25"/>
      <c r="G15" s="24"/>
      <c r="H15" s="2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4.25" customHeight="1">
      <c r="A16" s="11" t="s">
        <v>14</v>
      </c>
      <c r="B16" s="21" t="s">
        <v>25</v>
      </c>
      <c r="C16" s="22" t="e">
        <f>SUM(C17:C23)</f>
        <v>#REF!</v>
      </c>
      <c r="D16" s="26" t="s">
        <v>26</v>
      </c>
      <c r="E16" s="24"/>
      <c r="F16" s="25"/>
      <c r="G16" s="24"/>
      <c r="H16" s="2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4.25" customHeight="1">
      <c r="A17" s="11" t="s">
        <v>27</v>
      </c>
      <c r="B17" s="21" t="s">
        <v>28</v>
      </c>
      <c r="C17" s="22" t="e">
        <f>'[1]Додаток 2 Структури'!#REF!</f>
        <v>#REF!</v>
      </c>
      <c r="D17" s="27" t="s">
        <v>29</v>
      </c>
      <c r="E17" s="24"/>
      <c r="F17" s="25"/>
      <c r="G17" s="24"/>
      <c r="H17" s="2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24.75" customHeight="1">
      <c r="A18" s="11" t="s">
        <v>30</v>
      </c>
      <c r="B18" s="21" t="s">
        <v>31</v>
      </c>
      <c r="C18" s="22">
        <f>[1]Д2!H14</f>
        <v>0</v>
      </c>
      <c r="D18" s="27">
        <v>0</v>
      </c>
      <c r="E18" s="24"/>
      <c r="F18" s="25"/>
      <c r="G18" s="24"/>
      <c r="H18" s="2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11" t="s">
        <v>32</v>
      </c>
      <c r="B19" s="21" t="s">
        <v>33</v>
      </c>
      <c r="C19" s="22">
        <f>[1]Д3!G13</f>
        <v>0</v>
      </c>
      <c r="D19" s="26">
        <v>0</v>
      </c>
      <c r="E19" s="24"/>
      <c r="F19" s="25"/>
      <c r="G19" s="24"/>
      <c r="H19" s="2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11" t="s">
        <v>34</v>
      </c>
      <c r="B20" s="21" t="s">
        <v>35</v>
      </c>
      <c r="C20" s="22">
        <f>[1]Д2!H13</f>
        <v>0</v>
      </c>
      <c r="D20" s="27">
        <v>0</v>
      </c>
      <c r="E20" s="24"/>
      <c r="F20" s="25"/>
      <c r="G20" s="24"/>
      <c r="H20" s="2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11" t="s">
        <v>36</v>
      </c>
      <c r="B21" s="21" t="s">
        <v>37</v>
      </c>
      <c r="C21" s="22" t="e">
        <f>'[1]Додаток 2 Структури'!#REF!+'[1]Додаток 3 Структури'!#REF!</f>
        <v>#REF!</v>
      </c>
      <c r="D21" s="27">
        <v>372.27999999999997</v>
      </c>
      <c r="E21" s="24"/>
      <c r="F21" s="25"/>
      <c r="G21" s="24"/>
      <c r="H21" s="2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1" t="s">
        <v>38</v>
      </c>
      <c r="B22" s="21" t="s">
        <v>39</v>
      </c>
      <c r="C22" s="22" t="e">
        <f>#NAME?</f>
        <v>#NAME?</v>
      </c>
      <c r="D22" s="27">
        <v>5.8799999999999999</v>
      </c>
      <c r="E22" s="24"/>
      <c r="F22" s="25"/>
      <c r="G22" s="24"/>
      <c r="H22" s="2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1" t="s">
        <v>40</v>
      </c>
      <c r="B23" s="21" t="s">
        <v>41</v>
      </c>
      <c r="C23" s="22" t="e">
        <f>#NAME?</f>
        <v>#NAME?</v>
      </c>
      <c r="D23" s="27">
        <v>80.329999999999998</v>
      </c>
      <c r="E23" s="24"/>
      <c r="F23" s="25"/>
      <c r="G23" s="24"/>
      <c r="H23" s="2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1" t="s">
        <v>17</v>
      </c>
      <c r="B24" s="21" t="s">
        <v>42</v>
      </c>
      <c r="C24" s="22" t="e">
        <f>'[1]Додаток 2 Структури'!#REF!+'[1]Додаток 3 Структури'!#REF!++'[1]Додаток 4 Структури'!#REF!</f>
        <v>#REF!</v>
      </c>
      <c r="D24" s="27" t="s">
        <v>43</v>
      </c>
      <c r="E24" s="24"/>
      <c r="F24" s="25"/>
      <c r="G24" s="24"/>
      <c r="H24" s="2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1" t="s">
        <v>19</v>
      </c>
      <c r="B25" s="21" t="s">
        <v>44</v>
      </c>
      <c r="C25" s="22" t="e">
        <f>SUM(C26:C28)</f>
        <v>#REF!</v>
      </c>
      <c r="D25" s="26" t="s">
        <v>45</v>
      </c>
      <c r="E25" s="24"/>
      <c r="F25" s="25"/>
      <c r="G25" s="24"/>
      <c r="H25" s="2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1" t="s">
        <v>46</v>
      </c>
      <c r="B26" s="21" t="s">
        <v>47</v>
      </c>
      <c r="C26" s="22" t="e">
        <f>'[1]Додаток 2 Структури'!#REF!+'[1]Додаток 3 Структури'!#REF!++'[1]Додаток 4 Структури'!#REF!</f>
        <v>#REF!</v>
      </c>
      <c r="D26" s="26">
        <v>232.78999999999999</v>
      </c>
      <c r="E26" s="24"/>
      <c r="F26" s="25"/>
      <c r="G26" s="24"/>
      <c r="H26" s="2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1" t="s">
        <v>48</v>
      </c>
      <c r="B27" s="21" t="s">
        <v>49</v>
      </c>
      <c r="C27" s="22" t="e">
        <f>#NAME?</f>
        <v>#NAME?</v>
      </c>
      <c r="D27" s="26">
        <v>10.41</v>
      </c>
      <c r="E27" s="24"/>
      <c r="F27" s="25"/>
      <c r="G27" s="24"/>
      <c r="H27" s="2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1" t="s">
        <v>50</v>
      </c>
      <c r="B28" s="21" t="s">
        <v>51</v>
      </c>
      <c r="C28" s="22" t="e">
        <f>#NAME?</f>
        <v>#NAME?</v>
      </c>
      <c r="D28" s="26">
        <v>863.41999999999996</v>
      </c>
      <c r="E28" s="24"/>
      <c r="F28" s="25"/>
      <c r="G28" s="24"/>
      <c r="H28" s="2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1" t="s">
        <v>52</v>
      </c>
      <c r="B29" s="21" t="s">
        <v>53</v>
      </c>
      <c r="C29" s="22" t="e">
        <f>SUM(C30:C33)</f>
        <v>#REF!</v>
      </c>
      <c r="D29" s="26">
        <v>113.92</v>
      </c>
      <c r="E29" s="24"/>
      <c r="F29" s="25"/>
      <c r="G29" s="24"/>
      <c r="H29" s="2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1" t="s">
        <v>54</v>
      </c>
      <c r="B30" s="21" t="s">
        <v>55</v>
      </c>
      <c r="C30" s="22" t="e">
        <f>'[1]Додаток 2 Структури'!#REF!+'[1]Додаток 3 Структури'!#REF!++'[1]Додаток 4 Структури'!#REF!</f>
        <v>#REF!</v>
      </c>
      <c r="D30" s="26">
        <v>20.68</v>
      </c>
      <c r="E30" s="24"/>
      <c r="F30" s="25"/>
      <c r="G30" s="24"/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1" t="s">
        <v>56</v>
      </c>
      <c r="B31" s="21" t="s">
        <v>47</v>
      </c>
      <c r="C31" s="22" t="e">
        <f>#NAME?</f>
        <v>#NAME?</v>
      </c>
      <c r="D31" s="26">
        <v>4.5499999999999998</v>
      </c>
      <c r="E31" s="24"/>
      <c r="F31" s="25"/>
      <c r="G31" s="24"/>
      <c r="H31" s="2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1" t="s">
        <v>57</v>
      </c>
      <c r="B32" s="21" t="s">
        <v>49</v>
      </c>
      <c r="C32" s="22" t="e">
        <f>#NAME?</f>
        <v>#NAME?</v>
      </c>
      <c r="D32" s="26">
        <v>0.11</v>
      </c>
      <c r="E32" s="24"/>
      <c r="F32" s="25"/>
      <c r="G32" s="24"/>
      <c r="H32" s="2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1" t="s">
        <v>58</v>
      </c>
      <c r="B33" s="21" t="s">
        <v>59</v>
      </c>
      <c r="C33" s="22" t="e">
        <f>#NAME?</f>
        <v>#NAME?</v>
      </c>
      <c r="D33" s="26">
        <v>88.579999999999998</v>
      </c>
      <c r="E33" s="24"/>
      <c r="F33" s="25"/>
      <c r="G33" s="24"/>
      <c r="H33" s="2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1">
        <v>2</v>
      </c>
      <c r="B34" s="21" t="s">
        <v>60</v>
      </c>
      <c r="C34" s="22" t="e">
        <f>SUM(C35:C38)</f>
        <v>#REF!</v>
      </c>
      <c r="D34" s="26">
        <v>197.99000000000001</v>
      </c>
      <c r="E34" s="5"/>
      <c r="F34" s="2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1" t="s">
        <v>61</v>
      </c>
      <c r="B35" s="21" t="s">
        <v>55</v>
      </c>
      <c r="C35" s="22" t="e">
        <f>'[1]Додаток 2 Структури'!#REF!+'[1]Додаток 3 Структури'!#REF!+'[1]Додаток 4 Структури'!#REF!</f>
        <v>#REF!</v>
      </c>
      <c r="D35" s="26">
        <v>130.25</v>
      </c>
      <c r="E35" s="24"/>
      <c r="F35" s="25"/>
      <c r="G35" s="24"/>
      <c r="H35" s="2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1" t="s">
        <v>62</v>
      </c>
      <c r="B36" s="21" t="s">
        <v>47</v>
      </c>
      <c r="C36" s="22" t="e">
        <f>#NAME?</f>
        <v>#NAME?</v>
      </c>
      <c r="D36" s="26">
        <v>28.649999999999999</v>
      </c>
      <c r="E36" s="24"/>
      <c r="F36" s="25"/>
      <c r="G36" s="24"/>
      <c r="H36" s="2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4.25" customHeight="1">
      <c r="A37" s="11" t="s">
        <v>63</v>
      </c>
      <c r="B37" s="21" t="s">
        <v>49</v>
      </c>
      <c r="C37" s="22" t="e">
        <f>#NAME?</f>
        <v>#NAME?</v>
      </c>
      <c r="D37" s="26">
        <v>3.1000000000000001</v>
      </c>
      <c r="E37" s="24"/>
      <c r="F37" s="25"/>
      <c r="G37" s="24"/>
      <c r="H37" s="2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4.25" customHeight="1">
      <c r="A38" s="11" t="s">
        <v>64</v>
      </c>
      <c r="B38" s="21" t="s">
        <v>59</v>
      </c>
      <c r="C38" s="22" t="e">
        <f>#NAME?</f>
        <v>#NAME?</v>
      </c>
      <c r="D38" s="26">
        <v>35.979999999999997</v>
      </c>
      <c r="E38" s="24"/>
      <c r="F38" s="25"/>
      <c r="G38" s="24"/>
      <c r="H38" s="2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1" t="s">
        <v>65</v>
      </c>
      <c r="B39" s="21" t="s">
        <v>66</v>
      </c>
      <c r="C39" s="22">
        <v>0</v>
      </c>
      <c r="D39" s="26">
        <v>0</v>
      </c>
      <c r="E39" s="24"/>
      <c r="F39" s="25"/>
      <c r="G39" s="24"/>
      <c r="H39" s="2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11" t="s">
        <v>67</v>
      </c>
      <c r="B40" s="21" t="s">
        <v>68</v>
      </c>
      <c r="C40" s="22">
        <v>0</v>
      </c>
      <c r="D40" s="26">
        <v>0</v>
      </c>
      <c r="E40" s="24"/>
      <c r="F40" s="25"/>
      <c r="G40" s="24"/>
      <c r="H40" s="2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1" t="s">
        <v>69</v>
      </c>
      <c r="B41" s="21" t="s">
        <v>70</v>
      </c>
      <c r="C41" s="22" t="e">
        <f>C15+C34+C39+C40</f>
        <v>#REF!</v>
      </c>
      <c r="D41" s="26" t="s">
        <v>71</v>
      </c>
      <c r="E41" s="24"/>
      <c r="F41" s="25"/>
      <c r="G41" s="24"/>
      <c r="H41" s="2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4.25" customHeight="1">
      <c r="A42" s="11" t="s">
        <v>72</v>
      </c>
      <c r="B42" s="21" t="s">
        <v>73</v>
      </c>
      <c r="C42" s="22">
        <f>[1]Д2!H36+[1]Д3!G41+[1]Д4!G30</f>
        <v>0</v>
      </c>
      <c r="D42" s="26">
        <v>0</v>
      </c>
      <c r="E42" s="24"/>
      <c r="F42" s="25"/>
      <c r="G42" s="24"/>
      <c r="H42" s="2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4.25" customHeight="1">
      <c r="A43" s="11" t="s">
        <v>74</v>
      </c>
      <c r="B43" s="21" t="s">
        <v>75</v>
      </c>
      <c r="C43" s="22" t="e">
        <f>SUM(C44:C46)</f>
        <v>#REF!</v>
      </c>
      <c r="D43" s="26">
        <v>256.58999999999997</v>
      </c>
      <c r="E43" s="24"/>
      <c r="F43" s="25"/>
      <c r="G43" s="24"/>
      <c r="H43" s="24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ht="14.25" customHeight="1">
      <c r="A44" s="11" t="s">
        <v>76</v>
      </c>
      <c r="B44" s="21" t="s">
        <v>77</v>
      </c>
      <c r="C44" s="22" t="e">
        <f>'[1]Додаток 2 Структури'!#REF!+'[1]Додаток 3 Структури'!#REF!+'[1]Додаток 4 Структури'!#REF!</f>
        <v>#REF!</v>
      </c>
      <c r="D44" s="26">
        <v>46.189999999999998</v>
      </c>
      <c r="E44" s="24"/>
      <c r="F44" s="25"/>
      <c r="G44" s="24"/>
      <c r="H44" s="2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customHeight="1">
      <c r="A45" s="11" t="s">
        <v>78</v>
      </c>
      <c r="B45" s="21" t="s">
        <v>79</v>
      </c>
      <c r="C45" s="22" t="e">
        <f>#NAME?</f>
        <v>#NAME?</v>
      </c>
      <c r="D45" s="26">
        <v>0</v>
      </c>
      <c r="E45" s="24"/>
      <c r="F45" s="25"/>
      <c r="G45" s="24"/>
      <c r="H45" s="2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1" t="s">
        <v>80</v>
      </c>
      <c r="B46" s="21" t="s">
        <v>81</v>
      </c>
      <c r="C46" s="22" t="e">
        <f>#NAME?</f>
        <v>#NAME?</v>
      </c>
      <c r="D46" s="26">
        <v>210.41</v>
      </c>
      <c r="E46" s="24"/>
      <c r="F46" s="25"/>
      <c r="G46" s="24"/>
      <c r="H46" s="2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11" t="s">
        <v>82</v>
      </c>
      <c r="B47" s="21" t="s">
        <v>83</v>
      </c>
      <c r="C47" s="22" t="e">
        <f>C41+C42+C43</f>
        <v>#REF!</v>
      </c>
      <c r="D47" s="26" t="s">
        <v>84</v>
      </c>
      <c r="E47" s="28"/>
      <c r="F47" s="25"/>
      <c r="G47" s="24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ht="14.25" customHeight="1">
      <c r="A48" s="11" t="s">
        <v>85</v>
      </c>
      <c r="B48" s="21" t="s">
        <v>86</v>
      </c>
      <c r="C48" s="22" t="e">
        <f>'[1]Додаток 3 Структури'!#REF!</f>
        <v>#REF!</v>
      </c>
      <c r="D48" s="26" t="s">
        <v>87</v>
      </c>
      <c r="E48" s="28"/>
      <c r="F48" s="25"/>
      <c r="G48" s="24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ht="14.25" customHeight="1">
      <c r="A49" s="29"/>
      <c r="B49" s="30"/>
      <c r="C49" s="31"/>
      <c r="D49" s="31"/>
      <c r="E49" s="28"/>
      <c r="F49" s="25"/>
      <c r="G49" s="24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ht="14.25" customHeight="1">
      <c r="A50" s="32"/>
      <c r="B50" s="33"/>
      <c r="C50" s="34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27" customHeight="1">
      <c r="A51" s="35" t="s">
        <v>88</v>
      </c>
      <c r="B51" s="7"/>
      <c r="C51" s="36"/>
      <c r="D51" s="37" t="s">
        <v>89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5"/>
      <c r="B52" s="5"/>
      <c r="C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5"/>
      <c r="B53" s="5"/>
      <c r="C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"/>
      <c r="B54" s="2"/>
      <c r="C54" s="2"/>
      <c r="D54" s="3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2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2"/>
      <c r="B56" s="2"/>
      <c r="C56" s="2"/>
      <c r="D56" s="39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2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2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5"/>
      <c r="B65" s="5"/>
      <c r="C65" s="5"/>
      <c r="D65" s="39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4.25" customHeight="1">
      <c r="A244" s="1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14.25" customHeight="1">
      <c r="A245" s="1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14.25" customHeight="1">
      <c r="A246" s="1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ht="14.25" customHeight="1">
      <c r="A247" s="1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ht="14.25" customHeight="1">
      <c r="A248" s="1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ht="14.25" customHeight="1">
      <c r="A249" s="1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ht="14.25" customHeight="1">
      <c r="A250" s="1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ht="14.25" customHeight="1">
      <c r="A251" s="1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D3"/>
    <mergeCell ref="A4:D4"/>
    <mergeCell ref="B5:D5"/>
    <mergeCell ref="B9:D9"/>
    <mergeCell ref="B14:D14"/>
    <mergeCell ref="A51:B51"/>
  </mergeCells>
  <printOptions headings="0" gridLines="0"/>
  <pageMargins left="0.70078740157480324" right="0.70078740157480324" top="0.75196850393700776" bottom="0.75196850393700776" header="0" footer="0"/>
  <pageSetup paperSize="9" scale="82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ONLYOFFICE/8.1.3.4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СТАРОДУБ Людмила Олександрівна</cp:lastModifiedBy>
  <cp:revision>1</cp:revision>
  <dcterms:created xsi:type="dcterms:W3CDTF">2023-07-17T12:21:13Z</dcterms:created>
  <dcterms:modified xsi:type="dcterms:W3CDTF">2025-02-19T10:01:37Z</dcterms:modified>
</cp:coreProperties>
</file>