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3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36.xml" ContentType="application/vnd.openxmlformats-officedocument.spreadsheetml.externalLink+xml"/>
  <Override PartName="/xl/worksheets/sheet5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31.xml" ContentType="application/vnd.openxmlformats-officedocument.spreadsheetml.externalLink+xml"/>
  <Override PartName="/xl/externalLinks/externalLink2.xml" ContentType="application/vnd.openxmlformats-officedocument.spreadsheetml.externalLink+xml"/>
  <Override PartName="/xl/worksheets/sheet3.xml" ContentType="application/vnd.openxmlformats-officedocument.spreadsheetml.worksheet+xml"/>
  <Override PartName="/xl/externalLinks/externalLink2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30.xml" ContentType="application/vnd.openxmlformats-officedocument.spreadsheetml.externalLink+xml"/>
  <Override PartName="/xl/worksheets/sheet4.xml" ContentType="application/vnd.openxmlformats-officedocument.spreadsheetml.worksheet+xml"/>
  <Override PartName="/xl/externalLinks/externalLink25.xml" ContentType="application/vnd.openxmlformats-officedocument.spreadsheetml.externalLink+xml"/>
  <Override PartName="/xl/externalLinks/externalLink29.xml" ContentType="application/vnd.openxmlformats-officedocument.spreadsheetml.externalLink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externalLinks/externalLink33.xml" ContentType="application/vnd.openxmlformats-officedocument.spreadsheetml.externalLink+xml"/>
  <Override PartName="/xl/sharedStrings.xml" ContentType="application/vnd.openxmlformats-officedocument.spreadsheetml.sharedStrings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3"/>
  </bookViews>
  <sheets>
    <sheet name="4_Структура пл.соб." sheetId="1" state="hidden" r:id="rId37"/>
    <sheet name="Пелети" sheetId="2" state="hidden" r:id="rId38"/>
    <sheet name="Транс.ін.мережами" sheetId="3" state="hidden" r:id="rId39"/>
    <sheet name="Додаток 6 Структури" sheetId="4" state="visible" r:id="rId40"/>
    <sheet name="Додаток 1 на 1 Гкал" sheetId="5" state="hidden" r:id="rId41"/>
  </sheets>
  <externalReferences>
    <externalReference r:id="rId1"/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</externalReferences>
  <definedNames>
    <definedName name="solver_opt" localSheetId="1">#REF!</definedName>
    <definedName name="solver_opt" localSheetId="2">#REF!</definedName>
    <definedName name="____________DAT5">#NAME?</definedName>
    <definedName name="____________E100000">#REF!</definedName>
    <definedName name="___________DAT5">#NAME?</definedName>
    <definedName name="___________E100000">#REF!</definedName>
    <definedName name="__________DAT5">#NAME?</definedName>
    <definedName name="_________E100000">#REF!</definedName>
    <definedName name="________DAT5">#NAME?</definedName>
    <definedName name="________E100000">#REF!</definedName>
    <definedName name="_______DAT5">#NAME?</definedName>
    <definedName name="_______E100000">#REF!</definedName>
    <definedName name="______DAT5">#NAME?</definedName>
    <definedName name="______E100000">#REF!</definedName>
    <definedName name="_____DAT5">#NAME?</definedName>
    <definedName name="_____E100000">#REF!</definedName>
    <definedName name="____E100000">#REF!</definedName>
    <definedName name="___DAT5">#NAME?</definedName>
    <definedName name="___E100000">#REF!</definedName>
    <definedName name="___wrn2">{#N/A,#N/A,FALSE,"9PS0"}</definedName>
    <definedName name="___xlfn_IFERROR">#REF!</definedName>
    <definedName name="___xlfn_SUMIFS">#REF!</definedName>
    <definedName name="__DAT5">#NAME?</definedName>
    <definedName name="__Dlv1">#NAME?</definedName>
    <definedName name="__Dlv2">#NAME?</definedName>
    <definedName name="__Dlv3">#NAME?</definedName>
    <definedName name="__E100000">#REF!</definedName>
    <definedName name="__gvp14">#NAME?</definedName>
    <definedName name="__gvp2">#NAME?</definedName>
    <definedName name="__Lev1">#NAME?</definedName>
    <definedName name="__Lev2">#NAME?</definedName>
    <definedName name="__Lev3">#NAME?</definedName>
    <definedName name="__Lev4">#NAME?</definedName>
    <definedName name="__Lev5">#NAME?</definedName>
    <definedName name="__Lv1">#NAME?</definedName>
    <definedName name="__Lv2">#NAME?</definedName>
    <definedName name="__Lv3">#NAME?</definedName>
    <definedName name="__Lv4">#NAME?</definedName>
    <definedName name="__Lv5">#NAME?</definedName>
    <definedName name="__mn1">#NAME?</definedName>
    <definedName name="__mn10">#NAME?</definedName>
    <definedName name="__mn11">#NAME?</definedName>
    <definedName name="__mn12">#NAME?</definedName>
    <definedName name="__mn2">#NAME?</definedName>
    <definedName name="__mn3">#NAME?</definedName>
    <definedName name="__mn4">#NAME?</definedName>
    <definedName name="__mn5">#NAME?</definedName>
    <definedName name="__mn6">#NAME?</definedName>
    <definedName name="__mn7">#NAME?</definedName>
    <definedName name="__mn8">#NAME?</definedName>
    <definedName name="__mn9">#NAME?</definedName>
    <definedName name="__wrn2">{#N/A,#N/A,FALSE,"9PS0"}</definedName>
    <definedName name="__xlfn_IFERROR">#REF!</definedName>
    <definedName name="__xlfn_SUMIFS">#REF!</definedName>
    <definedName name="Print_Area">#REF!</definedName>
    <definedName name="_1_E100000_1">#REF!</definedName>
    <definedName name="_10DATA8_1">#REF!</definedName>
    <definedName name="_11DATA9_1">#REF!</definedName>
    <definedName name="_12Excel_BuiltIn_Database_1">#REF!</definedName>
    <definedName name="_13Excel_BuiltIn_Database_2">#REF!</definedName>
    <definedName name="_14Excel_BuiltIn_Print_Area_1_1">#REF!</definedName>
    <definedName name="_15Excel_BuiltIn_Print_Area_1_2">#REF!</definedName>
    <definedName name="_16Excel_BuiltIn_Print_Area_1_3">#REF!</definedName>
    <definedName name="_17Excel_BuiltIn_Print_Area_3_1">#REF!</definedName>
    <definedName name="_18Excel_BuiltIn_Print_Area_3_2">#REF!</definedName>
    <definedName name="_19Excel_BuiltIn_Print_Area_3_3">#REF!</definedName>
    <definedName name="_20Excel_BuiltIn_Print_Area_9_1">#REF!</definedName>
    <definedName name="_21ggg_1">#REF!</definedName>
    <definedName name="_22й11_1">#REF!</definedName>
    <definedName name="_23й11_2">#REF!</definedName>
    <definedName name="_24Лист2_1">#REF!</definedName>
    <definedName name="_25Лист2_2">#REF!</definedName>
    <definedName name="_26НКРЕ_1">#REF!</definedName>
    <definedName name="_27НКРЕ_2">#REF!</definedName>
    <definedName name="_28папап_1">#REF!</definedName>
    <definedName name="_29папап_2">#REF!</definedName>
    <definedName name="_2A_1">#REF!</definedName>
    <definedName name="_30расш_1">#REF!</definedName>
    <definedName name="_31расш_2">#REF!</definedName>
    <definedName name="_32ремонт_1">#REF!</definedName>
    <definedName name="_33см_1">#REF!</definedName>
    <definedName name="_34см_2">#REF!</definedName>
    <definedName name="_35тариф_1">#REF!</definedName>
    <definedName name="_36тариф_2">#REF!</definedName>
    <definedName name="_3A_2">#REF!</definedName>
    <definedName name="_4DATA1_1">#REF!</definedName>
    <definedName name="_5DATA10_1">#REF!</definedName>
    <definedName name="_6DATA11_1">#REF!</definedName>
    <definedName name="_7DATA12_1">#REF!</definedName>
    <definedName name="_8DATA3_1">#REF!</definedName>
    <definedName name="_9DATA5_1">#REF!</definedName>
    <definedName name="_DAT5">#NAME?</definedName>
    <definedName name="_Dlv1">#NAME?</definedName>
    <definedName name="_Dlv2">#NAME?</definedName>
    <definedName name="_Dlv3">#NAME?</definedName>
    <definedName name="_E100000">#REF!</definedName>
    <definedName name="_gvp14">#NAME?</definedName>
    <definedName name="_gvp2">#NAME?</definedName>
    <definedName name="_Lev1">#NAME?</definedName>
    <definedName name="_Lev2">#NAME?</definedName>
    <definedName name="_Lev3">#NAME?</definedName>
    <definedName name="_Lev4">#NAME?</definedName>
    <definedName name="_Lev5">#NAME?</definedName>
    <definedName name="_Lv1">#NAME?</definedName>
    <definedName name="_Lv2">#NAME?</definedName>
    <definedName name="_Lv3">#NAME?</definedName>
    <definedName name="_Lv4">#NAME?</definedName>
    <definedName name="_Lv5">#NAME?</definedName>
    <definedName name="_mn1">#NAME?</definedName>
    <definedName name="_mn10">#NAME?</definedName>
    <definedName name="_mn11">#NAME?</definedName>
    <definedName name="_mn12">#NAME?</definedName>
    <definedName name="_mn2">#NAME?</definedName>
    <definedName name="_mn3">#NAME?</definedName>
    <definedName name="_mn4">#NAME?</definedName>
    <definedName name="_mn5">#NAME?</definedName>
    <definedName name="_mn6">#NAME?</definedName>
    <definedName name="_mn7">#NAME?</definedName>
    <definedName name="_mn8">#NAME?</definedName>
    <definedName name="_mn9">#NAME?</definedName>
    <definedName name="_mq1">#NAME?</definedName>
    <definedName name="_mq10">#NAME?</definedName>
    <definedName name="_mq11">#NAME?</definedName>
    <definedName name="_mq12">#NAME?</definedName>
    <definedName name="_mq2">#NAME?</definedName>
    <definedName name="_mq3">#NAME?</definedName>
    <definedName name="_mq4">#NAME?</definedName>
    <definedName name="_mq5">#NAME?</definedName>
    <definedName name="_mq6">#NAME?</definedName>
    <definedName name="_mq7">#NAME?</definedName>
    <definedName name="_mq8">#NAME?</definedName>
    <definedName name="_mq9">#NAME?</definedName>
    <definedName name="_wrn2">{#N/A,#N/A,FALSE,"9PS0"}</definedName>
    <definedName name="_Л1">#NAME?</definedName>
    <definedName name="_Л10">#NAME?</definedName>
    <definedName name="_Л11">#NAME?</definedName>
    <definedName name="_Л2">#NAME?</definedName>
    <definedName name="_Л3">#NAME?</definedName>
    <definedName name="_Л4">#NAME?</definedName>
    <definedName name="_Л5">#NAME?</definedName>
    <definedName name="_Л7">#NAME?</definedName>
    <definedName name="_Л8">#NAME?</definedName>
    <definedName name="_Л9">#NAME?</definedName>
    <definedName name="_Т1">#NAME?</definedName>
    <definedName name="_Т10">#NAME?</definedName>
    <definedName name="_Т2">#NAME?</definedName>
    <definedName name="_Т3">#REF!</definedName>
    <definedName name="_Т4">#NAME?</definedName>
    <definedName name="_Т5">#NAME?</definedName>
    <definedName name="_Т6">#NAME?</definedName>
    <definedName name="_Т7">#NAME?</definedName>
    <definedName name="_Т8">#NAME?</definedName>
    <definedName name="_Т9">#NAME?</definedName>
    <definedName name="_Ф1">#REF!</definedName>
    <definedName name="_Ф2">#NAME?</definedName>
    <definedName name="_Ф3">#NAME?</definedName>
    <definedName name="_Ф4">#NAME?</definedName>
    <definedName name="_Ф5">#NAME?</definedName>
    <definedName name="_Ф6">#NAME?</definedName>
    <definedName name="_Ф7">#REF!</definedName>
    <definedName name="A">#NAME?</definedName>
    <definedName name="aaa">{#N/A,#N/A,FALSE,"9PS0"}</definedName>
    <definedName name="AAAAA">#REF!</definedName>
    <definedName name="ab">{#N/A,#N/A,FALSE,"9PS0"}</definedName>
    <definedName name="acc_cr">#REF!</definedName>
    <definedName name="acc_db">#REF!</definedName>
    <definedName name="AccessDatabase">"C:\WINDOWS\Рабочий стол\Робота Лутчина\Ltke2new\Ltke22.mdb"</definedName>
    <definedName name="Adr">#NAME?</definedName>
    <definedName name="amort1_1700">#REF!</definedName>
    <definedName name="amort1_1700n">#REF!</definedName>
    <definedName name="Ar">#NAME?</definedName>
    <definedName name="b">#NAME?</definedName>
    <definedName name="BB">#NAME?</definedName>
    <definedName name="bbb">{#N/A,#N/A,FALSE,"9PS0"}</definedName>
    <definedName name="boss">#REF!</definedName>
    <definedName name="buhg">#REF!</definedName>
    <definedName name="Button_21">"Ltke22_LTKE1_0798__3__Таблица"</definedName>
    <definedName name="C_108">#NAME?</definedName>
    <definedName name="C_109">#NAME?</definedName>
    <definedName name="C_110">#NAME?</definedName>
    <definedName name="C_111">#NAME?</definedName>
    <definedName name="C_112">#NAME?</definedName>
    <definedName name="C_113">#NAME?</definedName>
    <definedName name="C_114">#NAME?</definedName>
    <definedName name="CCCCCCCC12">#NAME?</definedName>
    <definedName name="chel20">#NAME?</definedName>
    <definedName name="Common">#NAME?</definedName>
    <definedName name="CommonCell">#NAME?</definedName>
    <definedName name="course">#NAME?</definedName>
    <definedName name="cr_dt">#REF!</definedName>
    <definedName name="crs">#NAME?</definedName>
    <definedName name="csAllowDetailBudgeting">1</definedName>
    <definedName name="csAllowLocalConsolidation">1</definedName>
    <definedName name="csAppName">"FlFcBkFmGhGaFj@bAeDmE`CoA`DbAk"</definedName>
    <definedName name="csDesignMode">1</definedName>
    <definedName name="csDetailBudgetingURL">"FlFcBkFmGhGaD`@c@eEj@oFdFhEdAlAgEoE`@iAeBmBdDkAn@fDoEgFdCcEeEfAaEkEhAjEcBgFoDi@d@aAeGdCkCgAjCkA`DmEbAnDnAnBdDjEaCbDkDaGf@cDb@m@dD`EiE`GhClBeDoAb@eDcEkBl"</definedName>
    <definedName name="csKeepAlive">5</definedName>
    <definedName name="cskyiven_P_310_3trans_F_Dim01">"="</definedName>
    <definedName name="cskyiven_P_310_3trans_F_Dim02">"="</definedName>
    <definedName name="cskyiven_P_310_3trans_F_Dim03">"="</definedName>
    <definedName name="cskyiven_P_310_3trans_F_Dim06">"="</definedName>
    <definedName name="cskyiven_P_310_3trans_F_Dim08">"="</definedName>
    <definedName name="cskyiven_P_310_3trans_F_Dim09">"="</definedName>
    <definedName name="cskyiven_P_310_3trans_F_Dim10">"="</definedName>
    <definedName name="cskyiven_P_310_3trans_F_Dim11">"="</definedName>
    <definedName name="cskyiven_P_310_3trans_F_Dim12">"="</definedName>
    <definedName name="cskyiven_P_310_3trans_F_Dim13">"="</definedName>
    <definedName name="cskyiven_P_310_3trans_PP_kv_Dim01">"="</definedName>
    <definedName name="cskyiven_P_310_3trans_PP_kv_Dim02">"="</definedName>
    <definedName name="cskyiven_P_310_3trans_PP_kv_Dim03">"="</definedName>
    <definedName name="cskyiven_P_310_3trans_PP_kv_Dim06">"="</definedName>
    <definedName name="cskyiven_P_310_3trans_PP_kv_Dim08">"="</definedName>
    <definedName name="cskyiven_P_310_3trans_PP_kv_Dim09">"="</definedName>
    <definedName name="cskyiven_P_310_3trans_PP_kv_Dim10">"="</definedName>
    <definedName name="cskyiven_P_310_3trans_PP_kv_Dim11">"="</definedName>
    <definedName name="cskyiven_P_310_3trans_PP_kv_Dim12">"="</definedName>
    <definedName name="cskyiven_P_310_3trans_PP_kv_Dim13">"="</definedName>
    <definedName name="cskyiven_P_318kapitalizaciyaF_Dim01">"="</definedName>
    <definedName name="cskyiven_P_318kapitalizaciyaF_Dim02">"="</definedName>
    <definedName name="cskyiven_P_318kapitalizaciyaF_Dim03">"="</definedName>
    <definedName name="cskyiven_P_318kapitalizaciyaF_Dim06">"="</definedName>
    <definedName name="cskyiven_P_318kapitalizaciyaF_Dim07">"="</definedName>
    <definedName name="cskyiven_P_318kapitalizaciyaF_Dim08">"="</definedName>
    <definedName name="cskyiven_P_318kapitalizaciyaF_Dim09">"="</definedName>
    <definedName name="cskyiven_P_318kapitalizaciyaF_Dim10">"="</definedName>
    <definedName name="cskyiven_P_318kapitalizaciyaF_Dim11">"="</definedName>
    <definedName name="cskyiven_P_318kapitalizaciyaF_Dim12">"="</definedName>
    <definedName name="cskyiven_P_318kapitalizaciyaF_Dim13">"="</definedName>
    <definedName name="cskyiven_P_318kapitalizaciyaF_Dim14">"="</definedName>
    <definedName name="cskyiven_P_318kapitalizaciyaPP_Dim01">"="</definedName>
    <definedName name="cskyiven_P_318kapitalizaciyaPP_Dim02">"="</definedName>
    <definedName name="cskyiven_P_318kapitalizaciyaPP_Dim03">"="</definedName>
    <definedName name="cskyiven_P_318kapitalizaciyaPP_Dim06">"="</definedName>
    <definedName name="cskyiven_P_318kapitalizaciyaPP_Dim07">"="</definedName>
    <definedName name="cskyiven_P_318kapitalizaciyaPP_Dim08">"="</definedName>
    <definedName name="cskyiven_P_318kapitalizaciyaPP_Dim09">"="</definedName>
    <definedName name="cskyiven_P_318kapitalizaciyaPP_Dim10">"="</definedName>
    <definedName name="cskyiven_P_318kapitalizaciyaPP_Dim11">"="</definedName>
    <definedName name="cskyiven_P_318kapitalizaciyaPP_Dim12">"="</definedName>
    <definedName name="cskyiven_P_318kapitalizaciyaPP_Dim13">"="</definedName>
    <definedName name="cskyiven_P_318kapitalizaciyaPP_Dim14">"="</definedName>
    <definedName name="cskyiven_P_327_F_Dim01">"="</definedName>
    <definedName name="cskyiven_P_327_F_Dim02">"="</definedName>
    <definedName name="cskyiven_P_327_F_Dim03">"="</definedName>
    <definedName name="cskyiven_P_327_F_Dim07">"="</definedName>
    <definedName name="cskyiven_P_327_F_Dim08">"="</definedName>
    <definedName name="cskyiven_P_327_F_Dim09">"="</definedName>
    <definedName name="cskyiven_P_327_F_Dim10">"="</definedName>
    <definedName name="cskyiven_P_327_F_Dim11">"="</definedName>
    <definedName name="cskyiven_P_327_F_Dim12">"="</definedName>
    <definedName name="cskyiven_P_327_F_Dim13">"="</definedName>
    <definedName name="cskyiven_P_BK_EC_BP_Dim01">"="</definedName>
    <definedName name="cskyiven_P_BK_EC_BP_Dim02">"="</definedName>
    <definedName name="cskyiven_P_BK_EC_BP_Dim03">"="</definedName>
    <definedName name="cskyiven_P_BK_EC_BP_Dim04">"="</definedName>
    <definedName name="cskyiven_P_BK_EC_BP_Dim05">"="</definedName>
    <definedName name="cskyiven_P_BK_EC_BP_Dim07">"="</definedName>
    <definedName name="cskyiven_P_BK_EC_BP_Dim08">"="</definedName>
    <definedName name="cskyiven_P_BK_EC_BP_Dim09">"="</definedName>
    <definedName name="cskyiven_P_BK_EC_BP_Dim10">"="</definedName>
    <definedName name="cskyiven_P_BK_EC_BP_Dim11">"="</definedName>
    <definedName name="cskyiven_P_BK_EC_BP_Dim12">"="</definedName>
    <definedName name="cskyiven_P_BK_EC_BP_Dim14">"="</definedName>
    <definedName name="cskyiven_P_BK_EC_F_Dim01">"="</definedName>
    <definedName name="cskyiven_P_BK_EC_F_Dim02">"="</definedName>
    <definedName name="cskyiven_P_BK_EC_F_Dim03">"="</definedName>
    <definedName name="cskyiven_P_BK_EC_F_Dim04">"="</definedName>
    <definedName name="cskyiven_P_BK_EC_F_Dim05">"="</definedName>
    <definedName name="cskyiven_P_BK_EC_F_Dim07">"="</definedName>
    <definedName name="cskyiven_P_BK_EC_F_Dim08">"="</definedName>
    <definedName name="cskyiven_P_BK_EC_F_Dim09">"="</definedName>
    <definedName name="cskyiven_P_BK_EC_F_Dim10">"="</definedName>
    <definedName name="cskyiven_P_BK_EC_F_Dim11">"="</definedName>
    <definedName name="cskyiven_P_BK_EC_F_Dim12">"="</definedName>
    <definedName name="cskyiven_P_BK_EC_PP_kv_Dim01">"="</definedName>
    <definedName name="cskyiven_P_BK_EC_PP_kv_Dim02">"="</definedName>
    <definedName name="cskyiven_P_BK_EC_PP_kv_Dim03">"="</definedName>
    <definedName name="cskyiven_P_BK_EC_PP_kv_Dim04">"="</definedName>
    <definedName name="cskyiven_P_BK_EC_PP_kv_Dim05">"="</definedName>
    <definedName name="cskyiven_P_BK_EC_PP_kv_Dim07">"="</definedName>
    <definedName name="cskyiven_P_BK_EC_PP_kv_Dim08">"="</definedName>
    <definedName name="cskyiven_P_BK_EC_PP_kv_Dim09">"="</definedName>
    <definedName name="cskyiven_P_BK_EC_PP_kv_Dim10">"="</definedName>
    <definedName name="cskyiven_P_BK_EC_PP_kv_Dim11">"="</definedName>
    <definedName name="cskyiven_P_BK_EC_PP_kv_Dim12">"="</definedName>
    <definedName name="cskyiven_P_BKfil_BP_Dim01">"="</definedName>
    <definedName name="cskyiven_P_BKfil_BP_Dim02">"="</definedName>
    <definedName name="cskyiven_P_BKfil_BP_Dim03">"="</definedName>
    <definedName name="cskyiven_P_BKfil_BP_Dim04">"="</definedName>
    <definedName name="cskyiven_P_BKfil_BP_Dim06">"="</definedName>
    <definedName name="cskyiven_P_BKfil_BP_Dim08">"="</definedName>
    <definedName name="cskyiven_P_BKfil_BP_Dim09">"="</definedName>
    <definedName name="cskyiven_P_BKfil_BP_Dim10">"="</definedName>
    <definedName name="cskyiven_P_BKfil_BP_Dim11">"="</definedName>
    <definedName name="cskyiven_P_BKfil_BP_Dim12">"="</definedName>
    <definedName name="cskyiven_P_BKfil_BP_Dim13">"="</definedName>
    <definedName name="cskyiven_P_BKfil_F_Dim01">"="</definedName>
    <definedName name="cskyiven_P_BKfil_F_Dim02">"="</definedName>
    <definedName name="cskyiven_P_BKfil_F_Dim03">"="</definedName>
    <definedName name="cskyiven_P_BKfil_F_Dim04">"="</definedName>
    <definedName name="cskyiven_P_BKfil_F_Dim05">"="</definedName>
    <definedName name="cskyiven_P_BKfil_F_Dim07">"="</definedName>
    <definedName name="cskyiven_P_BKfil_F_Dim08">"="</definedName>
    <definedName name="cskyiven_P_BKfil_F_Dim09">"="</definedName>
    <definedName name="cskyiven_P_BKfil_F_Dim10">"="</definedName>
    <definedName name="cskyiven_P_BKfil_F_Dim11">"="</definedName>
    <definedName name="cskyiven_P_BKfil_F_Dim12">"="</definedName>
    <definedName name="cskyiven_P_BKfil_PP_kv_Dim01">"="</definedName>
    <definedName name="cskyiven_P_BKfil_PP_kv_Dim02">"="</definedName>
    <definedName name="cskyiven_P_BKfil_PP_kv_Dim03">"="</definedName>
    <definedName name="cskyiven_P_BKfil_PP_kv_Dim04">"="</definedName>
    <definedName name="cskyiven_P_BKfil_PP_kv_Dim05">"="</definedName>
    <definedName name="cskyiven_P_BKfil_PP_kv_Dim07">"="</definedName>
    <definedName name="cskyiven_P_BKfil_PP_kv_Dim08">"="</definedName>
    <definedName name="cskyiven_P_BKfil_PP_kv_Dim09">"="</definedName>
    <definedName name="cskyiven_P_BKfil_PP_kv_Dim10">"="</definedName>
    <definedName name="cskyiven_P_BKfil_PP_kv_Dim11">"="</definedName>
    <definedName name="cskyiven_P_BKfil_PP_kv_Dim12">"="</definedName>
    <definedName name="cskyiven_P_koli4estvo_dnei_F_Dim01">"="</definedName>
    <definedName name="cskyiven_P_koli4estvo_dnei_F_Dim02">"="</definedName>
    <definedName name="cskyiven_P_koli4estvo_dnei_F_Dim03">"="</definedName>
    <definedName name="cskyiven_P_koli4estvo_dnei_F_Dim06">"="</definedName>
    <definedName name="cskyiven_P_koli4estvo_dnei_F_Dim07">"="</definedName>
    <definedName name="cskyiven_P_koli4estvo_dnei_F_Dim08">"="</definedName>
    <definedName name="cskyiven_P_koli4estvo_dnei_F_Dim09">"="</definedName>
    <definedName name="cskyiven_P_koli4estvo_dnei_F_Dim10">"="</definedName>
    <definedName name="cskyiven_P_koli4estvo_dnei_F_Dim11">"="</definedName>
    <definedName name="cskyiven_P_koli4estvo_dnei_F_Dim12">"="</definedName>
    <definedName name="cskyiven_P_koli4estvo_dnei_F_Dim13">"="</definedName>
    <definedName name="cskyiven_P_KP_serv_BP_Dim01">"="</definedName>
    <definedName name="cskyiven_P_KP_serv_BP_Dim02">"="</definedName>
    <definedName name="cskyiven_P_KP_serv_BP_Dim03">"="</definedName>
    <definedName name="cskyiven_P_KP_serv_BP_Dim04">"="</definedName>
    <definedName name="cskyiven_P_KP_serv_BP_Dim06">"="</definedName>
    <definedName name="cskyiven_P_KP_serv_BP_Dim07">"="</definedName>
    <definedName name="cskyiven_P_KP_serv_BP_Dim08">"="</definedName>
    <definedName name="cskyiven_P_KP_serv_BP_Dim09">"="</definedName>
    <definedName name="cskyiven_P_KP_serv_BP_Dim10">"="</definedName>
    <definedName name="cskyiven_P_KP_serv_BP_Dim11">"="</definedName>
    <definedName name="cskyiven_P_KP_serv_BP_Dim12">"="</definedName>
    <definedName name="cskyiven_P_KP_serv_BP_Dim13">"="</definedName>
    <definedName name="cskyiven_P_KP_serv_F_Dim01">"="</definedName>
    <definedName name="cskyiven_P_KP_serv_F_Dim02">"="</definedName>
    <definedName name="cskyiven_P_KP_serv_F_Dim03">"="</definedName>
    <definedName name="cskyiven_P_KP_serv_F_Dim04">"="</definedName>
    <definedName name="cskyiven_P_KP_serv_F_Dim05">"="</definedName>
    <definedName name="cskyiven_P_KP_serv_F_Dim07">"="</definedName>
    <definedName name="cskyiven_P_KP_serv_F_Dim08">"="</definedName>
    <definedName name="cskyiven_P_KP_serv_F_Dim09">"="</definedName>
    <definedName name="cskyiven_P_KP_serv_F_Dim10">"="</definedName>
    <definedName name="cskyiven_P_KP_serv_F_Dim11">"="</definedName>
    <definedName name="cskyiven_P_KP_serv_F_Dim12">"="</definedName>
    <definedName name="cskyiven_P_KP_serv_F_Dim13">"="</definedName>
    <definedName name="cskyiven_P_KP_serv_PP_kv_Dim01">"="</definedName>
    <definedName name="cskyiven_P_KP_serv_PP_kv_Dim02">"="</definedName>
    <definedName name="cskyiven_P_KP_serv_PP_kv_Dim03">"="</definedName>
    <definedName name="cskyiven_P_KP_serv_PP_kv_Dim04">"="</definedName>
    <definedName name="cskyiven_P_KP_serv_PP_kv_Dim05">"="</definedName>
    <definedName name="cskyiven_P_KP_serv_PP_kv_Dim07">"="</definedName>
    <definedName name="cskyiven_P_KP_serv_PP_kv_Dim08">"="</definedName>
    <definedName name="cskyiven_P_KP_serv_PP_kv_Dim09">"="</definedName>
    <definedName name="cskyiven_P_KP_serv_PP_kv_Dim10">"="</definedName>
    <definedName name="cskyiven_P_KP_serv_PP_kv_Dim11">"="</definedName>
    <definedName name="cskyiven_P_KP_serv_PP_kv_Dim12">"="</definedName>
    <definedName name="cskyiven_P_KP_serv_PP_kv_Dim13">"="</definedName>
    <definedName name="cskyiven_P_palyvo_BP_Dim01">"="</definedName>
    <definedName name="cskyiven_P_palyvo_BP_Dim02">"="</definedName>
    <definedName name="cskyiven_P_palyvo_BP_Dim03">"="</definedName>
    <definedName name="cskyiven_P_palyvo_BP_Dim04">"="</definedName>
    <definedName name="cskyiven_P_palyvo_BP_Dim05">"="</definedName>
    <definedName name="cskyiven_P_palyvo_BP_Dim06">"="</definedName>
    <definedName name="cskyiven_P_palyvo_BP_Dim08">"="</definedName>
    <definedName name="cskyiven_P_palyvo_BP_Dim10">"="</definedName>
    <definedName name="cskyiven_P_palyvo_BP_Dim11">"="</definedName>
    <definedName name="cskyiven_P_palyvo_BP_Dim12">"="</definedName>
    <definedName name="cskyiven_P_palyvo_BP_Dim13">"="</definedName>
    <definedName name="cskyiven_P_palyvo_F_Dim01">"="</definedName>
    <definedName name="cskyiven_P_palyvo_F_Dim02">"="</definedName>
    <definedName name="cskyiven_P_palyvo_F_Dim03">"="</definedName>
    <definedName name="cskyiven_P_palyvo_F_Dim04">"="</definedName>
    <definedName name="cskyiven_P_palyvo_F_Dim05">"="</definedName>
    <definedName name="cskyiven_P_palyvo_F_Dim06">"="</definedName>
    <definedName name="cskyiven_P_palyvo_F_Dim08">"="</definedName>
    <definedName name="cskyiven_P_palyvo_F_Dim10">"="</definedName>
    <definedName name="cskyiven_P_palyvo_F_Dim11">"="</definedName>
    <definedName name="cskyiven_P_palyvo_F_Dim12">"="</definedName>
    <definedName name="cskyiven_P_palyvo_F_Dim13">"="</definedName>
    <definedName name="cskyiven_P_palyvo_PP_kv_Dim01">"="</definedName>
    <definedName name="cskyiven_P_palyvo_PP_kv_Dim02">"="</definedName>
    <definedName name="cskyiven_P_palyvo_PP_kv_Dim03">"="</definedName>
    <definedName name="cskyiven_P_palyvo_PP_kv_Dim04">"="</definedName>
    <definedName name="cskyiven_P_palyvo_PP_kv_Dim05">"="</definedName>
    <definedName name="cskyiven_P_palyvo_PP_kv_Dim06">"="</definedName>
    <definedName name="cskyiven_P_palyvo_PP_kv_Dim08">"="</definedName>
    <definedName name="cskyiven_P_palyvo_PP_kv_Dim10">"="</definedName>
    <definedName name="cskyiven_P_palyvo_PP_kv_Dim11">"="</definedName>
    <definedName name="cskyiven_P_palyvo_PP_kv_Dim12">"="</definedName>
    <definedName name="cskyiven_P_palyvo_PP_kv_Dim13">"="</definedName>
    <definedName name="cskyiven_P_personal_BP_Dim01">"="</definedName>
    <definedName name="cskyiven_P_personal_BP_Dim02">"="</definedName>
    <definedName name="cskyiven_P_personal_BP_Dim03">"="</definedName>
    <definedName name="cskyiven_P_personal_BP_Dim04">"="</definedName>
    <definedName name="cskyiven_P_personal_BP_Dim06">"="</definedName>
    <definedName name="cskyiven_P_personal_BP_Dim08">"="</definedName>
    <definedName name="cskyiven_P_personal_BP_Dim10">"="</definedName>
    <definedName name="cskyiven_P_personal_BP_Dim11">"="</definedName>
    <definedName name="cskyiven_P_personal_BP_Dim12">"="</definedName>
    <definedName name="cskyiven_P_personal_BP_Dim13">"="</definedName>
    <definedName name="cskyiven_P_personal_F_Dim01">"="</definedName>
    <definedName name="cskyiven_P_personal_F_Dim02">"="</definedName>
    <definedName name="cskyiven_P_personal_F_Dim03">"="</definedName>
    <definedName name="cskyiven_P_personal_F_Dim04">"="</definedName>
    <definedName name="cskyiven_P_personal_F_Dim06">"="</definedName>
    <definedName name="cskyiven_P_personal_F_Dim08">"="</definedName>
    <definedName name="cskyiven_P_personal_F_Dim10">"="</definedName>
    <definedName name="cskyiven_P_personal_F_Dim11">"="</definedName>
    <definedName name="cskyiven_P_personal_F_Dim12">"="</definedName>
    <definedName name="cskyiven_P_personal_F_Dim13">"="</definedName>
    <definedName name="cskyiven_P_personal_PP_kv_Dim01">"="</definedName>
    <definedName name="cskyiven_P_personal_PP_kv_Dim02">"="</definedName>
    <definedName name="cskyiven_P_personal_PP_kv_Dim03">"="</definedName>
    <definedName name="cskyiven_P_personal_PP_kv_Dim04">"="</definedName>
    <definedName name="cskyiven_P_personal_PP_kv_Dim06">"="</definedName>
    <definedName name="cskyiven_P_personal_PP_kv_Dim08">"="</definedName>
    <definedName name="cskyiven_P_personal_PP_kv_Dim10">"="</definedName>
    <definedName name="cskyiven_P_personal_PP_kv_Dim11">"="</definedName>
    <definedName name="cskyiven_P_personal_PP_kv_Dim12">"="</definedName>
    <definedName name="cskyiven_P_personal_PP_kv_Dim13">"="</definedName>
    <definedName name="cskyiven_P_remont_BP_Dim01">"="</definedName>
    <definedName name="cskyiven_P_remont_BP_Dim02">"="</definedName>
    <definedName name="cskyiven_P_remont_BP_Dim03">"="</definedName>
    <definedName name="cskyiven_P_remont_BP_Dim04">"="</definedName>
    <definedName name="cskyiven_P_remont_BP_Dim06">"="</definedName>
    <definedName name="cskyiven_P_remont_BP_Dim08">"="</definedName>
    <definedName name="cskyiven_P_remont_BP_Dim10">"="</definedName>
    <definedName name="cskyiven_P_remont_BP_Dim11">"="</definedName>
    <definedName name="cskyiven_P_remont_BP_Dim12">"="</definedName>
    <definedName name="cskyiven_P_remont_BP_Dim13">"="</definedName>
    <definedName name="cskyiven_P_remont_F_Dim01">"="</definedName>
    <definedName name="cskyiven_P_remont_F_Dim02">"="</definedName>
    <definedName name="cskyiven_P_remont_F_Dim03">"="</definedName>
    <definedName name="cskyiven_P_remont_F_Dim04">"="</definedName>
    <definedName name="cskyiven_P_remont_F_Dim06">"="</definedName>
    <definedName name="cskyiven_P_remont_F_Dim08">"="</definedName>
    <definedName name="cskyiven_P_remont_F_Dim10">"="</definedName>
    <definedName name="cskyiven_P_remont_F_Dim11">"="</definedName>
    <definedName name="cskyiven_P_remont_F_Dim12">"="</definedName>
    <definedName name="cskyiven_P_remont_F_Dim13">"="</definedName>
    <definedName name="cskyiven_P_remont_PP_kv_Dim01">"="</definedName>
    <definedName name="cskyiven_P_remont_PP_kv_Dim02">"="</definedName>
    <definedName name="cskyiven_P_remont_PP_kv_Dim03">"="</definedName>
    <definedName name="cskyiven_P_remont_PP_kv_Dim04">"="</definedName>
    <definedName name="cskyiven_P_remont_PP_kv_Dim06">"="</definedName>
    <definedName name="cskyiven_P_remont_PP_kv_Dim08">"="</definedName>
    <definedName name="cskyiven_P_remont_PP_kv_Dim10">"="</definedName>
    <definedName name="cskyiven_P_remont_PP_kv_Dim11">"="</definedName>
    <definedName name="cskyiven_P_remont_PP_kv_Dim12">"="</definedName>
    <definedName name="cskyiven_P_remont_PP_kv_Dim13">"="</definedName>
    <definedName name="cskyiven_P_RuhKI_BP_Dim01">"="</definedName>
    <definedName name="cskyiven_P_RuhKI_BP_Dim02">"="</definedName>
    <definedName name="cskyiven_P_RuhKI_BP_Dim03">"="</definedName>
    <definedName name="cskyiven_P_RuhKI_BP_Dim04">"="</definedName>
    <definedName name="cskyiven_P_RuhKI_BP_Dim05">"="</definedName>
    <definedName name="cskyiven_P_RuhKI_BP_Dim07">"="</definedName>
    <definedName name="cskyiven_P_RuhKI_BP_Dim09">"="</definedName>
    <definedName name="cskyiven_P_RuhKI_BP_Dim10">"="</definedName>
    <definedName name="cskyiven_P_RuhKI_BP_Dim11">"="</definedName>
    <definedName name="cskyiven_P_RuhKI_BP_Dim12">"="</definedName>
    <definedName name="cskyiven_P_RuhKI_F_Dim01">"="</definedName>
    <definedName name="cskyiven_P_RuhKI_F_Dim02">"="</definedName>
    <definedName name="cskyiven_P_RuhKI_F_Dim03">"="</definedName>
    <definedName name="cskyiven_P_RuhKI_F_Dim04">"="</definedName>
    <definedName name="cskyiven_P_RuhKI_F_Dim05">"="</definedName>
    <definedName name="cskyiven_P_RuhKI_F_Dim07">"="</definedName>
    <definedName name="cskyiven_P_RuhKI_F_Dim09">"="</definedName>
    <definedName name="cskyiven_P_RuhKI_F_Dim10">"="</definedName>
    <definedName name="cskyiven_P_RuhKI_F_Dim11">"="</definedName>
    <definedName name="cskyiven_P_RuhKI_F_Dim12">"="</definedName>
    <definedName name="cskyiven_P_RuhKI_PP_kv_Dim01">"="</definedName>
    <definedName name="cskyiven_P_RuhKI_PP_kv_Dim02">"="</definedName>
    <definedName name="cskyiven_P_RuhKI_PP_kv_Dim03">"="</definedName>
    <definedName name="cskyiven_P_RuhKI_PP_kv_Dim04">"="</definedName>
    <definedName name="cskyiven_P_RuhKI_PP_kv_Dim05">"="</definedName>
    <definedName name="cskyiven_P_RuhKI_PP_kv_Dim07">"="</definedName>
    <definedName name="cskyiven_P_RuhKI_PP_kv_Dim09">"="</definedName>
    <definedName name="cskyiven_P_RuhKI_PP_kv_Dim10">"="</definedName>
    <definedName name="cskyiven_P_RuhKI_PP_kv_Dim11">"="</definedName>
    <definedName name="cskyiven_P_RuhKI_PP_kv_Dim12">"="</definedName>
    <definedName name="cskyiven_P_SF_doh_F_Dim01">"="</definedName>
    <definedName name="cskyiven_P_SF_doh_F_Dim02">"="</definedName>
    <definedName name="cskyiven_P_SF_doh_F_Dim03">"="</definedName>
    <definedName name="cskyiven_P_SF_doh_F_Dim05">"="</definedName>
    <definedName name="cskyiven_P_SF_doh_F_Dim07">"="</definedName>
    <definedName name="cskyiven_P_SF_doh_F_Dim09">"="</definedName>
    <definedName name="cskyiven_P_SF_doh_F_Dim10">"="</definedName>
    <definedName name="cskyiven_P_SF_doh_F_Dim11">"="</definedName>
    <definedName name="cskyiven_P_SF_doh_F_Dim12">"="</definedName>
    <definedName name="cskyiven_P_SF_doh_F_Dim14">"="</definedName>
    <definedName name="cskyiven_P_SF_doh_PP_Dim01">"="</definedName>
    <definedName name="cskyiven_P_SF_doh_PP_Dim02">"="</definedName>
    <definedName name="cskyiven_P_SF_doh_PP_Dim03">"="</definedName>
    <definedName name="cskyiven_P_SF_doh_PP_Dim05">"="</definedName>
    <definedName name="cskyiven_P_SF_doh_PP_Dim07">"="</definedName>
    <definedName name="cskyiven_P_SF_doh_PP_Dim09">"="</definedName>
    <definedName name="cskyiven_P_SF_doh_PP_Dim10">"="</definedName>
    <definedName name="cskyiven_P_SF_doh_PP_Dim11">"="</definedName>
    <definedName name="cskyiven_P_SF_doh_PP_Dim12">"="</definedName>
    <definedName name="cskyiven_P_SF_doh_PP_Dim14">"="</definedName>
    <definedName name="cskyiven_P_SF_vytr_F_Dim01">"="</definedName>
    <definedName name="cskyiven_P_SF_vytr_F_Dim02">"="</definedName>
    <definedName name="cskyiven_P_SF_vytr_F_Dim03">"="</definedName>
    <definedName name="cskyiven_P_SF_vytr_F_Dim05">"="</definedName>
    <definedName name="cskyiven_P_SF_vytr_F_Dim06">"="</definedName>
    <definedName name="cskyiven_P_SF_vytr_F_Dim07">"="</definedName>
    <definedName name="cskyiven_P_SF_vytr_F_Dim08">"="</definedName>
    <definedName name="cskyiven_P_SF_vytr_F_Dim09">"="</definedName>
    <definedName name="cskyiven_P_SF_vytr_F_Dim10">"="</definedName>
    <definedName name="cskyiven_P_SF_vytr_F_Dim11">"="</definedName>
    <definedName name="cskyiven_P_SF_vytr_F_Dim13">"="</definedName>
    <definedName name="cskyiven_P_SF_vytr_PP_Dim01">"="</definedName>
    <definedName name="cskyiven_P_SF_vytr_PP_Dim02">"="</definedName>
    <definedName name="cskyiven_P_SF_vytr_PP_Dim03">"="</definedName>
    <definedName name="cskyiven_P_SF_vytr_PP_Dim05">"="</definedName>
    <definedName name="cskyiven_P_SF_vytr_PP_Dim06">"="</definedName>
    <definedName name="cskyiven_P_SF_vytr_PP_Dim07">"="</definedName>
    <definedName name="cskyiven_P_SF_vytr_PP_Dim08">"="</definedName>
    <definedName name="cskyiven_P_SF_vytr_PP_Dim09">"="</definedName>
    <definedName name="cskyiven_P_SF_vytr_PP_Dim10">"="</definedName>
    <definedName name="cskyiven_P_SF_vytr_PP_Dim11">"="</definedName>
    <definedName name="cskyiven_P_SF_vytr_PP_Dim13">"="</definedName>
    <definedName name="cskyiven_P_TEP_BPfil_Dim01">"="</definedName>
    <definedName name="cskyiven_P_TEP_BPfil_Dim02">"="</definedName>
    <definedName name="cskyiven_P_TEP_BPfil_Dim03">"="</definedName>
    <definedName name="cskyiven_P_TEP_BPfil_Dim04">"="</definedName>
    <definedName name="cskyiven_P_TEP_BPfil_Dim05">"="</definedName>
    <definedName name="cskyiven_P_TEP_BPfil_Dim06">"="</definedName>
    <definedName name="cskyiven_P_TEP_BPfil_Dim07">"="</definedName>
    <definedName name="cskyiven_P_TEP_BPfil_Dim08">"="</definedName>
    <definedName name="cskyiven_P_TEP_BPfil_Dim09">"="</definedName>
    <definedName name="cskyiven_P_TEP_BPfil_Dim10">"="</definedName>
    <definedName name="cskyiven_P_TEP_BPfil_Dim11">"="</definedName>
    <definedName name="cskyiven_P_TEP_BPfil_Dim12">"="</definedName>
    <definedName name="cskyiven_P_TEP_Ffil_Dim01">"="</definedName>
    <definedName name="cskyiven_P_TEP_Ffil_Dim02">"="</definedName>
    <definedName name="cskyiven_P_TEP_Ffil_Dim03">"="</definedName>
    <definedName name="cskyiven_P_TEP_Ffil_Dim04">"="</definedName>
    <definedName name="cskyiven_P_TEP_Ffil_Dim05">"="</definedName>
    <definedName name="cskyiven_P_TEP_Ffil_Dim06">"="</definedName>
    <definedName name="cskyiven_P_TEP_Ffil_Dim07">"="</definedName>
    <definedName name="cskyiven_P_TEP_Ffil_Dim08">"="</definedName>
    <definedName name="cskyiven_P_TEP_Ffil_Dim09">"="</definedName>
    <definedName name="cskyiven_P_TEP_Ffil_Dim10">"="</definedName>
    <definedName name="cskyiven_P_TEP_Ffil_Dim11">"="</definedName>
    <definedName name="cskyiven_P_TEP_Ffil_Dim12">"="</definedName>
    <definedName name="cskyiven_P_TEP_PPfil_kv_Dim01">"="</definedName>
    <definedName name="cskyiven_P_TEP_PPfil_kv_Dim02">"="</definedName>
    <definedName name="cskyiven_P_TEP_PPfil_kv_Dim03">"="</definedName>
    <definedName name="cskyiven_P_TEP_PPfil_kv_Dim04">"="</definedName>
    <definedName name="cskyiven_P_TEP_PPfil_kv_Dim05">"="</definedName>
    <definedName name="cskyiven_P_TEP_PPfil_kv_Dim06">"="</definedName>
    <definedName name="cskyiven_P_TEP_PPfil_kv_Dim07">"="</definedName>
    <definedName name="cskyiven_P_TEP_PPfil_kv_Dim08">"="</definedName>
    <definedName name="cskyiven_P_TEP_PPfil_kv_Dim09">"="</definedName>
    <definedName name="cskyiven_P_TEP_PPfil_kv_Dim10">"="</definedName>
    <definedName name="cskyiven_P_TEP_PPfil_kv_Dim11">"="</definedName>
    <definedName name="cskyiven_P_TEP_PPfil_kv_Dim12">"="</definedName>
    <definedName name="cskyiven_P_Vyr_Pok_BP_Dim01">"="</definedName>
    <definedName name="cskyiven_P_Vyr_Pok_BP_Dim02">"="</definedName>
    <definedName name="cskyiven_P_Vyr_Pok_BP_Dim03">"="</definedName>
    <definedName name="cskyiven_P_Vyr_Pok_BP_Dim04">"="</definedName>
    <definedName name="cskyiven_P_Vyr_Pok_BP_Dim06">"="</definedName>
    <definedName name="cskyiven_P_Vyr_Pok_BP_Dim07">"="</definedName>
    <definedName name="cskyiven_P_Vyr_Pok_BP_Dim08">"="</definedName>
    <definedName name="cskyiven_P_Vyr_Pok_BP_Dim09">"="</definedName>
    <definedName name="cskyiven_P_Vyr_Pok_BP_Dim10">"="</definedName>
    <definedName name="cskyiven_P_Vyr_Pok_BP_Dim11">"="</definedName>
    <definedName name="cskyiven_P_Vyr_Pok_BP_Dim12">"="</definedName>
    <definedName name="cskyiven_P_Vyr_Pok_BP_Dim13">"="</definedName>
    <definedName name="cskyiven_P_Vyr_Pok_F_Dim01">"="</definedName>
    <definedName name="cskyiven_P_Vyr_Pok_F_Dim02">"="</definedName>
    <definedName name="cskyiven_P_Vyr_Pok_F_Dim03">"="</definedName>
    <definedName name="cskyiven_P_Vyr_Pok_F_Dim04">"="</definedName>
    <definedName name="cskyiven_P_Vyr_Pok_F_Dim06">"="</definedName>
    <definedName name="cskyiven_P_Vyr_Pok_F_Dim07">"="</definedName>
    <definedName name="cskyiven_P_Vyr_Pok_F_Dim08">"="</definedName>
    <definedName name="cskyiven_P_Vyr_Pok_F_Dim09">"="</definedName>
    <definedName name="cskyiven_P_Vyr_Pok_F_Dim10">"="</definedName>
    <definedName name="cskyiven_P_Vyr_Pok_F_Dim11">"="</definedName>
    <definedName name="cskyiven_P_Vyr_Pok_F_Dim12">"="</definedName>
    <definedName name="cskyiven_P_Vyr_Pok_F_Dim13">"="</definedName>
    <definedName name="cskyiven_P_Vyr_Pok_PP_kv_Dim01">"="</definedName>
    <definedName name="cskyiven_P_Vyr_Pok_PP_kv_Dim02">"="</definedName>
    <definedName name="cskyiven_P_Vyr_Pok_PP_kv_Dim03">"="</definedName>
    <definedName name="cskyiven_P_Vyr_Pok_PP_kv_Dim04">"="</definedName>
    <definedName name="cskyiven_P_Vyr_Pok_PP_kv_Dim07">"="</definedName>
    <definedName name="cskyiven_P_Vyr_Pok_PP_kv_Dim08">"="</definedName>
    <definedName name="cskyiven_P_Vyr_Pok_PP_kv_Dim09">"="</definedName>
    <definedName name="cskyiven_P_Vyr_Pok_PP_kv_Dim10">"="</definedName>
    <definedName name="cskyiven_P_Vyr_Pok_PP_kv_Dim11">"="</definedName>
    <definedName name="cskyiven_P_Vyr_Pok_PP_kv_Dim12">"="</definedName>
    <definedName name="cskyiven_P_Vyr_Pok_PP_kv_Dim13">"="</definedName>
    <definedName name="cskyiven_P_Vyr_Pok_PP_kv_Dim14">"="</definedName>
    <definedName name="csLocalConsolidationOnSubmit">1</definedName>
    <definedName name="csRefreshOnOpen">1</definedName>
    <definedName name="csRefreshOnRotate">1</definedName>
    <definedName name="currency">#REF!</definedName>
    <definedName name="D">#NAME?</definedName>
    <definedName name="DATA1">#NAME?</definedName>
    <definedName name="DATA10">#NAME?</definedName>
    <definedName name="DATA11">#NAME?</definedName>
    <definedName name="DATA12">#NAME?</definedName>
    <definedName name="DATA13">#REF!</definedName>
    <definedName name="DATA14">#REF!</definedName>
    <definedName name="DATA15">#REF!</definedName>
    <definedName name="DATA16">#REF!</definedName>
    <definedName name="DATA2">#REF!</definedName>
    <definedName name="DATA3">#NAME?</definedName>
    <definedName name="DATA4">#REF!</definedName>
    <definedName name="DATA5">#NAME?</definedName>
    <definedName name="DATA6">#REF!</definedName>
    <definedName name="DATA7">#REF!</definedName>
    <definedName name="DATA8">#NAME?</definedName>
    <definedName name="DATA9">#NAME?</definedName>
    <definedName name="DataDir">#NAME?</definedName>
    <definedName name="DataLevels">#NAME?</definedName>
    <definedName name="DataPath">#NAME?</definedName>
    <definedName name="Dep_Full">#NAME?</definedName>
    <definedName name="Dep_Name">#NAME?</definedName>
    <definedName name="DepT">#NAME?</definedName>
    <definedName name="DepType">#NAME?</definedName>
    <definedName name="DepTypeName">#NAME?</definedName>
    <definedName name="E">#NAME?</definedName>
    <definedName name="ee">#NAME?</definedName>
    <definedName name="ekymay">#NAME?</definedName>
    <definedName name="Electro">#NAME?</definedName>
    <definedName name="ElectroCell">#NAME?</definedName>
    <definedName name="ElectroTeplo1">#NAME?</definedName>
    <definedName name="ElectroTeplo1Cell">#NAME?</definedName>
    <definedName name="ElectroTeplo2">#NAME?</definedName>
    <definedName name="ElectroTeplo2Cell">#NAME?</definedName>
    <definedName name="email">#REF!</definedName>
    <definedName name="ew">#NAME?</definedName>
    <definedName name="Excel_BuiltIn_Criteria">#REF!</definedName>
    <definedName name="Excel_BuiltIn_Database">#REF!</definedName>
    <definedName name="Excel_BuiltIn_Extract">#REF!</definedName>
    <definedName name="Excel_BuiltIn_Print_Area_1">#REF!</definedName>
    <definedName name="Excel_BuiltIn_Print_Area_3">#REF!</definedName>
    <definedName name="Excel_BuiltIn_Print_Area_9">#REF!</definedName>
    <definedName name="Excel_BuiltIn_Print_Titles_2_1">#REF!</definedName>
    <definedName name="Excel_VDS">#REF!</definedName>
    <definedName name="ExternalData2">#NAME?</definedName>
    <definedName name="F">#NAME?</definedName>
    <definedName name="fdf">#REF!</definedName>
    <definedName name="fghjh">#NAME?</definedName>
    <definedName name="FinDAte">#REF!</definedName>
    <definedName name="firm">#REF!</definedName>
    <definedName name="FirstDataRow">#NAME?</definedName>
    <definedName name="footer">#REF!</definedName>
    <definedName name="ForDebug">#REF!</definedName>
    <definedName name="Format">#NAME?</definedName>
    <definedName name="FormatCell">#NAME?</definedName>
    <definedName name="fsdgfag">#REF!</definedName>
    <definedName name="G">#NAME?</definedName>
    <definedName name="GER">#NAME?</definedName>
    <definedName name="gg">#NAME?</definedName>
    <definedName name="ggg">#REF!</definedName>
    <definedName name="gjh">#NAME?</definedName>
    <definedName name="group">#REF!</definedName>
    <definedName name="H">#NAME?</definedName>
    <definedName name="Heading">#NAME?</definedName>
    <definedName name="hhhhh">#NAME?</definedName>
    <definedName name="hopok">#NAME?</definedName>
    <definedName name="HTML_CodePage">1251</definedName>
    <definedName name="HTML_Control">{"'таб 21'!$A$1:$U$24","'таб 21'!$A$1:$U$1"}</definedName>
    <definedName name="HTML_Description">""</definedName>
    <definedName name="HTML_Email">""</definedName>
    <definedName name="HTML_Header">"таб 21"</definedName>
    <definedName name="HTML_LastUpdate">"22.06.00"</definedName>
    <definedName name="HTML_LineAfter">TRUE</definedName>
    <definedName name="HTML_LineBefore">TRUE</definedName>
    <definedName name="HTML_Name">"KOPAN"</definedName>
    <definedName name="HTML_OBDlg2">TRUE</definedName>
    <definedName name="HTML_OBDlg4">TRUE</definedName>
    <definedName name="HTML_OS">0</definedName>
    <definedName name="HTML_PathFile">"C:\Мои документы\ОТЧЁТЫ 1999 ГОДА\12 мес\MyHTML.htm"</definedName>
    <definedName name="HTML_Title">"Таблицы к отчету 1999 года"</definedName>
    <definedName name="i">#NAME?</definedName>
    <definedName name="ID_201301">#NAME?</definedName>
    <definedName name="ID_201302">#NAME?</definedName>
    <definedName name="ID_201303">#NAME?</definedName>
    <definedName name="ID_201304">#NAME?</definedName>
    <definedName name="ID_201305">#NAME?</definedName>
    <definedName name="ID_201306">#NAME?</definedName>
    <definedName name="ID_201307">#NAME?</definedName>
    <definedName name="ID_201308">#NAME?</definedName>
    <definedName name="ID_201309">#NAME?</definedName>
    <definedName name="ID_201310">#NAME?</definedName>
    <definedName name="ID_201311">#NAME?</definedName>
    <definedName name="ID_201312">#NAME?</definedName>
    <definedName name="ID_201401">#NAME?</definedName>
    <definedName name="ID_201402">#NAME?</definedName>
    <definedName name="ID_201403">#NAME?</definedName>
    <definedName name="ID_201404">#NAME?</definedName>
    <definedName name="ID_201405">#NAME?</definedName>
    <definedName name="ID_201406">#NAME?</definedName>
    <definedName name="ID_201407">#NAME?</definedName>
    <definedName name="ID_201408">#NAME?</definedName>
    <definedName name="ID_201409">#NAME?</definedName>
    <definedName name="ID_201410">#NAME?</definedName>
    <definedName name="ID_201411">#NAME?</definedName>
    <definedName name="ID_201412">#NAME?</definedName>
    <definedName name="ID_201501">#NAME?</definedName>
    <definedName name="ID_201502">#NAME?</definedName>
    <definedName name="ID_201503">#NAME?</definedName>
    <definedName name="ID_201504">#NAME?</definedName>
    <definedName name="ID_201505">#NAME?</definedName>
    <definedName name="ID_201506">#NAME?</definedName>
    <definedName name="ID_201507">#NAME?</definedName>
    <definedName name="ID_201508">#NAME?</definedName>
    <definedName name="ID_201509">#NAME?</definedName>
    <definedName name="ID_201510">#NAME?</definedName>
    <definedName name="ID_201511">#NAME?</definedName>
    <definedName name="id_dep">#NAME?</definedName>
    <definedName name="id_p">#NAME?</definedName>
    <definedName name="Id_TypeList">#NAME?</definedName>
    <definedName name="II">#REF!</definedName>
    <definedName name="iii_contr">{"'таб 21'!$A$1:$U$24","'таб 21'!$A$1:$U$1"}</definedName>
    <definedName name="Intercompany">#REF!</definedName>
    <definedName name="J">#NAME?</definedName>
    <definedName name="JJ">#REF!</definedName>
    <definedName name="K">#NAME?</definedName>
    <definedName name="Katya">#NAME?</definedName>
    <definedName name="KBCN">{#N/A,#N/A,FALSE,"9PS0"}</definedName>
    <definedName name="kkkk">#NAME?</definedName>
    <definedName name="kod">#NAME?</definedName>
    <definedName name="koef_e_EZ">#NAME?</definedName>
    <definedName name="koef_e_T5">#NAME?</definedName>
    <definedName name="koef_e_T6">#NAME?</definedName>
    <definedName name="koefE_1.1.1.">#REF!</definedName>
    <definedName name="koefE_1.1.2.">#REF!</definedName>
    <definedName name="koefE_1_1_1_">#REF!</definedName>
    <definedName name="koefE_1_1_2_">#REF!</definedName>
    <definedName name="koefT_1.2.">#REF!</definedName>
    <definedName name="koefT_1_2_">#REF!</definedName>
    <definedName name="kot">{#N/A,#N/A,FALSE,"9PS0"}</definedName>
    <definedName name="L">#NAME?</definedName>
    <definedName name="LastDataLev">#NAME?</definedName>
    <definedName name="LastDep_Full">#NAME?</definedName>
    <definedName name="LastDep_FullD">#NAME?</definedName>
    <definedName name="LastDep_Name">#NAME?</definedName>
    <definedName name="LastDep_NameD">#NAME?</definedName>
    <definedName name="LastDtLev">#NAME?</definedName>
    <definedName name="LastID_DEP">#NAME?</definedName>
    <definedName name="LastID_DEPD">#NAME?</definedName>
    <definedName name="LastID_PLAN">#NAME?</definedName>
    <definedName name="LastId_rep">#NAME?</definedName>
    <definedName name="LastId_repD">#NAME?</definedName>
    <definedName name="LastId_type">#NAME?</definedName>
    <definedName name="LastItem">#NAME?</definedName>
    <definedName name="LastLev">#NAME?</definedName>
    <definedName name="LastMonth">#NAME?</definedName>
    <definedName name="LastPeriodId">#NAME?</definedName>
    <definedName name="LastPeriodKod">#NAME?</definedName>
    <definedName name="LastPeriodPoz">#NAME?</definedName>
    <definedName name="LastPeriodRuName">#NAME?</definedName>
    <definedName name="LastPeriodUkName">#NAME?</definedName>
    <definedName name="LastPoz">#NAME?</definedName>
    <definedName name="LastPozD">#NAME?</definedName>
    <definedName name="LastQ">#NAME?</definedName>
    <definedName name="LastRepName">#NAME?</definedName>
    <definedName name="LastRepNameD">#NAME?</definedName>
    <definedName name="LastRepPoz">#NAME?</definedName>
    <definedName name="LastRepPozD">#NAME?</definedName>
    <definedName name="LastStLev">#NAME?</definedName>
    <definedName name="LastTypePoz">#NAME?</definedName>
    <definedName name="LastYear">#NAME?</definedName>
    <definedName name="lena">#NAME?</definedName>
    <definedName name="Level1">#NAME?</definedName>
    <definedName name="Level2">#NAME?</definedName>
    <definedName name="Level3">#NAME?</definedName>
    <definedName name="Level4">#NAME?</definedName>
    <definedName name="Level5">#NAME?</definedName>
    <definedName name="LevNames">#NAME?</definedName>
    <definedName name="limlist">#REF!</definedName>
    <definedName name="llllll">#NAME?</definedName>
    <definedName name="Ltke22_LTKE1_0798__3__Таблица">#REF!</definedName>
    <definedName name="m">{"'таб 21'!$A$1:$U$24","'таб 21'!$A$1:$U$1"}</definedName>
    <definedName name="Markohim">#REF!</definedName>
    <definedName name="may">#NAME?</definedName>
    <definedName name="MAYEK">#NAME?</definedName>
    <definedName name="mnth">#REF!</definedName>
    <definedName name="n">{"'таб 21'!$A$1:$U$24","'таб 21'!$A$1:$U$1"}</definedName>
    <definedName name="NumFormat">#NAME?</definedName>
    <definedName name="O">#NAME?</definedName>
    <definedName name="OMEL08">#NAME?</definedName>
    <definedName name="otg_okat_ukr_data">#REF!</definedName>
    <definedName name="otg_okat_ukr_pokup">#REF!</definedName>
    <definedName name="otg_okat_ukr_ves">#REF!</definedName>
    <definedName name="oxrtryd">{#N/A,#N/A,FALSE,"9PS0"}</definedName>
    <definedName name="P">#REF!</definedName>
    <definedName name="P_101">#REF!</definedName>
    <definedName name="P_102">#REF!</definedName>
    <definedName name="P_103">#REF!</definedName>
    <definedName name="P_104">#REF!</definedName>
    <definedName name="P_105">#REF!</definedName>
    <definedName name="P_106">#REF!</definedName>
    <definedName name="P_107">#REF!</definedName>
    <definedName name="P_108">#REF!</definedName>
    <definedName name="P_109">#REF!</definedName>
    <definedName name="P_110">#REF!</definedName>
    <definedName name="P_111">#REF!</definedName>
    <definedName name="P_112">#REF!</definedName>
    <definedName name="P_113">#REF!</definedName>
    <definedName name="P_114">#REF!</definedName>
    <definedName name="P01.3_к1">#REF!</definedName>
    <definedName name="P01.3_к2">#REF!</definedName>
    <definedName name="P01.3_к3">#REF!</definedName>
    <definedName name="P01.3_к4">#REF!</definedName>
    <definedName name="P01.4_к1">#REF!</definedName>
    <definedName name="P01.4_к2">#REF!</definedName>
    <definedName name="P01.4_к3">#REF!</definedName>
    <definedName name="P01.4_к4">#REF!</definedName>
    <definedName name="P01.5.1_3">#REF!</definedName>
    <definedName name="P01.5.2_3">#REF!</definedName>
    <definedName name="P01.5_3">#REF!</definedName>
    <definedName name="P02.3_к1">#REF!</definedName>
    <definedName name="P02.3_к2">#REF!</definedName>
    <definedName name="P02.3_к3">#REF!</definedName>
    <definedName name="P02.3_к4">#REF!</definedName>
    <definedName name="P04.07_к1">#REF!</definedName>
    <definedName name="P04.07_к2">#REF!</definedName>
    <definedName name="P04.07_к3">#REF!</definedName>
    <definedName name="P04.07_к4">#REF!</definedName>
    <definedName name="P04.12_к1">#NAME?</definedName>
    <definedName name="P04.12_к2">#NAME?</definedName>
    <definedName name="P04.12_к3">#NAME?</definedName>
    <definedName name="P04.12_к4">#NAME?</definedName>
    <definedName name="P04.12_нп">#REF!</definedName>
    <definedName name="P04.13_к1">#NAME?</definedName>
    <definedName name="P04.13_к2">#NAME?</definedName>
    <definedName name="P04.13_к3">#NAME?</definedName>
    <definedName name="P04.13_к4">#NAME?</definedName>
    <definedName name="P04.13_нп">#REF!</definedName>
    <definedName name="P05.3_к1">#REF!</definedName>
    <definedName name="P05.3_к2">#REF!</definedName>
    <definedName name="P05.3_к3">#REF!</definedName>
    <definedName name="P05.3_к4">#REF!</definedName>
    <definedName name="P07_к">#REF!</definedName>
    <definedName name="P07_нп">#REF!</definedName>
    <definedName name="P1.6_к1">#REF!</definedName>
    <definedName name="P1.6_к3">#REF!</definedName>
    <definedName name="P1.6_к4">#REF!</definedName>
    <definedName name="P10_к1">#REF!</definedName>
    <definedName name="P10_к2">#REF!</definedName>
    <definedName name="P10_к3">#REF!</definedName>
    <definedName name="P10_к4">#REF!</definedName>
    <definedName name="P13.5.1_к1">#REF!</definedName>
    <definedName name="P13.5.1_к2">#REF!</definedName>
    <definedName name="P13.5.1_к3">#REF!</definedName>
    <definedName name="P13.5.1_к4">#REF!</definedName>
    <definedName name="P13.5.1_нп">#REF!</definedName>
    <definedName name="P13.5.2_к1">#REF!</definedName>
    <definedName name="P13.5.2_к2">#REF!</definedName>
    <definedName name="P13.5.2_к3">#REF!</definedName>
    <definedName name="P13.5.2_к4">#REF!</definedName>
    <definedName name="P13.5.2_нп">#REF!</definedName>
    <definedName name="P13.7_к1">#REF!</definedName>
    <definedName name="P13.7_к2">#REF!</definedName>
    <definedName name="P13.7_к3">#REF!</definedName>
    <definedName name="P13.7_к4">#REF!</definedName>
    <definedName name="P13_к1">#REF!</definedName>
    <definedName name="P13_к2">#REF!</definedName>
    <definedName name="P13_к3">#REF!</definedName>
    <definedName name="P13_к4">#REF!</definedName>
    <definedName name="P19.1_к2">#REF!</definedName>
    <definedName name="P19.1_к3">#REF!</definedName>
    <definedName name="P19.1_к4">#REF!</definedName>
    <definedName name="P23_к1">#REF!</definedName>
    <definedName name="P23_к2">#REF!</definedName>
    <definedName name="P23_к3">#REF!</definedName>
    <definedName name="P23_к4">#REF!</definedName>
    <definedName name="P4.1_к1">#REF!</definedName>
    <definedName name="P4.1_к2">#REF!</definedName>
    <definedName name="P4.1_к3">#REF!</definedName>
    <definedName name="P4.1_к4">#REF!</definedName>
    <definedName name="P4.1_л">#REF!</definedName>
    <definedName name="P4.1_п">#REF!</definedName>
    <definedName name="P4.5_к1">#REF!</definedName>
    <definedName name="P4.5_к2">#REF!</definedName>
    <definedName name="P4.5_к3">#REF!</definedName>
    <definedName name="P4.5_к4">#REF!</definedName>
    <definedName name="P6.1_к1">#REF!</definedName>
    <definedName name="P6.1_к2">#REF!</definedName>
    <definedName name="P6.1_к3">#REF!</definedName>
    <definedName name="P6.1_к4">#REF!</definedName>
    <definedName name="P6.1_нп">#REF!</definedName>
    <definedName name="P6.2_к1">#REF!</definedName>
    <definedName name="P6.2_к2">#REF!</definedName>
    <definedName name="P6.2_к3">#REF!</definedName>
    <definedName name="P6.2_к4">#REF!</definedName>
    <definedName name="P6.2_нп">#REF!</definedName>
    <definedName name="P6.3_к1">#REF!</definedName>
    <definedName name="P6.3_к2">#REF!</definedName>
    <definedName name="P6.3_к3">#REF!</definedName>
    <definedName name="P6.3_к4">#REF!</definedName>
    <definedName name="P6.3_нп">#REF!</definedName>
    <definedName name="P6_к1">#REF!</definedName>
    <definedName name="P6_к2">#REF!</definedName>
    <definedName name="P6_к3">#REF!</definedName>
    <definedName name="P6_к4">#REF!</definedName>
    <definedName name="P6_нп">#REF!</definedName>
    <definedName name="P7.1_к1">#REF!</definedName>
    <definedName name="P7.1_к2">#REF!</definedName>
    <definedName name="P7.1_к3">#REF!</definedName>
    <definedName name="P7.1_к4">#REF!</definedName>
    <definedName name="P7.1_нп">#REF!</definedName>
    <definedName name="P7.2_к1">#REF!</definedName>
    <definedName name="P7.2_к2">#REF!</definedName>
    <definedName name="P7.2_к3">#REF!</definedName>
    <definedName name="P7.2_к4">#REF!</definedName>
    <definedName name="P7.2_нп">#REF!</definedName>
    <definedName name="P7.3_к1">#REF!</definedName>
    <definedName name="P7.3_к2">#REF!</definedName>
    <definedName name="P7.3_к3">#REF!</definedName>
    <definedName name="P7.3_к4">#REF!</definedName>
    <definedName name="P7.3_нп">#REF!</definedName>
    <definedName name="P7_к1">#REF!</definedName>
    <definedName name="P7_к2">#REF!</definedName>
    <definedName name="P7_к3">#REF!</definedName>
    <definedName name="P7_к4">#REF!</definedName>
    <definedName name="P7_нп">#REF!</definedName>
    <definedName name="period">#REF!</definedName>
    <definedName name="Periods">#NAME?</definedName>
    <definedName name="pitanie">{#N/A,#N/A,FALSE,"9PS0"}</definedName>
    <definedName name="PK_201301">#NAME?</definedName>
    <definedName name="PK_201302">#NAME?</definedName>
    <definedName name="PK_201303">#NAME?</definedName>
    <definedName name="PK_201304">#NAME?</definedName>
    <definedName name="PK_201305">#NAME?</definedName>
    <definedName name="PK_201306">#NAME?</definedName>
    <definedName name="PK_201307">#NAME?</definedName>
    <definedName name="PK_201308">#NAME?</definedName>
    <definedName name="PK_201309">#NAME?</definedName>
    <definedName name="PK_201310">#NAME?</definedName>
    <definedName name="PK_201311">#NAME?</definedName>
    <definedName name="PK_201312">#NAME?</definedName>
    <definedName name="PK_201401">#NAME?</definedName>
    <definedName name="PK_201402">#NAME?</definedName>
    <definedName name="PK_201403">#NAME?</definedName>
    <definedName name="PK_201404">#NAME?</definedName>
    <definedName name="PK_201405">#NAME?</definedName>
    <definedName name="PK_201406">#NAME?</definedName>
    <definedName name="PK_201407">#NAME?</definedName>
    <definedName name="PK_201408">#NAME?</definedName>
    <definedName name="PK_201409">#NAME?</definedName>
    <definedName name="PK_201410">#NAME?</definedName>
    <definedName name="PK_201411">#NAME?</definedName>
    <definedName name="PK_201412">#NAME?</definedName>
    <definedName name="PK_201501">#NAME?</definedName>
    <definedName name="PK_201502">#NAME?</definedName>
    <definedName name="PK_201503">#NAME?</definedName>
    <definedName name="PK_201504">#NAME?</definedName>
    <definedName name="PK_201505">#NAME?</definedName>
    <definedName name="PK_201506">#NAME?</definedName>
    <definedName name="PK_201507">#NAME?</definedName>
    <definedName name="PK_201508">#NAME?</definedName>
    <definedName name="PK_201509">#NAME?</definedName>
    <definedName name="PK_201510">#NAME?</definedName>
    <definedName name="PK_201511">#NAME?</definedName>
    <definedName name="PL">#NAME?</definedName>
    <definedName name="PLN">#NAME?</definedName>
    <definedName name="POLO">#NAME?</definedName>
    <definedName name="Poz">#NAME?</definedName>
    <definedName name="pppp">#NAME?</definedName>
    <definedName name="PА_пу">#REF!</definedName>
    <definedName name="PА1_неу">#REF!</definedName>
    <definedName name="PА1_нп">#REF!</definedName>
    <definedName name="PА1_п">#REF!</definedName>
    <definedName name="PА1_пу">#REF!</definedName>
    <definedName name="PА2_неу">#REF!</definedName>
    <definedName name="PА2_нп">#REF!</definedName>
    <definedName name="PА2_п">#REF!</definedName>
    <definedName name="PА2_пу">#REF!</definedName>
    <definedName name="PА3_неу">#REF!</definedName>
    <definedName name="PА3_нп">#REF!</definedName>
    <definedName name="PА3_п">#REF!</definedName>
    <definedName name="PА3_пу">#REF!</definedName>
    <definedName name="PА4_неу">#REF!</definedName>
    <definedName name="PА4_нп">#REF!</definedName>
    <definedName name="PА4_п">#REF!</definedName>
    <definedName name="PА4_пу">#REF!</definedName>
    <definedName name="PА5_неу">#REF!</definedName>
    <definedName name="PА5_нп">#REF!</definedName>
    <definedName name="PА5_п">#REF!</definedName>
    <definedName name="PА5_пу">#REF!</definedName>
    <definedName name="PА6_неу">#REF!</definedName>
    <definedName name="PА6_нп">#REF!</definedName>
    <definedName name="PА6_п">#REF!</definedName>
    <definedName name="PА6_пу">#REF!</definedName>
    <definedName name="PА7_неу">#REF!</definedName>
    <definedName name="PА7_нп">#REF!</definedName>
    <definedName name="PА7_п">#REF!</definedName>
    <definedName name="PА7_пу">#REF!</definedName>
    <definedName name="PБ1_к">#REF!</definedName>
    <definedName name="PБ1_нп">#REF!</definedName>
    <definedName name="PБ1_пк">#REF!</definedName>
    <definedName name="PБ2_к">#REF!</definedName>
    <definedName name="PБ2_нп">#REF!</definedName>
    <definedName name="PБ2_пк">#REF!</definedName>
    <definedName name="PБ3_к">#REF!</definedName>
    <definedName name="PБ3_нп">#REF!</definedName>
    <definedName name="PБ3_пк">#REF!</definedName>
    <definedName name="PБ4_к">#REF!</definedName>
    <definedName name="PБ4_нп">#REF!</definedName>
    <definedName name="PБ4_пк">#REF!</definedName>
    <definedName name="PБ5_к">#REF!</definedName>
    <definedName name="PБ5_нп">#REF!</definedName>
    <definedName name="PБ5_пк">#REF!</definedName>
    <definedName name="PБ6_к">#REF!</definedName>
    <definedName name="PБ6_нп">#REF!</definedName>
    <definedName name="PБ6_пк">#REF!</definedName>
    <definedName name="PБ7_к">#REF!</definedName>
    <definedName name="PБ7_нп">#REF!</definedName>
    <definedName name="PБ7_пк">#REF!</definedName>
    <definedName name="PБ8_к">#REF!</definedName>
    <definedName name="PБ8_нп">#REF!</definedName>
    <definedName name="PБ8_пк">#REF!</definedName>
    <definedName name="PВ_к">#REF!</definedName>
    <definedName name="PВ_нп">#REF!</definedName>
    <definedName name="PВ_пк">#REF!</definedName>
    <definedName name="Q">#NAME?</definedName>
    <definedName name="qq">#NAME?</definedName>
    <definedName name="qqq">#NAME?</definedName>
    <definedName name="QКТМ">#NAME?</definedName>
    <definedName name="QКТМ1">#NAME?</definedName>
    <definedName name="Qрозрах">#NAME?</definedName>
    <definedName name="rep">#NAME?</definedName>
    <definedName name="ReportsList">#REF!</definedName>
    <definedName name="rfiltr">#REF!</definedName>
    <definedName name="rfirm">#REF!</definedName>
    <definedName name="rgroup">#REF!</definedName>
    <definedName name="rperiod">#REF!</definedName>
    <definedName name="rr">#NAME?</definedName>
    <definedName name="RuName">#NAME?</definedName>
    <definedName name="ryu">#NAME?</definedName>
    <definedName name="s">{#N/A,#N/A,FALSE,"9PS0"}</definedName>
    <definedName name="SALES">#NAME?</definedName>
    <definedName name="SALES_1">#NAME?</definedName>
    <definedName name="SALES_11">#NAME?</definedName>
    <definedName name="SALES_114">#NAME?</definedName>
    <definedName name="SALES_123">#NAME?</definedName>
    <definedName name="SALES_132">#NAME?</definedName>
    <definedName name="SALES_141">#NAME?</definedName>
    <definedName name="SALES_1414">#NAME?</definedName>
    <definedName name="SALES_151">#NAME?</definedName>
    <definedName name="SALES_174">#NAME?</definedName>
    <definedName name="SALES_2">#NAME?</definedName>
    <definedName name="SALES_2002">#NAME?</definedName>
    <definedName name="SALES_2003">#NAME?</definedName>
    <definedName name="SALES_2004">#NAME?</definedName>
    <definedName name="SALES_2005">#NAME?</definedName>
    <definedName name="SALES_2006">#NAME?</definedName>
    <definedName name="SALES_2007">#NAME?</definedName>
    <definedName name="SALES_2008">#NAME?</definedName>
    <definedName name="SALES_2009">#NAME?</definedName>
    <definedName name="SALES_2010">#NAME?</definedName>
    <definedName name="SALES_2011">#NAME?</definedName>
    <definedName name="SALES_2012">#NAME?</definedName>
    <definedName name="SALES_21">#NAME?</definedName>
    <definedName name="SALES_210">#NAME?</definedName>
    <definedName name="SALES_2100">#NAME?</definedName>
    <definedName name="SALES_2101">#NAME?</definedName>
    <definedName name="SALES_2102">#NAME?</definedName>
    <definedName name="SALES_2104">#NAME?</definedName>
    <definedName name="SALES_2105">#NAME?</definedName>
    <definedName name="SALES_2106">#NAME?</definedName>
    <definedName name="SALES_2107">#NAME?</definedName>
    <definedName name="SALES_2108">#NAME?</definedName>
    <definedName name="SALES_2109">#NAME?</definedName>
    <definedName name="SALES_211">#NAME?</definedName>
    <definedName name="SALES_2111">#NAME?</definedName>
    <definedName name="SALES_22">#NAME?</definedName>
    <definedName name="SALES_2212">#NAME?</definedName>
    <definedName name="SALES_2222">#NAME?</definedName>
    <definedName name="SALES_321">#NAME?</definedName>
    <definedName name="SALES_41">#NAME?</definedName>
    <definedName name="SALES_42">#NAME?</definedName>
    <definedName name="SALES_43">#NAME?</definedName>
    <definedName name="SALES_44">#NAME?</definedName>
    <definedName name="SALES_45">#NAME?</definedName>
    <definedName name="SALES_46">#NAME?</definedName>
    <definedName name="SALES_47">#NAME?</definedName>
    <definedName name="SALES_48">#NAME?</definedName>
    <definedName name="SALES_49">#NAME?</definedName>
    <definedName name="SALES_51">#NAME?</definedName>
    <definedName name="SALES_52">#NAME?</definedName>
    <definedName name="SALES_53">#NAME?</definedName>
    <definedName name="SALES_54">#NAME?</definedName>
    <definedName name="SALES_55">#NAME?</definedName>
    <definedName name="SALES_56">#NAME?</definedName>
    <definedName name="SALES_57">#NAME?</definedName>
    <definedName name="SALES_58">#NAME?</definedName>
    <definedName name="SALES_59">#NAME?</definedName>
    <definedName name="SALES_6">#NAME?</definedName>
    <definedName name="SALES_60">#NAME?</definedName>
    <definedName name="SALES_61">#NAME?</definedName>
    <definedName name="SALES_62">#NAME?</definedName>
    <definedName name="SALES_63">#NAME?</definedName>
    <definedName name="SALES_64">#NAME?</definedName>
    <definedName name="SALES_65">#NAME?</definedName>
    <definedName name="SALES_66">#NAME?</definedName>
    <definedName name="SALES_67">#NAME?</definedName>
    <definedName name="SALES_68">#NAME?</definedName>
    <definedName name="SALES_69">#NAME?</definedName>
    <definedName name="SALES_70">#NAME?</definedName>
    <definedName name="SALES_71">#NAME?</definedName>
    <definedName name="SALES_72">#NAME?</definedName>
    <definedName name="SALES_73">#NAME?</definedName>
    <definedName name="SALES_74">#NAME?</definedName>
    <definedName name="SALES_75">#NAME?</definedName>
    <definedName name="SALES_76">#NAME?</definedName>
    <definedName name="SALES_77">#NAME?</definedName>
    <definedName name="SALES_78">#NAME?</definedName>
    <definedName name="SALES_79">#NAME?</definedName>
    <definedName name="SALES_80">#NAME?</definedName>
    <definedName name="SALES_81">#NAME?</definedName>
    <definedName name="SALES_82">#NAME?</definedName>
    <definedName name="SALES_83">#NAME?</definedName>
    <definedName name="SALES_84">#NAME?</definedName>
    <definedName name="SALES_98">#NAME?</definedName>
    <definedName name="SetP">#NAME?</definedName>
    <definedName name="ShowFil">#NAME?</definedName>
    <definedName name="Skk">#NAME?</definedName>
    <definedName name="solver_drv">1</definedName>
    <definedName name="solver_est">1</definedName>
    <definedName name="solver_itr">100</definedName>
    <definedName name="solver_lin">0</definedName>
    <definedName name="solver_num">0</definedName>
    <definedName name="solver_nwt">1</definedName>
    <definedName name="solver_opt">#REF!</definedName>
    <definedName name="solver_pre">0.000001</definedName>
    <definedName name="solver_scl">0</definedName>
    <definedName name="solver_sho">0</definedName>
    <definedName name="solver_tim">100</definedName>
    <definedName name="solver_tmp">#NULL!</definedName>
    <definedName name="solver_tol">0.05</definedName>
    <definedName name="solver_typ">1</definedName>
    <definedName name="solver_val">0</definedName>
    <definedName name="SS">#REF!</definedName>
    <definedName name="StartDate">#REF!</definedName>
    <definedName name="stroka">#NAME?</definedName>
    <definedName name="T">#REF!</definedName>
    <definedName name="Teplo">#NAME?</definedName>
    <definedName name="TeploCell">#NAME?</definedName>
    <definedName name="TEST0">#REF!</definedName>
    <definedName name="TESTHKEY">#REF!</definedName>
    <definedName name="TESTKEYS">#REF!</definedName>
    <definedName name="TESTVKEY">#REF!</definedName>
    <definedName name="tgfaf">#REF!</definedName>
    <definedName name="ThisYear">#NAME?</definedName>
    <definedName name="tryd">#NAME?</definedName>
    <definedName name="tt">{#N/A,#N/A,TRUE,"попередні"}</definedName>
    <definedName name="tu">#NAME?</definedName>
    <definedName name="typesaldo">#NAME?</definedName>
    <definedName name="U">#REF!</definedName>
    <definedName name="UkName">#NAME?</definedName>
    <definedName name="user">#REF!</definedName>
    <definedName name="uu">{"'таб 21'!$A$1:$U$24","'таб 21'!$A$1:$U$1"}</definedName>
    <definedName name="uuuu">#NAME?</definedName>
    <definedName name="v">#NAME?</definedName>
    <definedName name="ver">{#N/A,#N/A,FALSE,"9PS0"}</definedName>
    <definedName name="voda100">#NAME?</definedName>
    <definedName name="VVVVV">#NAME?</definedName>
    <definedName name="W">#NAME?</definedName>
    <definedName name="wer">{#N/A,#N/A,FALSE,"9PS0"}</definedName>
    <definedName name="WorkPath">#NAME?</definedName>
    <definedName name="wrn.r1.">{#N/A,#N/A,FALSE,"9PS0"}</definedName>
    <definedName name="wrn.Виробництво._.11._.міс.">{#N/A,#N/A,TRUE,"попередні"}</definedName>
    <definedName name="wrn_r1_">{#N/A,#N/A,FALSE,"9PS0"}</definedName>
    <definedName name="ww">{#N/A,#N/A,TRUE,"попередні"}</definedName>
    <definedName name="X">#NAME?</definedName>
    <definedName name="xenia">#NAME?</definedName>
    <definedName name="xgg">#REF!</definedName>
    <definedName name="y">{"'таб 21'!$A$1:$U$24","'таб 21'!$A$1:$U$1"}</definedName>
    <definedName name="Year">#REF!</definedName>
    <definedName name="YY">#REF!</definedName>
    <definedName name="yyyyyyyyyyyyyyyyyyy">#NAME?</definedName>
    <definedName name="Z">#NAME?</definedName>
    <definedName name="_xlnm._FilterDatabase" localSheetId="2" hidden="1">Транс.ін.мережами!$A$6:$G$34</definedName>
  </definedNames>
  <calcPr/>
</workbook>
</file>

<file path=xl/sharedStrings.xml><?xml version="1.0" encoding="utf-8"?>
<sst xmlns="http://schemas.openxmlformats.org/spreadsheetml/2006/main" count="362" uniqueCount="362">
  <si>
    <t>грн.</t>
  </si>
  <si>
    <t xml:space="preserve">Прямі витрати</t>
  </si>
  <si>
    <t xml:space="preserve">Загальновиробничі витрати</t>
  </si>
  <si>
    <t xml:space="preserve">Виробнича собівартість</t>
  </si>
  <si>
    <t xml:space="preserve">Адміністративні витрати</t>
  </si>
  <si>
    <t xml:space="preserve">Всього операційних</t>
  </si>
  <si>
    <t xml:space="preserve">Види діяльності</t>
  </si>
  <si>
    <t xml:space="preserve">Всього витрат операційної діяльності</t>
  </si>
  <si>
    <t xml:space="preserve">Діючий тариф</t>
  </si>
  <si>
    <t xml:space="preserve">Виробництво ТЕ</t>
  </si>
  <si>
    <t xml:space="preserve">Транспортування ТЕ</t>
  </si>
  <si>
    <t xml:space="preserve">Центральні ТП</t>
  </si>
  <si>
    <t xml:space="preserve">Постачання ТЕ</t>
  </si>
  <si>
    <t xml:space="preserve">Індивідуальні ТП</t>
  </si>
  <si>
    <t xml:space="preserve">Виробництво САТ</t>
  </si>
  <si>
    <t xml:space="preserve">Постачання САТ</t>
  </si>
  <si>
    <t xml:space="preserve">Разом ТЕ</t>
  </si>
  <si>
    <t xml:space="preserve">Iнша діяльність</t>
  </si>
  <si>
    <t xml:space="preserve">Всього по підприємству</t>
  </si>
  <si>
    <t xml:space="preserve">В тому числі:</t>
  </si>
  <si>
    <r>
      <rPr>
        <b/>
        <sz val="10"/>
        <color theme="1"/>
        <rFont val="Calibri"/>
      </rPr>
      <t xml:space="preserve">на теплову енергію</t>
    </r>
    <r>
      <rPr>
        <b/>
        <sz val="14"/>
        <color theme="1"/>
        <rFont val="Calibri"/>
      </rPr>
      <t>*</t>
    </r>
  </si>
  <si>
    <t xml:space="preserve">разом на іншу діяльність*</t>
  </si>
  <si>
    <r>
      <rPr>
        <b/>
        <sz val="14"/>
        <color theme="1"/>
        <rFont val="Calibri"/>
      </rPr>
      <t>*</t>
    </r>
    <r>
      <rPr>
        <b/>
        <sz val="11"/>
        <color theme="1"/>
        <rFont val="Calibri"/>
      </rPr>
      <t xml:space="preserve"> розподіл накладних витрат на всі види діяльності (ліцензовані та неліцензовані) проведено пропорційно розподілу загальної суми прямих витрат на оплату праці</t>
    </r>
  </si>
  <si>
    <t xml:space="preserve">Додаток 19
до Процедури встановлення тарифів
на теплову енергію, її виробництво,
транспортування, постачання
(підпункт 37 пункту 2.2 глави 2)</t>
  </si>
  <si>
    <t xml:space="preserve">(найменування  ліцензіата)</t>
  </si>
  <si>
    <t xml:space="preserve">Без ПДВ</t>
  </si>
  <si>
    <t xml:space="preserve">№ з/п</t>
  </si>
  <si>
    <t xml:space="preserve">Вид джерела теплової енергії</t>
  </si>
  <si>
    <t xml:space="preserve">Відпуск теплової енергії з колекторів, Гкал </t>
  </si>
  <si>
    <t xml:space="preserve">Тариф на виробництво теплової енергії, грн/Гкал</t>
  </si>
  <si>
    <t xml:space="preserve">Вартість теплової енергії, виробленої власними джерелами, 
тис. грн </t>
  </si>
  <si>
    <t>усього</t>
  </si>
  <si>
    <t xml:space="preserve">у тому числі:</t>
  </si>
  <si>
    <t xml:space="preserve">повна планована собівартість   </t>
  </si>
  <si>
    <t xml:space="preserve">паливна складова, що урахована в поній планованій собівартості</t>
  </si>
  <si>
    <t xml:space="preserve">виробничі інвестиції</t>
  </si>
  <si>
    <t xml:space="preserve">податок на прибуток 
</t>
  </si>
  <si>
    <t xml:space="preserve">інше використання прибутку</t>
  </si>
  <si>
    <t xml:space="preserve">повна планована собівартість </t>
  </si>
  <si>
    <t xml:space="preserve">усього прибуток </t>
  </si>
  <si>
    <t>1</t>
  </si>
  <si>
    <t xml:space="preserve">Теплова енергія, вироблена власними теплоелектроцентралями, теплоелектростанціями, атомними електростанціями, у тому числі на потреби: </t>
  </si>
  <si>
    <t>х</t>
  </si>
  <si>
    <t>1.1</t>
  </si>
  <si>
    <t>населення</t>
  </si>
  <si>
    <t>1.2</t>
  </si>
  <si>
    <t xml:space="preserve">бюджетних установ</t>
  </si>
  <si>
    <t>1.3</t>
  </si>
  <si>
    <t xml:space="preserve">інших споживачів</t>
  </si>
  <si>
    <t>1.4</t>
  </si>
  <si>
    <t xml:space="preserve">релігійних організацій</t>
  </si>
  <si>
    <t>1.5</t>
  </si>
  <si>
    <t xml:space="preserve">господарських потреб ліцензованої діяльності</t>
  </si>
  <si>
    <t>1.5.1</t>
  </si>
  <si>
    <t xml:space="preserve">що припадають на населення</t>
  </si>
  <si>
    <t>1.5.2</t>
  </si>
  <si>
    <t xml:space="preserve">що припадають на бюджетні установи</t>
  </si>
  <si>
    <t>1.5.3</t>
  </si>
  <si>
    <t xml:space="preserve">що припадають на інших споживачів</t>
  </si>
  <si>
    <t>1.5.4</t>
  </si>
  <si>
    <t xml:space="preserve">що припадають на релігійні організації</t>
  </si>
  <si>
    <t>2</t>
  </si>
  <si>
    <t xml:space="preserve">Теплова енергія, вироблена власними когенераційними установками, у тому числі на потреби: </t>
  </si>
  <si>
    <t>2.1</t>
  </si>
  <si>
    <t>2.2</t>
  </si>
  <si>
    <t>2.3</t>
  </si>
  <si>
    <t>2.4</t>
  </si>
  <si>
    <t>2.5</t>
  </si>
  <si>
    <t>2.5.1</t>
  </si>
  <si>
    <t>2.5.2</t>
  </si>
  <si>
    <t>2.5.3</t>
  </si>
  <si>
    <t>2.5.4</t>
  </si>
  <si>
    <t>3</t>
  </si>
  <si>
    <t xml:space="preserve">Теплова енергія, вироблена власними установками з використанням альтернативних джерел енергії, у тому числі на потреби: </t>
  </si>
  <si>
    <t>3.1</t>
  </si>
  <si>
    <t>3.2</t>
  </si>
  <si>
    <t>3.3</t>
  </si>
  <si>
    <t>3.4</t>
  </si>
  <si>
    <t>3.5</t>
  </si>
  <si>
    <t>3.5.1</t>
  </si>
  <si>
    <t>3.5.2</t>
  </si>
  <si>
    <t>3.5.3</t>
  </si>
  <si>
    <t>3.5.4</t>
  </si>
  <si>
    <t>4</t>
  </si>
  <si>
    <t xml:space="preserve">Загальна вартість теплової енергії, виробленої власними джерелами, крім котелень, для потреби власних споживачів з урахуванням витрат на  господарські потреби ліцензованої діяльності, у тому числі на потреби*: </t>
  </si>
  <si>
    <t>4.1</t>
  </si>
  <si>
    <t>4.2</t>
  </si>
  <si>
    <t>4.3</t>
  </si>
  <si>
    <t>4.4</t>
  </si>
  <si>
    <t xml:space="preserve">* У рядку 4  показник «відпуск теплової енергії з колекторів» визначено без урахування обсягів  теплової енергії на господарські потреби ліцензованої діяльності.</t>
  </si>
  <si>
    <t xml:space="preserve">Керівник </t>
  </si>
  <si>
    <t>_____________________</t>
  </si>
  <si>
    <t xml:space="preserve">     (підпис)   </t>
  </si>
  <si>
    <t xml:space="preserve">   (ініціали, прізвище)</t>
  </si>
  <si>
    <t xml:space="preserve">До Порядку розгляду органами місцевого самоврядування розрахунку тарифів
на теплову енергію, її виробництво,
транспортування, постачання, а також розрахунків тарифів на комунальні послуги, поданих для їх встановлення</t>
  </si>
  <si>
    <t>Показники</t>
  </si>
  <si>
    <t xml:space="preserve">Річний обсяг транспортування власної теплової енергії тепловими мережами інших суб’єктів господарювання, Гкал </t>
  </si>
  <si>
    <t xml:space="preserve">Тариф на транспортування власної теплової енергії тепловими мережами інших суб’єктів господарювання, усього,  
грн/Гкал</t>
  </si>
  <si>
    <t xml:space="preserve">Вартість транспортування власної теплової енергії тепловими мережами інших суб’єктів господарювання, всього, 
тис. грн </t>
  </si>
  <si>
    <t xml:space="preserve">вартість придбання теплової енергії для компенсації втрат теплової енергії в теплових мережах, грн/Гкал</t>
  </si>
  <si>
    <t xml:space="preserve">вартість утримання, експлуатації та витрат з прибутку для розрахунку тарифу на транспортування теплової енергії, грн/Гкал</t>
  </si>
  <si>
    <t xml:space="preserve">витрати на теплову енергію для компенсації втрат теплової енергії в теплових мережах інших суб'єктів господарювання при її транспортуванні</t>
  </si>
  <si>
    <t xml:space="preserve">решта витрат на транспортування теплової енергії тепловими мережами інших суб'єктів господарювання при її транспортуванні</t>
  </si>
  <si>
    <t xml:space="preserve">Транспортування власної теплової енергії мережами КЕВ ч.Чернігів(для смт. Гончарівське)*, усього, у тому числі на потреби: </t>
  </si>
  <si>
    <t xml:space="preserve">Транспортування власної теплової енергії мережами _________*, усього, у тому числі на потреби: </t>
  </si>
  <si>
    <t xml:space="preserve">Загальна вартість транспортування власної теплової енергії тепловими мережами інших суб’єктів господарювання, у тому числі на потреби: </t>
  </si>
  <si>
    <t xml:space="preserve">* розшифрувати за транспортувальниками  додавши відповідні розділи</t>
  </si>
  <si>
    <t xml:space="preserve">Голова правління</t>
  </si>
  <si>
    <t xml:space="preserve">Олексій ЩЕРБИНА</t>
  </si>
  <si>
    <t xml:space="preserve">Додаток 6 до рішення виконавчого комітету Менської міської ради 15 серпня 2024 року №165</t>
  </si>
  <si>
    <t xml:space="preserve">Структура двоставкових тарифів на виробництво, транспортування та постачання теплової енергії, послуги з постачання теплової енергії на плановий період з 01.10.2024 р.-30.09.2025 р. АКЦІОНЕРНЕ ТОВАРИСТВО "ОБЛТЕПЛОКОМУНЕНЕРГО" м. Мена</t>
  </si>
  <si>
    <t xml:space="preserve">Найменування показника</t>
  </si>
  <si>
    <t xml:space="preserve">Одиниця виміру</t>
  </si>
  <si>
    <t xml:space="preserve">Сумарні та середньозважені показники</t>
  </si>
  <si>
    <t xml:space="preserve">Для потреб населення</t>
  </si>
  <si>
    <t xml:space="preserve">у тому числі</t>
  </si>
  <si>
    <t xml:space="preserve">умовно- змінна частина</t>
  </si>
  <si>
    <t xml:space="preserve">умовно- постійна частина</t>
  </si>
  <si>
    <t>1.</t>
  </si>
  <si>
    <t xml:space="preserve">Обсяг реалізації теплової енергії споживачам</t>
  </si>
  <si>
    <t>тис.Гкал</t>
  </si>
  <si>
    <t>5883.0788</t>
  </si>
  <si>
    <t>1,942.4455</t>
  </si>
  <si>
    <t>2.</t>
  </si>
  <si>
    <t xml:space="preserve">Теплове навантаження</t>
  </si>
  <si>
    <t>Гкал/г</t>
  </si>
  <si>
    <t>3.48</t>
  </si>
  <si>
    <t>1.1307</t>
  </si>
  <si>
    <t xml:space="preserve">споживачів, які користуються централізованим опаленням</t>
  </si>
  <si>
    <t xml:space="preserve">- " -</t>
  </si>
  <si>
    <t>1.131</t>
  </si>
  <si>
    <t xml:space="preserve">місць загального користування</t>
  </si>
  <si>
    <t xml:space="preserve">системи постачання гарячої води</t>
  </si>
  <si>
    <t xml:space="preserve">споживачів, які відмовилися від централізованого опалення та постачання гарячої води (довідково)</t>
  </si>
  <si>
    <t>3.</t>
  </si>
  <si>
    <t xml:space="preserve">Обсяг теплової енергії для надання послуги з постачання теплової енергії, усього</t>
  </si>
  <si>
    <t xml:space="preserve">за показаннями вузлів комерційного обліку</t>
  </si>
  <si>
    <t>4.</t>
  </si>
  <si>
    <t xml:space="preserve">Питоме теплове навантаження системи опалення</t>
  </si>
  <si>
    <t xml:space="preserve">Гкал/г/ на 1 кв.метр</t>
  </si>
  <si>
    <t>5.</t>
  </si>
  <si>
    <t xml:space="preserve">Розрахункова норма витрат теплової енергії для опалення будинків, в яких не встановлені прилади обліку</t>
  </si>
  <si>
    <t>Гкал/кв.метр/рік</t>
  </si>
  <si>
    <t xml:space="preserve">Теплова енергія (виробництво, транспортування, постачання)</t>
  </si>
  <si>
    <t>6.</t>
  </si>
  <si>
    <t xml:space="preserve">Планована виробнича собівартість теплової енергії</t>
  </si>
  <si>
    <t>тис.гривень</t>
  </si>
  <si>
    <t>19,299.49</t>
  </si>
  <si>
    <t>11,206.18</t>
  </si>
  <si>
    <t>8,093.31</t>
  </si>
  <si>
    <t>4,928.51</t>
  </si>
  <si>
    <t>2,229.34</t>
  </si>
  <si>
    <t>2,699.17</t>
  </si>
  <si>
    <t>6.1</t>
  </si>
  <si>
    <t xml:space="preserve">Прямі матеріальні витрати, усього</t>
  </si>
  <si>
    <t>15,070.38</t>
  </si>
  <si>
    <t>3,864.19</t>
  </si>
  <si>
    <t>3,513.26</t>
  </si>
  <si>
    <t>1,283.93</t>
  </si>
  <si>
    <t>6.1.1</t>
  </si>
  <si>
    <t xml:space="preserve">у тому числі паливо</t>
  </si>
  <si>
    <t>11,125.28</t>
  </si>
  <si>
    <t>10,111.80</t>
  </si>
  <si>
    <t>1,013.47</t>
  </si>
  <si>
    <t>2,202.25</t>
  </si>
  <si>
    <t>1,867.02</t>
  </si>
  <si>
    <t>335.24</t>
  </si>
  <si>
    <t xml:space="preserve">у тому числі на:</t>
  </si>
  <si>
    <t xml:space="preserve">відпуск теплової енергії</t>
  </si>
  <si>
    <t xml:space="preserve">власні потреби</t>
  </si>
  <si>
    <t xml:space="preserve">компенсацію тепловтрат</t>
  </si>
  <si>
    <t>6.1.2</t>
  </si>
  <si>
    <t>електроенергія</t>
  </si>
  <si>
    <t>1,094.38</t>
  </si>
  <si>
    <t>0.00</t>
  </si>
  <si>
    <t>362.32</t>
  </si>
  <si>
    <t>6.1.3</t>
  </si>
  <si>
    <t xml:space="preserve">покупна теплова енергія</t>
  </si>
  <si>
    <t>6.1.4</t>
  </si>
  <si>
    <t xml:space="preserve">вода на технологічні потреби</t>
  </si>
  <si>
    <t>14.91</t>
  </si>
  <si>
    <t>4.94</t>
  </si>
  <si>
    <t>6.1.5</t>
  </si>
  <si>
    <t xml:space="preserve">матеріали, запасні частини, комплектувальні вироби, напівфабрикати</t>
  </si>
  <si>
    <t>241.00</t>
  </si>
  <si>
    <t>80.33</t>
  </si>
  <si>
    <t>6.1.6</t>
  </si>
  <si>
    <t xml:space="preserve">інші матеріальні витрати (хімічні реагенти, спеціальний одяг, взуття, спеціальне харчування в межах діючих нормативів)</t>
  </si>
  <si>
    <t>2,594.81</t>
  </si>
  <si>
    <t>863.42</t>
  </si>
  <si>
    <t>6.2</t>
  </si>
  <si>
    <t xml:space="preserve">Прямі витрати на оплату праці</t>
  </si>
  <si>
    <t>3,161.83</t>
  </si>
  <si>
    <t>1,058.13</t>
  </si>
  <si>
    <t>6.3</t>
  </si>
  <si>
    <t xml:space="preserve">Інші прямі витрати, усього</t>
  </si>
  <si>
    <t>726.69</t>
  </si>
  <si>
    <t>243.20</t>
  </si>
  <si>
    <t>6.3.1</t>
  </si>
  <si>
    <t xml:space="preserve">у тому числі: єдиний внесок на загальнообов'язкове державне соціальне страхування</t>
  </si>
  <si>
    <t>695.60</t>
  </si>
  <si>
    <t>232.79</t>
  </si>
  <si>
    <t>6.3.2</t>
  </si>
  <si>
    <t xml:space="preserve">амортизація основних засобів та інших необоротних матеріальних і нематеріальних активів виробничого призначення</t>
  </si>
  <si>
    <t>31.09</t>
  </si>
  <si>
    <t>10.41</t>
  </si>
  <si>
    <t>6.4</t>
  </si>
  <si>
    <t>340.60</t>
  </si>
  <si>
    <t>113.92</t>
  </si>
  <si>
    <t>7.</t>
  </si>
  <si>
    <t>591.94</t>
  </si>
  <si>
    <t>197.98</t>
  </si>
  <si>
    <t>8.</t>
  </si>
  <si>
    <t xml:space="preserve">Витрати на збут</t>
  </si>
  <si>
    <t>9.</t>
  </si>
  <si>
    <r>
      <rPr>
        <b/>
        <sz val="10"/>
        <color theme="1" tint="0"/>
        <rFont val="Times New Roman"/>
      </rPr>
      <t xml:space="preserve">Інші операційні витрати</t>
    </r>
    <r>
      <rPr>
        <sz val="10"/>
        <color theme="1" tint="0"/>
        <rFont val="Times New Roman"/>
      </rPr>
      <t>*</t>
    </r>
  </si>
  <si>
    <t>10.</t>
  </si>
  <si>
    <t xml:space="preserve">Фінансові витрати</t>
  </si>
  <si>
    <t>11.</t>
  </si>
  <si>
    <r>
      <rPr>
        <b/>
        <sz val="10"/>
        <color theme="1" tint="0"/>
        <rFont val="Times New Roman"/>
      </rPr>
      <t xml:space="preserve">Плановані витрати з операційної діяльності </t>
    </r>
    <r>
      <rPr>
        <sz val="10"/>
        <color theme="1" tint="0"/>
        <rFont val="Times New Roman"/>
      </rPr>
      <t xml:space="preserve">(рядок 6 + рядок 7 + рядок 8 + рядок 9)</t>
    </r>
  </si>
  <si>
    <t>19,891.43</t>
  </si>
  <si>
    <t>8,685.25</t>
  </si>
  <si>
    <t>5,126.49</t>
  </si>
  <si>
    <t>2,897.15</t>
  </si>
  <si>
    <t>12.</t>
  </si>
  <si>
    <r>
      <rPr>
        <b/>
        <sz val="10"/>
        <color theme="1" tint="0"/>
        <rFont val="Times New Roman"/>
      </rPr>
      <t xml:space="preserve">Повна планована собівартість теплової енергії</t>
    </r>
    <r>
      <rPr>
        <sz val="10"/>
        <color theme="1" tint="0"/>
        <rFont val="Times New Roman"/>
      </rPr>
      <t xml:space="preserve">* (рядок 11 + рядок 10)</t>
    </r>
  </si>
  <si>
    <t>13.</t>
  </si>
  <si>
    <t xml:space="preserve">Витрати на відшкодування втрат</t>
  </si>
  <si>
    <t>14.</t>
  </si>
  <si>
    <r>
      <rPr>
        <b/>
        <sz val="10"/>
        <color theme="1" tint="0"/>
        <rFont val="Times New Roman"/>
      </rPr>
      <t xml:space="preserve">Собівартість одиниці теплової енергії </t>
    </r>
    <r>
      <rPr>
        <sz val="10"/>
        <color theme="1" tint="0"/>
        <rFont val="Times New Roman"/>
      </rPr>
      <t xml:space="preserve">((рядок 12 + рядок 13) : рядок 1)</t>
    </r>
  </si>
  <si>
    <t>гривень/Гкал</t>
  </si>
  <si>
    <t>3,381.13</t>
  </si>
  <si>
    <t>1,904.82</t>
  </si>
  <si>
    <t>2,639.19</t>
  </si>
  <si>
    <t>1,147.70</t>
  </si>
  <si>
    <t>15.</t>
  </si>
  <si>
    <r>
      <rPr>
        <b/>
        <sz val="10"/>
        <color theme="1" tint="0"/>
        <rFont val="Times New Roman"/>
      </rPr>
      <t xml:space="preserve">Планований прибуток</t>
    </r>
    <r>
      <rPr>
        <sz val="10"/>
        <color theme="1" tint="0"/>
        <rFont val="Times New Roman"/>
      </rPr>
      <t>*</t>
    </r>
  </si>
  <si>
    <t>970.31</t>
  </si>
  <si>
    <t>250.07</t>
  </si>
  <si>
    <t>16.</t>
  </si>
  <si>
    <r>
      <rPr>
        <b/>
        <sz val="10"/>
        <color theme="1" tint="0"/>
        <rFont val="Times New Roman"/>
      </rPr>
      <t xml:space="preserve">Вартість теплової енергії </t>
    </r>
    <r>
      <rPr>
        <sz val="10"/>
        <color theme="1" tint="0"/>
        <rFont val="Times New Roman"/>
      </rPr>
      <t xml:space="preserve">(рядок 12 + рядок 13 + рядок 15)</t>
    </r>
  </si>
  <si>
    <t>20,861.75</t>
  </si>
  <si>
    <t>9,655.56</t>
  </si>
  <si>
    <t>5,376.56</t>
  </si>
  <si>
    <t>3,147.22</t>
  </si>
  <si>
    <t>17.</t>
  </si>
  <si>
    <r>
      <rPr>
        <b/>
        <sz val="10"/>
        <color theme="1" tint="0"/>
        <rFont val="Times New Roman"/>
      </rPr>
      <t xml:space="preserve">Одноставковий тариф за 1 Гкал теплової енергії без податку на додану вартість </t>
    </r>
    <r>
      <rPr>
        <sz val="10"/>
        <color theme="1" tint="0"/>
        <rFont val="Times New Roman"/>
      </rPr>
      <t xml:space="preserve">(рядок 16 : рядок 1)</t>
    </r>
  </si>
  <si>
    <t>3,546.06</t>
  </si>
  <si>
    <t>2,767.93</t>
  </si>
  <si>
    <t>18.</t>
  </si>
  <si>
    <t xml:space="preserve">Одноставковий тариф за 1 Гкал теплової енергії з податком на додану вартість</t>
  </si>
  <si>
    <t>4,255.27</t>
  </si>
  <si>
    <t>3,321.52</t>
  </si>
  <si>
    <t>19.</t>
  </si>
  <si>
    <t xml:space="preserve">Двоставковий тариф на теплову енергію без податку на додану вартість:</t>
  </si>
  <si>
    <t>19.1</t>
  </si>
  <si>
    <t xml:space="preserve">умовно-змінна частина</t>
  </si>
  <si>
    <t>19.2</t>
  </si>
  <si>
    <t xml:space="preserve">умовно-постійна частина (абонентська плата)</t>
  </si>
  <si>
    <t>гривень/(Гкал/г)</t>
  </si>
  <si>
    <t>230,956.73</t>
  </si>
  <si>
    <t>231,952.44</t>
  </si>
  <si>
    <t>20.</t>
  </si>
  <si>
    <t xml:space="preserve">Двоставковий тариф на теплову енергію з податком на додану вартість:</t>
  </si>
  <si>
    <t>20.1</t>
  </si>
  <si>
    <t>2,285.78</t>
  </si>
  <si>
    <t>1,377.24</t>
  </si>
  <si>
    <t>20.2</t>
  </si>
  <si>
    <t>277148.0806</t>
  </si>
  <si>
    <t>278,342.93</t>
  </si>
  <si>
    <t xml:space="preserve">Послуга з постачання теплової енергії</t>
  </si>
  <si>
    <t>21.</t>
  </si>
  <si>
    <t xml:space="preserve">Двоставковий тариф на послугу з постачання теплової енергії без податку на додану вартість:</t>
  </si>
  <si>
    <t>21.1</t>
  </si>
  <si>
    <t xml:space="preserve">для будівель, в яких встановлено вузли комерційного обліку:</t>
  </si>
  <si>
    <t>21.1.1</t>
  </si>
  <si>
    <t>21.1.2</t>
  </si>
  <si>
    <t>21.2</t>
  </si>
  <si>
    <t xml:space="preserve">для будівель, в яких не встановлено вузли комерційного обліку:</t>
  </si>
  <si>
    <t>21.2.1</t>
  </si>
  <si>
    <t>21.2.2</t>
  </si>
  <si>
    <t>22.</t>
  </si>
  <si>
    <t xml:space="preserve">Двоставковий тариф на послугу з постачання теплової енергії з податком на додану вартість:</t>
  </si>
  <si>
    <t>22.1</t>
  </si>
  <si>
    <t>22.1.1</t>
  </si>
  <si>
    <t>22.1.2</t>
  </si>
  <si>
    <t>277,148.08</t>
  </si>
  <si>
    <t>22.2</t>
  </si>
  <si>
    <t>22.2.1</t>
  </si>
  <si>
    <t>22.2.2</t>
  </si>
  <si>
    <t>_______</t>
  </si>
  <si>
    <t xml:space="preserve">Начальник відділу міжнародного співробітництва та економічного розвитку Менської міської ради 
</t>
  </si>
  <si>
    <t xml:space="preserve">Сергій СКОРОХОД</t>
  </si>
  <si>
    <t xml:space="preserve">Додаток 1</t>
  </si>
  <si>
    <t xml:space="preserve">до рішення виконавчого комітету селищної ради</t>
  </si>
  <si>
    <t xml:space="preserve">___________________ №  _____</t>
  </si>
  <si>
    <t xml:space="preserve">Структура тарифів на теплову енергію </t>
  </si>
  <si>
    <t xml:space="preserve">АКЦІОНЕРНЕ ТОВАРИСТВО "ОБЛТЕПЛОКОМУНЕНЕРГО" м. Мена</t>
  </si>
  <si>
    <t xml:space="preserve">   </t>
  </si>
  <si>
    <t xml:space="preserve">Найменування показників</t>
  </si>
  <si>
    <t>Усього</t>
  </si>
  <si>
    <t xml:space="preserve">Для потреб релігійних організацій</t>
  </si>
  <si>
    <t xml:space="preserve">Для потреб бюджетних установ</t>
  </si>
  <si>
    <t xml:space="preserve">Для потреб інших споживачів (крім населення)</t>
  </si>
  <si>
    <t>І</t>
  </si>
  <si>
    <t xml:space="preserve">Структура тарифів на теплову енергію, грн/Гкал</t>
  </si>
  <si>
    <t xml:space="preserve">Тарифи на теплову енергію, у тому числі:</t>
  </si>
  <si>
    <t>Х</t>
  </si>
  <si>
    <t xml:space="preserve">тарифи на виробництво теплової енергії</t>
  </si>
  <si>
    <t xml:space="preserve">тарифи на транспортування теплової енергії власним споживачам</t>
  </si>
  <si>
    <t xml:space="preserve">тарифи на постачання теплової енергії</t>
  </si>
  <si>
    <t>ІІ</t>
  </si>
  <si>
    <t xml:space="preserve">Структура витрат на теплову енергію, грн/Гкал</t>
  </si>
  <si>
    <t xml:space="preserve">Виробнича собівартість, у тому числі:</t>
  </si>
  <si>
    <t xml:space="preserve">прямі матеріальні витрати, у тому числі:</t>
  </si>
  <si>
    <t>1.1.1</t>
  </si>
  <si>
    <t>паливо</t>
  </si>
  <si>
    <t>1.1.2</t>
  </si>
  <si>
    <t xml:space="preserve">сумарна вартість виробництва теплової енергії власними ТЕЦ, ТЕС, КГУ та установками з використанням альтернативних джерел енергії</t>
  </si>
  <si>
    <t>1.1.3</t>
  </si>
  <si>
    <t xml:space="preserve">транспортування теплової енергії тепловими мережами інших підприємств</t>
  </si>
  <si>
    <t>1.1.4</t>
  </si>
  <si>
    <t>1.1.5</t>
  </si>
  <si>
    <t>1.1.6</t>
  </si>
  <si>
    <t xml:space="preserve">вода для технологічних потреб та водовідведення</t>
  </si>
  <si>
    <t>1.1.7</t>
  </si>
  <si>
    <t xml:space="preserve">матеріали, запасні частини та інші матеріальні ресурси</t>
  </si>
  <si>
    <t xml:space="preserve">прямі витрати на оплату праці </t>
  </si>
  <si>
    <t xml:space="preserve">інші прямі витрати, у тому числі:</t>
  </si>
  <si>
    <t>1.3.1</t>
  </si>
  <si>
    <t xml:space="preserve">відрахування на соціальні заходи</t>
  </si>
  <si>
    <t>1.3.2</t>
  </si>
  <si>
    <t xml:space="preserve">амортизаційні відрахування</t>
  </si>
  <si>
    <t>1.3.3</t>
  </si>
  <si>
    <t xml:space="preserve">інші прямі витрати</t>
  </si>
  <si>
    <t xml:space="preserve">загальновиробничі витрати, у тому числі:</t>
  </si>
  <si>
    <t>1.4.1</t>
  </si>
  <si>
    <t xml:space="preserve">витрати на оплату праці </t>
  </si>
  <si>
    <t>1.4.2</t>
  </si>
  <si>
    <t>1.4.3</t>
  </si>
  <si>
    <t>1.4.4</t>
  </si>
  <si>
    <t xml:space="preserve">інші витрати</t>
  </si>
  <si>
    <t xml:space="preserve">Адміністративні витрати, у тому числі:</t>
  </si>
  <si>
    <t xml:space="preserve">Інші операційні витрати</t>
  </si>
  <si>
    <t xml:space="preserve">Фінансові витрати </t>
  </si>
  <si>
    <t>5</t>
  </si>
  <si>
    <t xml:space="preserve">Повна собівартість</t>
  </si>
  <si>
    <t>6</t>
  </si>
  <si>
    <t>7</t>
  </si>
  <si>
    <t xml:space="preserve">Розрахунковий прибуток на теплову енергію, усього, у тому числі:</t>
  </si>
  <si>
    <t>7.1</t>
  </si>
  <si>
    <t xml:space="preserve">податок на прибуток</t>
  </si>
  <si>
    <t>7.2</t>
  </si>
  <si>
    <t xml:space="preserve">на розвиток виробництва (виробничі інвестиції)</t>
  </si>
  <si>
    <t>7.3</t>
  </si>
  <si>
    <t>8</t>
  </si>
  <si>
    <t xml:space="preserve">Загальна вартість теплової енергії</t>
  </si>
  <si>
    <t>9</t>
  </si>
  <si>
    <t xml:space="preserve">Обсяг реалізації теплової енергії власним споживачам, Гкал </t>
  </si>
  <si>
    <t>(посада)</t>
  </si>
  <si>
    <t xml:space="preserve">(підпис) </t>
  </si>
  <si>
    <t xml:space="preserve">(ім'я та прізвище)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</si>
</sst>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0" formatCode="#,##0.000"/>
    <numFmt numFmtId="161" formatCode="0.0000"/>
    <numFmt numFmtId="162" formatCode="#,##0.0000"/>
    <numFmt numFmtId="163" formatCode="m\.yyyy"/>
    <numFmt numFmtId="164" formatCode="0.000"/>
    <numFmt numFmtId="165" formatCode="0.000000"/>
  </numFmts>
  <fonts count="35">
    <font>
      <name val="Calibri"/>
      <color theme="1"/>
      <sz val="11.000000"/>
      <scheme val="minor"/>
    </font>
    <font>
      <name val="Calibri"/>
      <b/>
      <color theme="1"/>
      <sz val="12.000000"/>
    </font>
    <font>
      <name val="Calibri"/>
      <color theme="1"/>
      <sz val="11.000000"/>
    </font>
    <font>
      <name val="Calibri"/>
      <i/>
      <color theme="1"/>
      <sz val="11.000000"/>
    </font>
    <font>
      <name val="Calibri"/>
      <sz val="11.000000"/>
    </font>
    <font>
      <name val="Calibri"/>
      <b/>
      <i/>
      <color theme="1"/>
      <sz val="11.000000"/>
    </font>
    <font>
      <name val="Calibri"/>
      <b/>
      <color theme="1"/>
      <sz val="11.000000"/>
    </font>
    <font>
      <name val="Calibri"/>
      <b/>
      <color rgb="FF0070C0"/>
      <sz val="11.000000"/>
    </font>
    <font>
      <name val="Calibri"/>
      <color theme="1"/>
      <sz val="10.000000"/>
    </font>
    <font>
      <name val="Calibri"/>
      <i/>
      <color theme="1"/>
      <sz val="10.000000"/>
    </font>
    <font>
      <name val="Calibri"/>
      <b/>
      <color theme="1"/>
      <sz val="10.000000"/>
    </font>
    <font>
      <name val="Calibri"/>
      <b/>
      <color rgb="FF0070C0"/>
      <sz val="9.000000"/>
    </font>
    <font>
      <name val="Calibri"/>
      <color theme="1"/>
      <sz val="9.000000"/>
    </font>
    <font>
      <name val="Calibri"/>
      <b/>
      <i/>
      <color theme="1"/>
      <sz val="10.000000"/>
    </font>
    <font>
      <name val="Calibri"/>
      <b/>
      <color theme="1"/>
      <sz val="9.000000"/>
    </font>
    <font>
      <name val="Times New Roman"/>
      <color theme="1"/>
      <sz val="9.000000"/>
    </font>
    <font>
      <name val="Times New Roman"/>
      <b/>
      <color theme="1"/>
      <sz val="9.000000"/>
    </font>
    <font>
      <name val="Times New Roman"/>
      <b/>
      <color theme="1"/>
      <sz val="11.000000"/>
    </font>
    <font>
      <name val="Times New Roman"/>
      <i/>
      <color theme="1"/>
      <sz val="9.000000"/>
    </font>
    <font>
      <name val="Times New Roman"/>
      <color theme="1"/>
      <sz val="10.000000"/>
    </font>
    <font>
      <name val="Times New Roman"/>
      <b/>
      <color theme="1"/>
      <sz val="10.000000"/>
    </font>
    <font>
      <name val="Times New Roman"/>
      <color theme="1"/>
      <sz val="11.000000"/>
    </font>
    <font>
      <name val="Times New Roman"/>
      <i/>
      <color theme="1"/>
      <sz val="11.000000"/>
    </font>
    <font>
      <name val="Times New Roman"/>
      <color rgb="FFD8D8D8"/>
      <sz val="9.000000"/>
    </font>
    <font>
      <name val="Times New Roman"/>
      <color theme="1" tint="0"/>
      <sz val="11.000000"/>
    </font>
    <font>
      <name val="Times New Roman"/>
      <b/>
      <color theme="1" tint="0"/>
      <sz val="12.000000"/>
    </font>
    <font>
      <name val="Times New Roman"/>
      <b/>
      <color theme="1" tint="0"/>
      <sz val="16.000000"/>
    </font>
    <font>
      <name val="Times New Roman"/>
      <b/>
      <color theme="1" tint="0"/>
      <sz val="10.000000"/>
    </font>
    <font>
      <name val="Times New Roman"/>
      <color theme="1" tint="0"/>
      <sz val="10.000000"/>
    </font>
    <font>
      <name val="Calibri"/>
      <color theme="1"/>
      <sz val="12.000000"/>
    </font>
    <font>
      <name val="Times New Roman"/>
      <b/>
      <color theme="1"/>
      <sz val="14.000000"/>
    </font>
    <font>
      <name val="Times New Roman"/>
      <color theme="1"/>
      <sz val="8.000000"/>
    </font>
    <font>
      <name val="Times New Roman"/>
      <b/>
      <color theme="1"/>
      <sz val="8.000000"/>
    </font>
    <font>
      <name val="Times New Roman"/>
      <color theme="1"/>
      <sz val="7.000000"/>
    </font>
    <font>
      <name val="Times New Roman"/>
      <b/>
      <color theme="1"/>
      <sz val="12.000000"/>
    </font>
  </fonts>
  <fills count="7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indexed="51"/>
        <bgColor indexed="51"/>
      </patternFill>
    </fill>
    <fill>
      <patternFill patternType="solid">
        <fgColor rgb="FF00B0F0"/>
        <bgColor rgb="FF00B0F0"/>
      </patternFill>
    </fill>
    <fill>
      <patternFill patternType="solid">
        <fgColor indexed="65"/>
        <bgColor indexed="65"/>
      </patternFill>
    </fill>
    <fill>
      <patternFill patternType="solid">
        <fgColor theme="0"/>
        <bgColor theme="0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fontId="0" fillId="0" borderId="0" numFmtId="0" applyNumberFormat="1" applyFont="1" applyFill="1" applyBorder="1"/>
  </cellStyleXfs>
  <cellXfs count="211">
    <xf fontId="0" fillId="0" borderId="0" numFmtId="0" xfId="0"/>
    <xf fontId="1" fillId="0" borderId="0" numFmtId="0" xfId="0" applyFont="1" applyAlignment="1">
      <alignment horizontal="center" vertical="center" wrapText="1"/>
    </xf>
    <xf fontId="0" fillId="0" borderId="0" numFmtId="0" xfId="0"/>
    <xf fontId="2" fillId="0" borderId="0" numFmtId="0" xfId="0" applyFont="1" applyAlignment="1">
      <alignment horizontal="center" vertical="center" wrapText="1"/>
    </xf>
    <xf fontId="3" fillId="0" borderId="0" numFmtId="0" xfId="0" applyFont="1" applyAlignment="1">
      <alignment horizontal="center" vertical="center" wrapText="1"/>
    </xf>
    <xf fontId="2" fillId="0" borderId="0" numFmtId="0" xfId="0" applyFont="1" applyAlignment="1">
      <alignment horizontal="right" vertical="center" wrapText="1"/>
    </xf>
    <xf fontId="2" fillId="0" borderId="1" numFmtId="0" xfId="0" applyFont="1" applyBorder="1" applyAlignment="1">
      <alignment horizontal="center" vertical="center" wrapText="1"/>
    </xf>
    <xf fontId="4" fillId="0" borderId="2" numFmtId="0" xfId="0" applyFont="1" applyBorder="1"/>
    <xf fontId="4" fillId="0" borderId="3" numFmtId="0" xfId="0" applyFont="1" applyBorder="1"/>
    <xf fontId="2" fillId="0" borderId="4" numFmtId="0" xfId="0" applyFont="1" applyBorder="1" applyAlignment="1">
      <alignment horizontal="center" vertical="center" wrapText="1"/>
    </xf>
    <xf fontId="2" fillId="0" borderId="5" numFmtId="0" xfId="0" applyFont="1" applyBorder="1" applyAlignment="1">
      <alignment horizontal="center" vertical="center" wrapText="1"/>
    </xf>
    <xf fontId="5" fillId="0" borderId="5" numFmtId="0" xfId="0" applyFont="1" applyBorder="1" applyAlignment="1">
      <alignment horizontal="center" vertical="center" wrapText="1"/>
    </xf>
    <xf fontId="3" fillId="0" borderId="5" numFmtId="0" xfId="0" applyFont="1" applyBorder="1" applyAlignment="1">
      <alignment horizontal="center" vertical="center" wrapText="1"/>
    </xf>
    <xf fontId="6" fillId="0" borderId="4" numFmtId="0" xfId="0" applyFont="1" applyBorder="1" applyAlignment="1">
      <alignment horizontal="center" vertical="center" wrapText="1"/>
    </xf>
    <xf fontId="7" fillId="2" borderId="6" numFmtId="1" xfId="0" applyNumberFormat="1" applyFont="1" applyFill="1" applyBorder="1" applyAlignment="1">
      <alignment horizontal="center" vertical="center" wrapText="1"/>
    </xf>
    <xf fontId="2" fillId="0" borderId="6" numFmtId="1" xfId="0" applyNumberFormat="1" applyFont="1" applyBorder="1" applyAlignment="1">
      <alignment horizontal="center" vertical="center" wrapText="1"/>
    </xf>
    <xf fontId="2" fillId="0" borderId="7" numFmtId="0" xfId="0" applyFont="1" applyBorder="1" applyAlignment="1">
      <alignment horizontal="center" vertical="center" wrapText="1"/>
    </xf>
    <xf fontId="8" fillId="0" borderId="8" numFmtId="4" xfId="0" applyNumberFormat="1" applyFont="1" applyBorder="1" applyAlignment="1">
      <alignment horizontal="center" vertical="center" wrapText="1"/>
    </xf>
    <xf fontId="8" fillId="3" borderId="7" numFmtId="4" xfId="0" applyNumberFormat="1" applyFont="1" applyFill="1" applyBorder="1" applyAlignment="1">
      <alignment horizontal="center" vertical="center" wrapText="1"/>
    </xf>
    <xf fontId="9" fillId="0" borderId="9" numFmtId="4" xfId="0" applyNumberFormat="1" applyFont="1" applyBorder="1" applyAlignment="1">
      <alignment horizontal="center" vertical="center" wrapText="1"/>
    </xf>
    <xf fontId="8" fillId="4" borderId="9" numFmtId="4" xfId="0" applyNumberFormat="1" applyFont="1" applyFill="1" applyBorder="1" applyAlignment="1">
      <alignment horizontal="center" vertical="center" wrapText="1"/>
    </xf>
    <xf fontId="10" fillId="0" borderId="10" numFmtId="4" xfId="0" applyNumberFormat="1" applyFont="1" applyBorder="1" applyAlignment="1">
      <alignment horizontal="center" vertical="center" wrapText="1"/>
    </xf>
    <xf fontId="11" fillId="2" borderId="6" numFmtId="4" xfId="0" applyNumberFormat="1" applyFont="1" applyFill="1" applyBorder="1" applyAlignment="1">
      <alignment horizontal="center" vertical="center" wrapText="1"/>
    </xf>
    <xf fontId="12" fillId="0" borderId="6" numFmtId="4" xfId="0" applyNumberFormat="1" applyFont="1" applyBorder="1" applyAlignment="1">
      <alignment horizontal="center" vertical="center" wrapText="1"/>
    </xf>
    <xf fontId="2" fillId="0" borderId="11" numFmtId="0" xfId="0" applyFont="1" applyBorder="1" applyAlignment="1">
      <alignment horizontal="center" vertical="center" wrapText="1"/>
    </xf>
    <xf fontId="8" fillId="3" borderId="10" numFmtId="4" xfId="0" applyNumberFormat="1" applyFont="1" applyFill="1" applyBorder="1" applyAlignment="1">
      <alignment horizontal="center" vertical="center" wrapText="1"/>
    </xf>
    <xf fontId="2" fillId="0" borderId="12" numFmtId="0" xfId="0" applyFont="1" applyBorder="1" applyAlignment="1">
      <alignment horizontal="center" vertical="center" wrapText="1"/>
    </xf>
    <xf fontId="8" fillId="0" borderId="2" numFmtId="4" xfId="0" applyNumberFormat="1" applyFont="1" applyBorder="1" applyAlignment="1">
      <alignment horizontal="center" vertical="center" wrapText="1"/>
    </xf>
    <xf fontId="8" fillId="3" borderId="11" numFmtId="4" xfId="0" applyNumberFormat="1" applyFont="1" applyFill="1" applyBorder="1" applyAlignment="1">
      <alignment horizontal="center" vertical="center" wrapText="1"/>
    </xf>
    <xf fontId="9" fillId="0" borderId="13" numFmtId="4" xfId="0" applyNumberFormat="1" applyFont="1" applyBorder="1" applyAlignment="1">
      <alignment horizontal="center" vertical="center" wrapText="1"/>
    </xf>
    <xf fontId="8" fillId="4" borderId="13" numFmtId="4" xfId="0" applyNumberFormat="1" applyFont="1" applyFill="1" applyBorder="1" applyAlignment="1">
      <alignment horizontal="center" vertical="center" wrapText="1"/>
    </xf>
    <xf fontId="10" fillId="0" borderId="11" numFmtId="4" xfId="0" applyNumberFormat="1" applyFont="1" applyBorder="1" applyAlignment="1">
      <alignment horizontal="center" vertical="center" wrapText="1"/>
    </xf>
    <xf fontId="8" fillId="0" borderId="14" numFmtId="4" xfId="0" applyNumberFormat="1" applyFont="1" applyBorder="1" applyAlignment="1">
      <alignment horizontal="center" vertical="center" wrapText="1"/>
    </xf>
    <xf fontId="8" fillId="3" borderId="12" numFmtId="4" xfId="0" applyNumberFormat="1" applyFont="1" applyFill="1" applyBorder="1" applyAlignment="1">
      <alignment horizontal="center" vertical="center" wrapText="1"/>
    </xf>
    <xf fontId="9" fillId="0" borderId="15" numFmtId="4" xfId="0" applyNumberFormat="1" applyFont="1" applyBorder="1" applyAlignment="1">
      <alignment horizontal="center" vertical="center" wrapText="1"/>
    </xf>
    <xf fontId="10" fillId="0" borderId="12" numFmtId="4" xfId="0" applyNumberFormat="1" applyFont="1" applyBorder="1" applyAlignment="1">
      <alignment horizontal="center" vertical="center" wrapText="1"/>
    </xf>
    <xf fontId="2" fillId="0" borderId="16" numFmtId="0" xfId="0" applyFont="1" applyBorder="1" applyAlignment="1">
      <alignment horizontal="center" vertical="center" wrapText="1"/>
    </xf>
    <xf fontId="8" fillId="0" borderId="0" numFmtId="4" xfId="0" applyNumberFormat="1" applyFont="1" applyAlignment="1">
      <alignment horizontal="center" vertical="center" wrapText="1"/>
    </xf>
    <xf fontId="8" fillId="3" borderId="16" numFmtId="4" xfId="0" applyNumberFormat="1" applyFont="1" applyFill="1" applyBorder="1" applyAlignment="1">
      <alignment horizontal="center" vertical="center" wrapText="1"/>
    </xf>
    <xf fontId="9" fillId="0" borderId="17" numFmtId="4" xfId="0" applyNumberFormat="1" applyFont="1" applyBorder="1" applyAlignment="1">
      <alignment horizontal="center" vertical="center" wrapText="1"/>
    </xf>
    <xf fontId="8" fillId="4" borderId="17" numFmtId="4" xfId="0" applyNumberFormat="1" applyFont="1" applyFill="1" applyBorder="1" applyAlignment="1">
      <alignment horizontal="center" vertical="center" wrapText="1"/>
    </xf>
    <xf fontId="10" fillId="0" borderId="18" numFmtId="4" xfId="0" applyNumberFormat="1" applyFont="1" applyBorder="1" applyAlignment="1">
      <alignment horizontal="center" vertical="center" wrapText="1"/>
    </xf>
    <xf fontId="5" fillId="0" borderId="19" numFmtId="0" xfId="0" applyFont="1" applyBorder="1" applyAlignment="1">
      <alignment horizontal="center" vertical="center" wrapText="1"/>
    </xf>
    <xf fontId="13" fillId="0" borderId="20" numFmtId="4" xfId="0" applyNumberFormat="1" applyFont="1" applyBorder="1" applyAlignment="1">
      <alignment horizontal="center" vertical="center" wrapText="1"/>
    </xf>
    <xf fontId="13" fillId="3" borderId="20" numFmtId="4" xfId="0" applyNumberFormat="1" applyFont="1" applyFill="1" applyBorder="1" applyAlignment="1">
      <alignment horizontal="center" vertical="center" wrapText="1"/>
    </xf>
    <xf fontId="13" fillId="4" borderId="20" numFmtId="4" xfId="0" applyNumberFormat="1" applyFont="1" applyFill="1" applyBorder="1" applyAlignment="1">
      <alignment horizontal="center" vertical="center" wrapText="1"/>
    </xf>
    <xf fontId="13" fillId="0" borderId="19" numFmtId="4" xfId="0" applyNumberFormat="1" applyFont="1" applyBorder="1" applyAlignment="1">
      <alignment horizontal="center" vertical="center" wrapText="1"/>
    </xf>
    <xf fontId="14" fillId="0" borderId="6" numFmtId="4" xfId="0" applyNumberFormat="1" applyFont="1" applyBorder="1" applyAlignment="1">
      <alignment horizontal="center" vertical="center" wrapText="1"/>
    </xf>
    <xf fontId="5" fillId="0" borderId="7" numFmtId="0" xfId="0" applyFont="1" applyBorder="1" applyAlignment="1">
      <alignment horizontal="center" vertical="center" wrapText="1"/>
    </xf>
    <xf fontId="13" fillId="0" borderId="7" numFmtId="4" xfId="0" applyNumberFormat="1" applyFont="1" applyBorder="1" applyAlignment="1">
      <alignment horizontal="center" vertical="center" wrapText="1"/>
    </xf>
    <xf fontId="13" fillId="0" borderId="21" numFmtId="4" xfId="0" applyNumberFormat="1" applyFont="1" applyBorder="1" applyAlignment="1">
      <alignment horizontal="center" vertical="center" wrapText="1"/>
    </xf>
    <xf fontId="6" fillId="0" borderId="16" numFmtId="0" xfId="0" applyFont="1" applyBorder="1" applyAlignment="1">
      <alignment horizontal="center" vertical="center" wrapText="1"/>
    </xf>
    <xf fontId="10" fillId="0" borderId="22" numFmtId="4" xfId="0" applyNumberFormat="1" applyFont="1" applyBorder="1" applyAlignment="1">
      <alignment horizontal="center" vertical="center" wrapText="1"/>
    </xf>
    <xf fontId="10" fillId="0" borderId="16" numFmtId="4" xfId="0" applyNumberFormat="1" applyFont="1" applyBorder="1" applyAlignment="1">
      <alignment horizontal="center" vertical="center" wrapText="1"/>
    </xf>
    <xf fontId="6" fillId="0" borderId="0" numFmtId="0" xfId="0" applyFont="1" applyAlignment="1">
      <alignment horizontal="center" vertical="center" wrapText="1"/>
    </xf>
    <xf fontId="2" fillId="0" borderId="0" numFmtId="2" xfId="0" applyNumberFormat="1" applyFont="1" applyAlignment="1">
      <alignment horizontal="center" vertical="center" wrapText="1"/>
    </xf>
    <xf fontId="12" fillId="0" borderId="0" numFmtId="4" xfId="0" applyNumberFormat="1" applyFont="1" applyAlignment="1">
      <alignment horizontal="center" vertical="center" wrapText="1"/>
    </xf>
    <xf fontId="10" fillId="0" borderId="0" numFmtId="0" xfId="0" applyFont="1" applyAlignment="1">
      <alignment horizontal="center" vertical="center" wrapText="1"/>
    </xf>
    <xf fontId="6" fillId="0" borderId="4" numFmtId="2" xfId="0" applyNumberFormat="1" applyFont="1" applyBorder="1" applyAlignment="1">
      <alignment horizontal="center" vertical="center" wrapText="1"/>
    </xf>
    <xf fontId="2" fillId="0" borderId="0" numFmtId="2" xfId="0" applyNumberFormat="1" applyFont="1" applyAlignment="1">
      <alignment horizontal="left" vertical="center" wrapText="1"/>
    </xf>
    <xf fontId="6" fillId="0" borderId="16" numFmtId="2" xfId="0" applyNumberFormat="1" applyFont="1" applyBorder="1" applyAlignment="1">
      <alignment horizontal="center" vertical="center" wrapText="1"/>
    </xf>
    <xf fontId="6" fillId="0" borderId="0" numFmtId="0" xfId="0" applyFont="1" applyAlignment="1">
      <alignment horizontal="left" vertical="center" wrapText="1"/>
    </xf>
    <xf fontId="2" fillId="0" borderId="0" numFmtId="3" xfId="0" applyNumberFormat="1" applyFont="1" applyAlignment="1">
      <alignment horizontal="center" vertical="center" wrapText="1"/>
    </xf>
    <xf fontId="2" fillId="0" borderId="0" numFmtId="4" xfId="0" applyNumberFormat="1" applyFont="1" applyAlignment="1">
      <alignment horizontal="center" vertical="center" wrapText="1"/>
    </xf>
    <xf fontId="15" fillId="5" borderId="0" numFmtId="0" xfId="0" applyFont="1" applyFill="1"/>
    <xf fontId="16" fillId="0" borderId="0" numFmtId="0" xfId="0" applyFont="1" applyAlignment="1">
      <alignment vertical="top" wrapText="1"/>
    </xf>
    <xf fontId="16" fillId="0" borderId="0" numFmtId="0" xfId="0" applyFont="1" applyAlignment="1">
      <alignment horizontal="left" vertical="top" wrapText="1"/>
    </xf>
    <xf fontId="17" fillId="5" borderId="0" numFmtId="0" xfId="0" applyFont="1" applyFill="1" applyAlignment="1">
      <alignment horizontal="center" wrapText="1"/>
    </xf>
    <xf fontId="4" fillId="0" borderId="0" numFmtId="0" xfId="0" applyFont="1"/>
    <xf fontId="15" fillId="6" borderId="0" numFmtId="0" xfId="0" applyFont="1" applyFill="1" applyAlignment="1">
      <alignment horizontal="left" vertical="center" wrapText="1"/>
    </xf>
    <xf fontId="16" fillId="5" borderId="0" numFmtId="0" xfId="0" applyFont="1" applyFill="1" applyAlignment="1">
      <alignment horizontal="center" wrapText="1"/>
    </xf>
    <xf fontId="15" fillId="5" borderId="0" numFmtId="0" xfId="0" applyFont="1" applyFill="1" applyAlignment="1">
      <alignment horizontal="center"/>
    </xf>
    <xf fontId="18" fillId="5" borderId="0" numFmtId="0" xfId="0" applyFont="1" applyFill="1" applyAlignment="1">
      <alignment horizontal="center" vertical="center"/>
    </xf>
    <xf fontId="19" fillId="5" borderId="23" numFmtId="0" xfId="0" applyFont="1" applyFill="1" applyBorder="1" applyAlignment="1">
      <alignment horizontal="center" vertical="center"/>
    </xf>
    <xf fontId="19" fillId="5" borderId="23" numFmtId="0" xfId="0" applyFont="1" applyFill="1" applyBorder="1" applyAlignment="1">
      <alignment horizontal="center" vertical="center" wrapText="1"/>
    </xf>
    <xf fontId="19" fillId="5" borderId="1" numFmtId="0" xfId="0" applyFont="1" applyFill="1" applyBorder="1" applyAlignment="1">
      <alignment horizontal="center" vertical="center" wrapText="1"/>
    </xf>
    <xf fontId="19" fillId="5" borderId="6" numFmtId="0" xfId="0" applyFont="1" applyFill="1" applyBorder="1" applyAlignment="1">
      <alignment vertical="center" wrapText="1"/>
    </xf>
    <xf fontId="4" fillId="0" borderId="24" numFmtId="0" xfId="0" applyFont="1" applyBorder="1"/>
    <xf fontId="4" fillId="0" borderId="25" numFmtId="0" xfId="0" applyFont="1" applyBorder="1"/>
    <xf fontId="19" fillId="5" borderId="6" numFmtId="0" xfId="0" applyFont="1" applyFill="1" applyBorder="1" applyAlignment="1">
      <alignment horizontal="center" vertical="center" wrapText="1"/>
    </xf>
    <xf fontId="19" fillId="0" borderId="6" numFmtId="0" xfId="0" applyFont="1" applyBorder="1" applyAlignment="1">
      <alignment horizontal="center" vertical="center" wrapText="1"/>
    </xf>
    <xf fontId="19" fillId="5" borderId="6" numFmtId="0" xfId="0" applyFont="1" applyFill="1" applyBorder="1" applyAlignment="1">
      <alignment horizontal="center" vertical="center"/>
    </xf>
    <xf fontId="20" fillId="6" borderId="6" numFmtId="49" xfId="0" applyNumberFormat="1" applyFont="1" applyFill="1" applyBorder="1" applyAlignment="1">
      <alignment horizontal="center" vertical="center"/>
    </xf>
    <xf fontId="20" fillId="6" borderId="6" numFmtId="0" xfId="0" applyFont="1" applyFill="1" applyBorder="1" applyAlignment="1">
      <alignment horizontal="left" vertical="center" wrapText="1"/>
    </xf>
    <xf fontId="17" fillId="6" borderId="6" numFmtId="4" xfId="0" applyNumberFormat="1" applyFont="1" applyFill="1" applyBorder="1" applyAlignment="1">
      <alignment horizontal="right" vertical="center" wrapText="1"/>
    </xf>
    <xf fontId="17" fillId="6" borderId="6" numFmtId="2" xfId="0" applyNumberFormat="1" applyFont="1" applyFill="1" applyBorder="1" applyAlignment="1">
      <alignment horizontal="center" vertical="center" wrapText="1"/>
    </xf>
    <xf fontId="17" fillId="6" borderId="6" numFmtId="160" xfId="0" applyNumberFormat="1" applyFont="1" applyFill="1" applyBorder="1" applyAlignment="1">
      <alignment horizontal="right" vertical="center" wrapText="1"/>
    </xf>
    <xf fontId="17" fillId="6" borderId="6" numFmtId="160" xfId="0" applyNumberFormat="1" applyFont="1" applyFill="1" applyBorder="1" applyAlignment="1">
      <alignment vertical="center" wrapText="1"/>
    </xf>
    <xf fontId="16" fillId="5" borderId="0" numFmtId="0" xfId="0" applyFont="1" applyFill="1" applyAlignment="1">
      <alignment vertical="center"/>
    </xf>
    <xf fontId="19" fillId="6" borderId="6" numFmtId="49" xfId="0" applyNumberFormat="1" applyFont="1" applyFill="1" applyBorder="1" applyAlignment="1">
      <alignment horizontal="center" vertical="center"/>
    </xf>
    <xf fontId="19" fillId="6" borderId="6" numFmtId="0" xfId="0" applyFont="1" applyFill="1" applyBorder="1" applyAlignment="1">
      <alignment horizontal="left" vertical="center" wrapText="1"/>
    </xf>
    <xf fontId="21" fillId="6" borderId="6" numFmtId="4" xfId="0" applyNumberFormat="1" applyFont="1" applyFill="1" applyBorder="1" applyAlignment="1">
      <alignment horizontal="right" vertical="center" wrapText="1"/>
    </xf>
    <xf fontId="21" fillId="6" borderId="6" numFmtId="2" xfId="0" applyNumberFormat="1" applyFont="1" applyFill="1" applyBorder="1" applyAlignment="1">
      <alignment horizontal="right" vertical="center" wrapText="1"/>
    </xf>
    <xf fontId="15" fillId="5" borderId="0" numFmtId="0" xfId="0" applyFont="1" applyFill="1" applyAlignment="1">
      <alignment vertical="center"/>
    </xf>
    <xf fontId="22" fillId="6" borderId="6" numFmtId="160" xfId="0" applyNumberFormat="1" applyFont="1" applyFill="1" applyBorder="1" applyAlignment="1">
      <alignment horizontal="right" vertical="center" wrapText="1"/>
    </xf>
    <xf fontId="21" fillId="0" borderId="6" numFmtId="4" xfId="0" applyNumberFormat="1" applyFont="1" applyBorder="1" applyAlignment="1">
      <alignment horizontal="right" vertical="center" wrapText="1"/>
    </xf>
    <xf fontId="21" fillId="0" borderId="6" numFmtId="2" xfId="0" applyNumberFormat="1" applyFont="1" applyBorder="1" applyAlignment="1">
      <alignment horizontal="right" vertical="center" wrapText="1"/>
    </xf>
    <xf fontId="21" fillId="2" borderId="6" numFmtId="4" xfId="0" applyNumberFormat="1" applyFont="1" applyFill="1" applyBorder="1" applyAlignment="1">
      <alignment horizontal="right" vertical="center" wrapText="1"/>
    </xf>
    <xf fontId="21" fillId="2" borderId="6" numFmtId="2" xfId="0" applyNumberFormat="1" applyFont="1" applyFill="1" applyBorder="1" applyAlignment="1">
      <alignment horizontal="right" vertical="center" wrapText="1"/>
    </xf>
    <xf fontId="17" fillId="6" borderId="6" numFmtId="4" xfId="0" applyNumberFormat="1" applyFont="1" applyFill="1" applyBorder="1" applyAlignment="1">
      <alignment horizontal="center" vertical="center" wrapText="1"/>
    </xf>
    <xf fontId="19" fillId="5" borderId="0" numFmtId="0" xfId="0" applyFont="1" applyFill="1"/>
    <xf fontId="19" fillId="6" borderId="0" numFmtId="0" xfId="0" applyFont="1" applyFill="1" applyAlignment="1">
      <alignment horizontal="left" vertical="center"/>
    </xf>
    <xf fontId="20" fillId="6" borderId="0" numFmtId="0" xfId="0" applyFont="1" applyFill="1" applyAlignment="1">
      <alignment horizontal="left" vertical="center"/>
    </xf>
    <xf fontId="21" fillId="0" borderId="0" numFmtId="0" xfId="0" applyFont="1" applyAlignment="1">
      <alignment horizontal="left" vertical="center" wrapText="1"/>
    </xf>
    <xf fontId="19" fillId="0" borderId="0" numFmtId="0" xfId="0" applyFont="1" applyAlignment="1">
      <alignment horizontal="left" vertical="center" wrapText="1"/>
    </xf>
    <xf fontId="19" fillId="0" borderId="8" numFmtId="0" xfId="0" applyFont="1" applyBorder="1" applyAlignment="1">
      <alignment horizontal="left" vertical="center" wrapText="1"/>
    </xf>
    <xf fontId="21" fillId="0" borderId="0" numFmtId="0" xfId="0" applyFont="1" applyAlignment="1">
      <alignment horizontal="center" vertical="center" wrapText="1"/>
    </xf>
    <xf fontId="19" fillId="0" borderId="0" numFmtId="0" xfId="0" applyFont="1" applyAlignment="1">
      <alignment horizontal="center" vertical="center" wrapText="1"/>
    </xf>
    <xf fontId="19" fillId="0" borderId="0" numFmtId="0" xfId="0" applyFont="1" applyAlignment="1">
      <alignment vertical="center" wrapText="1"/>
    </xf>
    <xf fontId="15" fillId="0" borderId="0" numFmtId="0" xfId="0" applyFont="1" applyAlignment="1">
      <alignment horizontal="center"/>
    </xf>
    <xf fontId="15" fillId="5" borderId="0" numFmtId="0" xfId="0" applyFont="1" applyFill="1" applyAlignment="1">
      <alignment horizontal="right"/>
    </xf>
    <xf fontId="15" fillId="5" borderId="6" numFmtId="0" xfId="0" applyFont="1" applyFill="1" applyBorder="1" applyAlignment="1">
      <alignment horizontal="center" vertical="center"/>
    </xf>
    <xf fontId="16" fillId="6" borderId="6" numFmtId="0" xfId="0" applyFont="1" applyFill="1" applyBorder="1" applyAlignment="1">
      <alignment vertical="center"/>
    </xf>
    <xf fontId="16" fillId="6" borderId="6" numFmtId="0" xfId="0" applyFont="1" applyFill="1" applyBorder="1" applyAlignment="1">
      <alignment horizontal="left" vertical="center" wrapText="1"/>
    </xf>
    <xf fontId="16" fillId="6" borderId="6" numFmtId="4" xfId="0" applyNumberFormat="1" applyFont="1" applyFill="1" applyBorder="1" applyAlignment="1">
      <alignment horizontal="center" vertical="center"/>
    </xf>
    <xf fontId="15" fillId="6" borderId="6" numFmtId="4" xfId="0" applyNumberFormat="1" applyFont="1" applyFill="1" applyBorder="1" applyAlignment="1">
      <alignment horizontal="center" vertical="center" wrapText="1"/>
    </xf>
    <xf fontId="16" fillId="6" borderId="6" numFmtId="4" xfId="0" applyNumberFormat="1" applyFont="1" applyFill="1" applyBorder="1" applyAlignment="1">
      <alignment horizontal="right" vertical="center"/>
    </xf>
    <xf fontId="15" fillId="6" borderId="6" numFmtId="0" xfId="0" applyFont="1" applyFill="1" applyBorder="1" applyAlignment="1">
      <alignment vertical="center"/>
    </xf>
    <xf fontId="15" fillId="6" borderId="6" numFmtId="0" xfId="0" applyFont="1" applyFill="1" applyBorder="1" applyAlignment="1">
      <alignment horizontal="left" vertical="center" wrapText="1"/>
    </xf>
    <xf fontId="15" fillId="6" borderId="6" numFmtId="4" xfId="0" applyNumberFormat="1" applyFont="1" applyFill="1" applyBorder="1" applyAlignment="1">
      <alignment horizontal="center" vertical="center"/>
    </xf>
    <xf fontId="15" fillId="6" borderId="6" numFmtId="2" xfId="0" applyNumberFormat="1" applyFont="1" applyFill="1" applyBorder="1" applyAlignment="1">
      <alignment horizontal="center" vertical="center"/>
    </xf>
    <xf fontId="15" fillId="0" borderId="6" numFmtId="2" xfId="0" applyNumberFormat="1" applyFont="1" applyBorder="1" applyAlignment="1">
      <alignment horizontal="center" vertical="center"/>
    </xf>
    <xf fontId="15" fillId="6" borderId="6" numFmtId="4" xfId="0" applyNumberFormat="1" applyFont="1" applyFill="1" applyBorder="1" applyAlignment="1">
      <alignment horizontal="right" vertical="center"/>
    </xf>
    <xf fontId="15" fillId="0" borderId="6" numFmtId="4" xfId="0" applyNumberFormat="1" applyFont="1" applyBorder="1" applyAlignment="1">
      <alignment horizontal="center" vertical="center"/>
    </xf>
    <xf fontId="18" fillId="6" borderId="6" numFmtId="0" xfId="0" applyFont="1" applyFill="1" applyBorder="1" applyAlignment="1">
      <alignment horizontal="left" vertical="center" wrapText="1"/>
    </xf>
    <xf fontId="18" fillId="6" borderId="6" numFmtId="4" xfId="0" applyNumberFormat="1" applyFont="1" applyFill="1" applyBorder="1" applyAlignment="1">
      <alignment horizontal="right" vertical="center"/>
    </xf>
    <xf fontId="18" fillId="0" borderId="6" numFmtId="4" xfId="0" applyNumberFormat="1" applyFont="1" applyBorder="1" applyAlignment="1">
      <alignment horizontal="center" vertical="center"/>
    </xf>
    <xf fontId="15" fillId="6" borderId="6" numFmtId="14" xfId="0" applyNumberFormat="1" applyFont="1" applyFill="1" applyBorder="1" applyAlignment="1">
      <alignment vertical="center"/>
    </xf>
    <xf fontId="16" fillId="6" borderId="6" numFmtId="2" xfId="0" applyNumberFormat="1" applyFont="1" applyFill="1" applyBorder="1" applyAlignment="1">
      <alignment horizontal="center" vertical="center"/>
    </xf>
    <xf fontId="15" fillId="0" borderId="0" numFmtId="0" xfId="0" applyFont="1" applyAlignment="1">
      <alignment horizontal="left" vertical="center" wrapText="1"/>
    </xf>
    <xf fontId="23" fillId="5" borderId="0" numFmtId="0" xfId="0" applyFont="1" applyFill="1"/>
    <xf fontId="24" fillId="0" borderId="0" numFmtId="0" xfId="0" applyFont="1" applyAlignment="1">
      <alignment wrapText="1"/>
    </xf>
    <xf fontId="25" fillId="0" borderId="0" numFmtId="0" xfId="0" applyFont="1" applyAlignment="1">
      <alignment vertical="center" wrapText="1"/>
    </xf>
    <xf fontId="24" fillId="0" borderId="0" numFmtId="0" xfId="0" applyFont="1" applyAlignment="1">
      <alignment horizontal="center" wrapText="1"/>
    </xf>
    <xf fontId="26" fillId="0" borderId="0" numFmtId="0" xfId="0" applyFont="1" applyAlignment="1">
      <alignment horizontal="center" vertical="center" wrapText="1"/>
    </xf>
    <xf fontId="27" fillId="0" borderId="23" numFmtId="0" xfId="0" applyFont="1" applyBorder="1" applyAlignment="1">
      <alignment horizontal="center" vertical="center" wrapText="1"/>
    </xf>
    <xf fontId="27" fillId="0" borderId="26" numFmtId="0" xfId="0" applyFont="1" applyBorder="1" applyAlignment="1">
      <alignment horizontal="center" vertical="center" wrapText="1"/>
    </xf>
    <xf fontId="24" fillId="0" borderId="14" numFmtId="0" xfId="0" applyFont="1" applyBorder="1" applyAlignment="1">
      <alignment wrapText="1"/>
    </xf>
    <xf fontId="24" fillId="0" borderId="27" numFmtId="0" xfId="0" applyFont="1" applyBorder="1" applyAlignment="1">
      <alignment wrapText="1"/>
    </xf>
    <xf fontId="24" fillId="0" borderId="24" numFmtId="0" xfId="0" applyFont="1" applyBorder="1" applyAlignment="1">
      <alignment wrapText="1"/>
    </xf>
    <xf fontId="24" fillId="0" borderId="28" numFmtId="0" xfId="0" applyFont="1" applyBorder="1" applyAlignment="1">
      <alignment wrapText="1"/>
    </xf>
    <xf fontId="24" fillId="0" borderId="8" numFmtId="0" xfId="0" applyFont="1" applyBorder="1" applyAlignment="1">
      <alignment wrapText="1"/>
    </xf>
    <xf fontId="24" fillId="0" borderId="29" numFmtId="0" xfId="0" applyFont="1" applyBorder="1" applyAlignment="1">
      <alignment wrapText="1"/>
    </xf>
    <xf fontId="28" fillId="0" borderId="23" numFmtId="0" xfId="0" applyFont="1" applyBorder="1" applyAlignment="1">
      <alignment horizontal="center" vertical="center" wrapText="1"/>
    </xf>
    <xf fontId="28" fillId="0" borderId="1" numFmtId="0" xfId="0" applyFont="1" applyBorder="1" applyAlignment="1">
      <alignment horizontal="center" vertical="center" wrapText="1"/>
    </xf>
    <xf fontId="24" fillId="0" borderId="3" numFmtId="0" xfId="0" applyFont="1" applyBorder="1" applyAlignment="1">
      <alignment wrapText="1"/>
    </xf>
    <xf fontId="24" fillId="0" borderId="25" numFmtId="0" xfId="0" applyFont="1" applyBorder="1" applyAlignment="1">
      <alignment wrapText="1"/>
    </xf>
    <xf fontId="28" fillId="0" borderId="6" numFmtId="0" xfId="0" applyFont="1" applyBorder="1" applyAlignment="1">
      <alignment horizontal="center" vertical="center" wrapText="1"/>
    </xf>
    <xf fontId="27" fillId="0" borderId="6" numFmtId="0" xfId="0" applyFont="1" applyBorder="1" applyAlignment="1">
      <alignment horizontal="center" vertical="center" wrapText="1"/>
    </xf>
    <xf fontId="27" fillId="0" borderId="6" numFmtId="0" xfId="0" applyFont="1" applyBorder="1" applyAlignment="1">
      <alignment vertical="center" wrapText="1"/>
    </xf>
    <xf fontId="24" fillId="0" borderId="6" numFmtId="161" xfId="0" applyNumberFormat="1" applyFont="1" applyBorder="1" applyAlignment="1">
      <alignment horizontal="center" vertical="top" wrapText="1"/>
    </xf>
    <xf fontId="24" fillId="0" borderId="6" numFmtId="162" xfId="0" applyNumberFormat="1" applyFont="1" applyBorder="1" applyAlignment="1">
      <alignment horizontal="center" vertical="top" wrapText="1"/>
    </xf>
    <xf fontId="24" fillId="0" borderId="6" numFmtId="161" xfId="0" applyNumberFormat="1" applyFont="1" applyBorder="1" applyAlignment="1">
      <alignment vertical="top" wrapText="1"/>
    </xf>
    <xf fontId="24" fillId="0" borderId="6" numFmtId="0" xfId="0" applyFont="1" applyBorder="1" applyAlignment="1">
      <alignment horizontal="center" vertical="top" wrapText="1"/>
    </xf>
    <xf fontId="24" fillId="0" borderId="6" numFmtId="4" xfId="0" applyNumberFormat="1" applyFont="1" applyBorder="1" applyAlignment="1">
      <alignment horizontal="center" vertical="top" wrapText="1"/>
    </xf>
    <xf fontId="24" fillId="0" borderId="6" numFmtId="163" xfId="0" applyNumberFormat="1" applyFont="1" applyBorder="1" applyAlignment="1">
      <alignment horizontal="center" vertical="top" wrapText="1"/>
    </xf>
    <xf fontId="24" fillId="0" borderId="6" numFmtId="162" xfId="0" applyNumberFormat="1" applyFont="1" applyBorder="1" applyAlignment="1">
      <alignment vertical="top" wrapText="1"/>
    </xf>
    <xf fontId="24" fillId="0" borderId="6" numFmtId="0" xfId="0" applyFont="1" applyBorder="1" applyAlignment="1">
      <alignment vertical="top" wrapText="1"/>
    </xf>
    <xf fontId="28" fillId="0" borderId="6" numFmtId="0" xfId="0" applyFont="1" applyBorder="1" applyAlignment="1">
      <alignment vertical="center" wrapText="1"/>
    </xf>
    <xf fontId="28" fillId="0" borderId="6" numFmtId="49" xfId="0" applyNumberFormat="1" applyFont="1" applyBorder="1" applyAlignment="1">
      <alignment horizontal="center" vertical="center" wrapText="1"/>
    </xf>
    <xf fontId="24" fillId="0" borderId="6" numFmtId="160" xfId="0" applyNumberFormat="1" applyFont="1" applyBorder="1" applyAlignment="1">
      <alignment horizontal="center" vertical="top" wrapText="1"/>
    </xf>
    <xf fontId="24" fillId="0" borderId="6" numFmtId="164" xfId="0" applyNumberFormat="1" applyFont="1" applyBorder="1" applyAlignment="1">
      <alignment horizontal="center" vertical="top" wrapText="1"/>
    </xf>
    <xf fontId="28" fillId="0" borderId="23" numFmtId="49" xfId="0" applyNumberFormat="1" applyFont="1" applyBorder="1" applyAlignment="1">
      <alignment horizontal="center" vertical="center" wrapText="1"/>
    </xf>
    <xf fontId="27" fillId="0" borderId="1" numFmtId="0" xfId="0" applyFont="1" applyBorder="1" applyAlignment="1">
      <alignment horizontal="center" vertical="center" wrapText="1"/>
    </xf>
    <xf fontId="24" fillId="0" borderId="2" numFmtId="0" xfId="0" applyFont="1" applyBorder="1" applyAlignment="1">
      <alignment wrapText="1"/>
    </xf>
    <xf fontId="24" fillId="0" borderId="6" numFmtId="4" xfId="0" applyNumberFormat="1" applyFont="1" applyBorder="1" applyAlignment="1">
      <alignment vertical="top" wrapText="1"/>
    </xf>
    <xf fontId="24" fillId="0" borderId="23" numFmtId="4" xfId="0" applyNumberFormat="1" applyFont="1" applyBorder="1" applyAlignment="1">
      <alignment horizontal="center" vertical="top" wrapText="1"/>
    </xf>
    <xf fontId="24" fillId="0" borderId="23" numFmtId="4" xfId="0" applyNumberFormat="1" applyFont="1" applyBorder="1" applyAlignment="1">
      <alignment vertical="top" wrapText="1"/>
    </xf>
    <xf fontId="24" fillId="0" borderId="6" numFmtId="49" xfId="0" applyNumberFormat="1" applyFont="1" applyBorder="1" applyAlignment="1">
      <alignment vertical="top" wrapText="1"/>
    </xf>
    <xf fontId="24" fillId="0" borderId="25" numFmtId="4" xfId="0" applyNumberFormat="1" applyFont="1" applyBorder="1" applyAlignment="1">
      <alignment horizontal="center" vertical="top" wrapText="1"/>
    </xf>
    <xf fontId="28" fillId="0" borderId="6" numFmtId="4" xfId="0" applyNumberFormat="1" applyFont="1" applyBorder="1" applyAlignment="1">
      <alignment horizontal="center" vertical="center" wrapText="1"/>
    </xf>
    <xf fontId="24" fillId="0" borderId="6" numFmtId="2" xfId="0" applyNumberFormat="1" applyFont="1" applyBorder="1" applyAlignment="1">
      <alignment vertical="top" wrapText="1"/>
    </xf>
    <xf fontId="24" fillId="0" borderId="6" numFmtId="2" xfId="0" applyNumberFormat="1" applyFont="1" applyBorder="1" applyAlignment="1">
      <alignment horizontal="center" vertical="top" wrapText="1"/>
    </xf>
    <xf fontId="28" fillId="0" borderId="1" numFmtId="0" xfId="0" applyFont="1" applyBorder="1" applyAlignment="1">
      <alignment vertical="center" wrapText="1"/>
    </xf>
    <xf fontId="24" fillId="0" borderId="0" numFmtId="0" xfId="0" applyFont="1" applyAlignment="1">
      <alignment vertical="center" wrapText="1"/>
    </xf>
    <xf fontId="25" fillId="0" borderId="0" numFmtId="4" xfId="0" applyNumberFormat="1" applyFont="1" applyAlignment="1">
      <alignment wrapText="1"/>
    </xf>
    <xf fontId="21" fillId="0" borderId="0" numFmtId="49" xfId="0" applyNumberFormat="1" applyFont="1"/>
    <xf fontId="21" fillId="0" borderId="0" numFmtId="0" xfId="0" applyFont="1"/>
    <xf fontId="2" fillId="0" borderId="0" numFmtId="0" xfId="0" applyFont="1"/>
    <xf fontId="29" fillId="0" borderId="0" numFmtId="0" xfId="0" applyFont="1"/>
    <xf fontId="19" fillId="0" borderId="0" numFmtId="0" xfId="0" applyFont="1"/>
    <xf fontId="19" fillId="0" borderId="0" numFmtId="14" xfId="0" applyNumberFormat="1" applyFont="1" applyAlignment="1">
      <alignment vertical="center"/>
    </xf>
    <xf fontId="30" fillId="0" borderId="0" numFmtId="0" xfId="0" applyFont="1" applyAlignment="1">
      <alignment horizontal="center" vertical="center" wrapText="1"/>
    </xf>
    <xf fontId="31" fillId="0" borderId="8" numFmtId="0" xfId="0" applyFont="1" applyBorder="1" applyAlignment="1">
      <alignment vertical="top"/>
    </xf>
    <xf fontId="31" fillId="0" borderId="0" numFmtId="0" xfId="0" applyFont="1" applyAlignment="1">
      <alignment horizontal="center" vertical="top"/>
    </xf>
    <xf fontId="31" fillId="0" borderId="0" numFmtId="0" xfId="0" applyFont="1" applyAlignment="1">
      <alignment horizontal="right" vertical="center"/>
    </xf>
    <xf fontId="31" fillId="0" borderId="6" numFmtId="49" xfId="0" applyNumberFormat="1" applyFont="1" applyBorder="1" applyAlignment="1">
      <alignment horizontal="center" vertical="center" wrapText="1"/>
    </xf>
    <xf fontId="31" fillId="0" borderId="6" numFmtId="0" xfId="0" applyFont="1" applyBorder="1" applyAlignment="1">
      <alignment horizontal="center" vertical="center" wrapText="1"/>
    </xf>
    <xf fontId="32" fillId="0" borderId="6" numFmtId="49" xfId="0" applyNumberFormat="1" applyFont="1" applyBorder="1" applyAlignment="1">
      <alignment horizontal="center" vertical="center" wrapText="1"/>
    </xf>
    <xf fontId="32" fillId="0" borderId="1" numFmtId="0" xfId="0" applyFont="1" applyBorder="1" applyAlignment="1">
      <alignment horizontal="center" vertical="center" wrapText="1"/>
    </xf>
    <xf fontId="32" fillId="0" borderId="6" numFmtId="0" xfId="0" applyFont="1" applyBorder="1" applyAlignment="1">
      <alignment vertical="center" wrapText="1"/>
    </xf>
    <xf fontId="32" fillId="0" borderId="6" numFmtId="4" xfId="0" applyNumberFormat="1" applyFont="1" applyBorder="1" applyAlignment="1">
      <alignment horizontal="center" vertical="center" wrapText="1"/>
    </xf>
    <xf fontId="31" fillId="0" borderId="6" numFmtId="0" xfId="0" applyFont="1" applyBorder="1" applyAlignment="1">
      <alignment vertical="center" wrapText="1"/>
    </xf>
    <xf fontId="31" fillId="0" borderId="6" numFmtId="4" xfId="0" applyNumberFormat="1" applyFont="1" applyBorder="1" applyAlignment="1">
      <alignment horizontal="center" vertical="center" wrapText="1"/>
    </xf>
    <xf fontId="2" fillId="0" borderId="0" numFmtId="2" xfId="0" applyNumberFormat="1" applyFont="1"/>
    <xf fontId="17" fillId="0" borderId="0" numFmtId="0" xfId="0" applyFont="1"/>
    <xf fontId="6" fillId="0" borderId="0" numFmtId="0" xfId="0" applyFont="1"/>
    <xf fontId="31" fillId="0" borderId="0" numFmtId="49" xfId="0" applyNumberFormat="1" applyFont="1" applyAlignment="1">
      <alignment horizontal="center" vertical="center" wrapText="1"/>
    </xf>
    <xf fontId="31" fillId="0" borderId="0" numFmtId="0" xfId="0" applyFont="1" applyAlignment="1">
      <alignment vertical="center" wrapText="1"/>
    </xf>
    <xf fontId="31" fillId="0" borderId="0" numFmtId="4" xfId="0" applyNumberFormat="1" applyFont="1" applyAlignment="1">
      <alignment horizontal="center" vertical="center" wrapText="1"/>
    </xf>
    <xf fontId="31" fillId="0" borderId="0" numFmtId="49" xfId="0" applyNumberFormat="1" applyFont="1" applyAlignment="1">
      <alignment horizontal="right" vertical="center" wrapText="1"/>
    </xf>
    <xf fontId="31" fillId="0" borderId="8" numFmtId="0" xfId="0" applyFont="1" applyBorder="1" applyAlignment="1">
      <alignment vertical="center" wrapText="1"/>
    </xf>
    <xf fontId="21" fillId="0" borderId="8" numFmtId="0" xfId="0" applyFont="1" applyBorder="1" applyAlignment="1">
      <alignment horizontal="center" vertical="center" wrapText="1"/>
    </xf>
    <xf fontId="31" fillId="0" borderId="0" numFmtId="0" xfId="0" applyFont="1" applyAlignment="1">
      <alignment horizontal="left" vertical="center" wrapText="1"/>
    </xf>
    <xf fontId="33" fillId="0" borderId="8" numFmtId="0" xfId="0" applyFont="1" applyBorder="1" applyAlignment="1">
      <alignment vertical="center" wrapText="1"/>
    </xf>
    <xf fontId="34" fillId="0" borderId="0" numFmtId="0" xfId="0" applyFont="1" applyAlignment="1">
      <alignment wrapText="1"/>
    </xf>
    <xf fontId="20" fillId="0" borderId="0" numFmtId="0" xfId="0" applyFont="1" applyAlignment="1">
      <alignment wrapText="1"/>
    </xf>
    <xf fontId="31" fillId="0" borderId="0" numFmtId="0" xfId="0" applyFont="1" applyAlignment="1">
      <alignment horizontal="left" vertical="top" wrapText="1"/>
    </xf>
    <xf fontId="21" fillId="0" borderId="0" numFmtId="0" xfId="0" applyFont="1" applyAlignment="1">
      <alignment vertical="center"/>
    </xf>
    <xf fontId="21" fillId="0" borderId="0" numFmtId="165" xfId="0" applyNumberFormat="1" applyFont="1"/>
    <xf fontId="21" fillId="0" borderId="0" numFmtId="4" xfId="0" applyNumberFormat="1" applyFont="1"/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4" Type="http://schemas.openxmlformats.org/officeDocument/2006/relationships/styles" Target="styles.xml"/><Relationship  Id="rId43" Type="http://schemas.openxmlformats.org/officeDocument/2006/relationships/sharedStrings" Target="sharedStrings.xml"/><Relationship  Id="rId42" Type="http://schemas.openxmlformats.org/officeDocument/2006/relationships/theme" Target="theme/theme1.xml"/><Relationship  Id="rId40" Type="http://schemas.openxmlformats.org/officeDocument/2006/relationships/worksheet" Target="worksheets/sheet4.xml"/><Relationship  Id="rId39" Type="http://schemas.openxmlformats.org/officeDocument/2006/relationships/worksheet" Target="worksheets/sheet3.xml"/><Relationship  Id="rId38" Type="http://schemas.openxmlformats.org/officeDocument/2006/relationships/worksheet" Target="worksheets/sheet2.xml"/><Relationship  Id="rId41" Type="http://schemas.openxmlformats.org/officeDocument/2006/relationships/worksheet" Target="worksheets/sheet5.xml"/><Relationship  Id="rId36" Type="http://schemas.openxmlformats.org/officeDocument/2006/relationships/externalLink" Target="externalLinks/externalLink36.xml"/><Relationship  Id="rId35" Type="http://schemas.openxmlformats.org/officeDocument/2006/relationships/externalLink" Target="externalLinks/externalLink35.xml"/><Relationship  Id="rId34" Type="http://schemas.openxmlformats.org/officeDocument/2006/relationships/externalLink" Target="externalLinks/externalLink34.xml"/><Relationship  Id="rId33" Type="http://schemas.openxmlformats.org/officeDocument/2006/relationships/externalLink" Target="externalLinks/externalLink33.xml"/><Relationship  Id="rId29" Type="http://schemas.openxmlformats.org/officeDocument/2006/relationships/externalLink" Target="externalLinks/externalLink29.xml"/><Relationship  Id="rId28" Type="http://schemas.openxmlformats.org/officeDocument/2006/relationships/externalLink" Target="externalLinks/externalLink28.xml"/><Relationship  Id="rId27" Type="http://schemas.openxmlformats.org/officeDocument/2006/relationships/externalLink" Target="externalLinks/externalLink27.xml"/><Relationship  Id="rId23" Type="http://schemas.openxmlformats.org/officeDocument/2006/relationships/externalLink" Target="externalLinks/externalLink23.xml"/><Relationship  Id="rId22" Type="http://schemas.openxmlformats.org/officeDocument/2006/relationships/externalLink" Target="externalLinks/externalLink22.xml"/><Relationship  Id="rId21" Type="http://schemas.openxmlformats.org/officeDocument/2006/relationships/externalLink" Target="externalLinks/externalLink21.xml"/><Relationship  Id="rId25" Type="http://schemas.openxmlformats.org/officeDocument/2006/relationships/externalLink" Target="externalLinks/externalLink25.xml"/><Relationship  Id="rId13" Type="http://schemas.openxmlformats.org/officeDocument/2006/relationships/externalLink" Target="externalLinks/externalLink13.xml"/><Relationship  Id="rId11" Type="http://schemas.openxmlformats.org/officeDocument/2006/relationships/externalLink" Target="externalLinks/externalLink11.xml"/><Relationship  Id="rId24" Type="http://schemas.openxmlformats.org/officeDocument/2006/relationships/externalLink" Target="externalLinks/externalLink24.xml"/><Relationship  Id="rId10" Type="http://schemas.openxmlformats.org/officeDocument/2006/relationships/externalLink" Target="externalLinks/externalLink10.xml"/><Relationship  Id="rId17" Type="http://schemas.openxmlformats.org/officeDocument/2006/relationships/externalLink" Target="externalLinks/externalLink17.xml"/><Relationship  Id="rId18" Type="http://schemas.openxmlformats.org/officeDocument/2006/relationships/externalLink" Target="externalLinks/externalLink18.xml"/><Relationship  Id="rId26" Type="http://schemas.openxmlformats.org/officeDocument/2006/relationships/externalLink" Target="externalLinks/externalLink26.xml"/><Relationship  Id="rId15" Type="http://schemas.openxmlformats.org/officeDocument/2006/relationships/externalLink" Target="externalLinks/externalLink15.xml"/><Relationship  Id="rId9" Type="http://schemas.openxmlformats.org/officeDocument/2006/relationships/externalLink" Target="externalLinks/externalLink9.xml"/><Relationship  Id="rId8" Type="http://schemas.openxmlformats.org/officeDocument/2006/relationships/externalLink" Target="externalLinks/externalLink8.xml"/><Relationship  Id="rId20" Type="http://schemas.openxmlformats.org/officeDocument/2006/relationships/externalLink" Target="externalLinks/externalLink20.xml"/><Relationship  Id="rId31" Type="http://schemas.openxmlformats.org/officeDocument/2006/relationships/externalLink" Target="externalLinks/externalLink31.xml"/><Relationship  Id="rId37" Type="http://schemas.openxmlformats.org/officeDocument/2006/relationships/worksheet" Target="worksheets/sheet1.xml"/><Relationship  Id="rId19" Type="http://schemas.openxmlformats.org/officeDocument/2006/relationships/externalLink" Target="externalLinks/externalLink19.xml"/><Relationship  Id="rId7" Type="http://schemas.openxmlformats.org/officeDocument/2006/relationships/externalLink" Target="externalLinks/externalLink7.xml"/><Relationship  Id="rId14" Type="http://schemas.openxmlformats.org/officeDocument/2006/relationships/externalLink" Target="externalLinks/externalLink14.xml"/><Relationship  Id="rId6" Type="http://schemas.openxmlformats.org/officeDocument/2006/relationships/externalLink" Target="externalLinks/externalLink6.xml"/><Relationship  Id="rId5" Type="http://schemas.openxmlformats.org/officeDocument/2006/relationships/externalLink" Target="externalLinks/externalLink5.xml"/><Relationship  Id="rId16" Type="http://schemas.openxmlformats.org/officeDocument/2006/relationships/externalLink" Target="externalLinks/externalLink16.xml"/><Relationship  Id="rId4" Type="http://schemas.openxmlformats.org/officeDocument/2006/relationships/externalLink" Target="externalLinks/externalLink4.xml"/><Relationship  Id="rId12" Type="http://schemas.openxmlformats.org/officeDocument/2006/relationships/externalLink" Target="externalLinks/externalLink12.xml"/><Relationship  Id="rId32" Type="http://schemas.openxmlformats.org/officeDocument/2006/relationships/externalLink" Target="externalLinks/externalLink32.xml"/><Relationship  Id="rId3" Type="http://schemas.openxmlformats.org/officeDocument/2006/relationships/externalLink" Target="externalLinks/externalLink3.xml"/><Relationship  Id="rId30" Type="http://schemas.openxmlformats.org/officeDocument/2006/relationships/externalLink" Target="externalLinks/externalLink30.xml"/><Relationship  Id="rId2" Type="http://schemas.openxmlformats.org/officeDocument/2006/relationships/externalLink" Target="externalLinks/externalLink2.xml"/><Relationship  Id="rId1" Type="http://schemas.openxmlformats.org/officeDocument/2006/relationships/externalLink" Target="externalLinks/externalLink1.xml"/></Relationships>
</file>

<file path=xl/externalLinks/_rels/externalLink1.xml.rels><?xml version="1.0" encoding="UTF-8" standalone="yes"?><Relationships xmlns="http://schemas.openxmlformats.org/package/2006/relationships"><Relationship  Id="rId1" Type="http://schemas.openxmlformats.org/officeDocument/2006/relationships/externalLinkPath" Target="file:/pto-boss/Documents%20and%20Settings/Osadchaya/&#1052;&#1086;&#1080;%20&#1076;&#1086;&#1082;&#1091;&#1084;&#1077;&#1085;&#1090;&#1099;/Budzhet%202003/Poltava%2012/&#1088;&#1077;&#1077;&#1089;&#1090;&#1088;%20&#1085;&#1077;&#1086;&#1087;&#1083;&#1086;&#1095;&#1077;&#1085;&#1099;&#1093;%20&#1085;&#1072;%20311203.xls" TargetMode="External"/></Relationships>
</file>

<file path=xl/externalLinks/_rels/externalLink2.xml.rels><?xml version="1.0" encoding="UTF-8" standalone="yes"?><Relationships xmlns="http://schemas.openxmlformats.org/package/2006/relationships"><Relationship  Id="rId1" Type="http://schemas.openxmlformats.org/officeDocument/2006/relationships/externalLinkPath" Target="file:/U:/214/PL2006/v9_06_01.xls" TargetMode="External"/></Relationships>
</file>

<file path=xl/externalLinks/_rels/externalLink3.xml.rels><?xml version="1.0" encoding="UTF-8" standalone="yes"?><Relationships xmlns="http://schemas.openxmlformats.org/package/2006/relationships"><Relationship  Id="rId1" Type="http://schemas.openxmlformats.org/officeDocument/2006/relationships/externalLinkPath" Target="file:/Dksbyt/Users/user/Desktop/&#1053;&#1086;&#1074;&#1072;&#1103;%20&#1087;&#1072;&#1087;&#1082;&#1072;%20(2)/&#1057;&#1077;&#1088;&#1077;&#1076;&#1085;&#1100;&#1086;&#1079;&#1074;%20&#1076;&#1083;&#1103;%20&#1083;&#1110;&#1094;&#1077;&#1085;&#1079;&#1110;&#1072;&#1090;&#1110;&#1074;.xls" TargetMode="External"/></Relationships>
</file>

<file path=xl/externalLinks/_rels/externalLink4.xml.rels><?xml version="1.0" encoding="UTF-8" standalone="yes"?><Relationships xmlns="http://schemas.openxmlformats.org/package/2006/relationships"><Relationship  Id="rId1" Type="http://schemas.openxmlformats.org/officeDocument/2006/relationships/externalLinkPath" Target="file:/srvdc/peo$/214/PL2002/430/m430_03.xls" TargetMode="External"/></Relationships>
</file>

<file path=xl/externalLinks/_rels/externalLink5.xml.rels><?xml version="1.0" encoding="UTF-8" standalone="yes"?><Relationships xmlns="http://schemas.openxmlformats.org/package/2006/relationships"><Relationship  Id="rId1" Type="http://schemas.openxmlformats.org/officeDocument/2006/relationships/externalLinkPath" Target="file:/Tec6peon/e_peon$/214/PL2006/v9_06_01.xls" TargetMode="External"/></Relationships>
</file>

<file path=xl/externalLinks/_rels/externalLink6.xml.rels><?xml version="1.0" encoding="UTF-8" standalone="yes"?><Relationships xmlns="http://schemas.openxmlformats.org/package/2006/relationships"><Relationship  Id="rId1" Type="http://schemas.openxmlformats.org/officeDocument/2006/relationships/externalLinkPath" Target="file:/H:/Users/kot/Downloads/&#1060;&#1072;&#1081;&#1083;%20&#1055;&#1045;&#1056;&#1045;&#1042;&#1030;&#1056;&#1050;&#1048;/&#1057;&#1077;&#1088;&#1077;&#1076;&#1085;&#1100;&#1086;&#1079;&#1074;&#1072;&#1078;&#1077;&#1085;&#1077;%20&#1086;&#1089;&#1090;.xls" TargetMode="External"/></Relationships>
</file>

<file path=xl/externalLinks/_rels/externalLink7.xml.rels><?xml version="1.0" encoding="UTF-8" standalone="yes"?><Relationships xmlns="http://schemas.openxmlformats.org/package/2006/relationships"><Relationship  Id="rId1" Type="http://schemas.openxmlformats.org/officeDocument/2006/relationships/externalLinkPath" Target="file:/O:/214/PL2002/812/m812_11.xls" TargetMode="External"/></Relationships>
</file>

<file path=xl/externalLinks/_rels/externalLink8.xml.rels><?xml version="1.0" encoding="UTF-8" standalone="yes"?><Relationships xmlns="http://schemas.openxmlformats.org/package/2006/relationships"><Relationship  Id="rId1" Type="http://schemas.openxmlformats.org/officeDocument/2006/relationships/externalLinkPath" Target="file:/Expert/d/&#1052;&#1077;&#1090;&#1072;&#1083;&#1083;%20&#1069;&#1082;&#1089;&#1087;&#1077;&#1088;&#1090;/&#1052;&#1040;&#1056;&#1058;/&#1057;&#1099;&#1088;&#1100;&#1077;/&#1051;&#1054;&#1052;.XLS" TargetMode="External"/></Relationships>
</file>

<file path=xl/externalLinks/_rels/externalLink9.xml.rels><?xml version="1.0" encoding="UTF-8" standalone="yes"?><Relationships xmlns="http://schemas.openxmlformats.org/package/2006/relationships"><Relationship  Id="rId1" Type="http://schemas.openxmlformats.org/officeDocument/2006/relationships/externalLinkPath" Target="file:/H:/&#1058;&#1072;&#1084;&#1086;&#1078;&#1077;&#1085;&#1085;&#1072;&#1103;%20&#1089;&#1090;&#1072;&#1090;&#1080;&#1089;&#1090;&#1080;&#1082;&#1072;/&#1056;&#1086;&#1089;&#1089;&#1080;&#1103;/&#1055;&#1086;%20&#1074;&#1080;&#1076;&#1072;&#1084;/&#1058;&#1088;&#1091;&#1073;&#1099;_98.xls" TargetMode="External"/></Relationships>
</file>

<file path=xl/externalLinks/_rels/externalLink10.xml.rels><?xml version="1.0" encoding="UTF-8" standalone="yes"?><Relationships xmlns="http://schemas.openxmlformats.org/package/2006/relationships"><Relationship  Id="rId1" Type="http://schemas.openxmlformats.org/officeDocument/2006/relationships/externalLinkPath" Target="file:/Terlovoy/&#1074;&#1093;&#1086;&#1076;&#1103;&#1097;&#1080;&#1077;/Activator/Monthly-&#1058;&#1072;&#1073;&#1083;&#1080;&#1094;&#1099;/0&#1056;&#1072;&#1073;&#1086;&#1095;&#1072;&#1103;/&#1060;&#1077;&#1088;&#1088;_0200&#1059;&#1082;&#1088;&#1072;&#1080;&#1085;&#1072;.xls" TargetMode="External"/></Relationships>
</file>

<file path=xl/externalLinks/_rels/externalLink11.xml.rels><?xml version="1.0" encoding="UTF-8" standalone="yes"?><Relationships xmlns="http://schemas.openxmlformats.org/package/2006/relationships"><Relationship  Id="rId1" Type="http://schemas.openxmlformats.org/officeDocument/2006/relationships/externalLinkPath" Target="file:/Shark/c/&#1058;&#1072;&#1084;&#1086;&#1078;&#1077;&#1085;&#1085;&#1072;&#1103;%20&#1089;&#1090;&#1072;&#1090;&#1080;&#1089;&#1090;&#1080;&#1082;&#1072;/&#1058;&#1072;&#1084;&#1086;&#1078;&#1077;&#1085;&#1085;&#1072;&#1103;%20&#1089;&#1090;&#1072;&#1090;&#1080;&#1089;&#1090;&#1080;&#1082;&#1072;/&#1060;&#1077;&#1088;&#1088;_99.xls" TargetMode="External"/></Relationships>
</file>

<file path=xl/externalLinks/_rels/externalLink12.xml.rels><?xml version="1.0" encoding="UTF-8" standalone="yes"?><Relationships xmlns="http://schemas.openxmlformats.org/package/2006/relationships"><Relationship  Id="rId1" Type="http://schemas.openxmlformats.org/officeDocument/2006/relationships/externalLinkPath" Target="file:/Terlovoy/&#1074;&#1093;&#1086;&#1076;&#1103;&#1097;&#1080;&#1077;/Activator/Monthly-&#1057;&#1099;&#1088;&#1100;&#1077;/05&#1060;&#1077;&#1088;&#1088;&#1086;/&#1040;&#1085;&#1072;&#1083;&#1080;&#1079;%20&#1088;&#1086;&#1089;&#1089;&#1080;&#1081;&#1089;&#1082;&#1086;&#1075;&#1086;%20&#1080;&#1084;&#1087;&#1086;&#1088;&#1090;&#1072;/&#1040;&#1085;&#1072;&#1083;&#1080;&#1079;_Mn_SiMn_&#1080;&#1102;&#1083;&#1100;2000.xls" TargetMode="External"/></Relationships>
</file>

<file path=xl/externalLinks/_rels/externalLink13.xml.rels><?xml version="1.0" encoding="UTF-8" standalone="yes"?><Relationships xmlns="http://schemas.openxmlformats.org/package/2006/relationships"><Relationship  Id="rId1" Type="http://schemas.openxmlformats.org/officeDocument/2006/relationships/externalLinkPath" Target="file:/192.168.4.18/&#1087;&#1086;&#1095;&#1090;&#1072;/Users/Levandovskiy/Downloads/Users/kot/AppData/Local/Microsoft/Windows/Temporary%20Internet%20Files/Content.Outlook/Z07ICFO1/&#1060;&#1072;&#1081;&#1083;%20&#1055;&#1045;&#1056;&#1045;&#1042;&#1030;&#1056;&#1050;&#1048;/&#1057;&#1077;&#1088;&#1077;&#1076;&#1085;&#1100;&#1086;&#1079;&#1074;&#1072;&#1078;&#1077;&#1085;&#1077;%20&#1086;&#1089;&#1090;.xls" TargetMode="External"/></Relationships>
</file>

<file path=xl/externalLinks/_rels/externalLink14.xml.rels><?xml version="1.0" encoding="UTF-8" standalone="yes"?><Relationships xmlns="http://schemas.openxmlformats.org/package/2006/relationships"><Relationship  Id="rId1" Type="http://schemas.openxmlformats.org/officeDocument/2006/relationships/externalLinkPath" Target="file:/Srvfile01/econom_dep$/311/Tanya/&#1058;&#1045;&#1055;/2006_TEP.xls" TargetMode="External"/></Relationships>
</file>

<file path=xl/externalLinks/_rels/externalLink15.xml.rels><?xml version="1.0" encoding="UTF-8" standalone="yes"?><Relationships xmlns="http://schemas.openxmlformats.org/package/2006/relationships"><Relationship  Id="rId1" Type="http://schemas.openxmlformats.org/officeDocument/2006/relationships/externalLinkPath" Target="file:/E:/&#1058;&#1072;&#1088;&#1080;&#1092;&#1085;&#1080;&#1081;%20&#1074;&#1110;&#1076;&#1076;&#1110;&#1083;/8.&#1057;&#1058;&#1040;&#1058;&#1048;&#1057;&#1058;&#1048;&#1050;&#1040;/&#1045;&#1078;&#1077;&#1084;&#1077;&#1089;&#1103;&#1095;&#1085;&#1099;&#1081;%20&#1072;&#1085;&#1072;&#1083;&#1080;&#1079;%20&#1089;&#1090;&#1088;&#1091;&#1082;&#1090;&#1091;&#1088;&#1099;%20&#1090;&#1072;&#1088;&#1080;&#1092;&#1086;&#1074;/&#1089;&#1090;&#1088;&#1091;&#1082;&#1090;&#1091;&#1088;&#1072;%20&#1090;&#1072;&#1088;&#1080;&#1092;&#1086;&#1074;%207%20&#1084;&#1077;&#1089;%202012/&#1089;&#1090;&#1088;&#1091;&#1082;&#1090;&#1091;&#1088;&#1072;%20&#1090;&#1072;&#1088;&#1080;&#1092;&#1110;&#1074;%20&#1087;&#1086;%20&#1058;&#1045;&#1062;_7%20&#1084;&#1110;&#1089;.xlsx" TargetMode="External"/></Relationships>
</file>

<file path=xl/externalLinks/_rels/externalLink16.xml.rels><?xml version="1.0" encoding="UTF-8" standalone="yes"?><Relationships xmlns="http://schemas.openxmlformats.org/package/2006/relationships"><Relationship  Id="rId1" Type="http://schemas.openxmlformats.org/officeDocument/2006/relationships/externalLinkPath" Target="file:/192.168.4.18/&#1087;&#1086;&#1095;&#1090;&#1072;/Users/Levandovskiy/Downloads/Users/kot/AppData/Local/Microsoft/Windows/Temporary%20Internet%20Files/Content.Outlook/Z07ICFO1/&#1047;&#1074;&#1077;&#1076;&#1077;&#1085;&#1080;&#1081;%20&#1088;&#1086;&#1079;&#1088;&#1072;&#1093;&#1091;&#1085;&#1086;&#1082;%20&#1090;&#1072;&#1088;&#1080;&#1092;&#1110;&#1074;%20&#1085;&#1072;%20&#1090;&#1077;&#1087;&#1083;&#1086;&#1074;&#1091;%20&#1077;&#1085;&#1077;&#1088;&#1075;&#1110;&#1102;%20(new)%20%2021.05.13.xls" TargetMode="External"/></Relationships>
</file>

<file path=xl/externalLinks/_rels/externalLink17.xml.rels><?xml version="1.0" encoding="UTF-8" standalone="yes"?><Relationships xmlns="http://schemas.openxmlformats.org/package/2006/relationships"><Relationship  Id="rId1" Type="http://schemas.openxmlformats.org/officeDocument/2006/relationships/externalLinkPath" Target="file:/Srvfile01/econom_dep$/214/Reports/zvit%206%20I_2007/&#1048;&#1089;&#1093;&#1086;&#1076;&#1085;&#1099;&#1077;%20&#1076;&#1072;&#1085;&#1085;&#1099;&#1077;_6&#1053;&#1050;&#1056;&#1045;.xls" TargetMode="External"/></Relationships>
</file>

<file path=xl/externalLinks/_rels/externalLink18.xml.rels><?xml version="1.0" encoding="UTF-8" standalone="yes"?><Relationships xmlns="http://schemas.openxmlformats.org/package/2006/relationships"><Relationship  Id="rId1" Type="http://schemas.openxmlformats.org/officeDocument/2006/relationships/externalLinkPath" Target="file:/ENERGOPOL/HOME/EO/EO/EXAMPLES/1999/TRANZIT.XLS" TargetMode="External"/></Relationships>
</file>

<file path=xl/externalLinks/_rels/externalLink19.xml.rels><?xml version="1.0" encoding="UTF-8" standalone="yes"?><Relationships xmlns="http://schemas.openxmlformats.org/package/2006/relationships"><Relationship  Id="rId1" Type="http://schemas.openxmlformats.org/officeDocument/2006/relationships/externalLinkPath" Target="file:/X:/DOCUME~1/pto34/LOCALS~1/Temp/DOCUME~1/pto23/LOCALS~1/Temp/21.08%20&#1086;&#1087;&#1072;&#1083;&#1077;&#1085;&#1085;&#1103;.xls" TargetMode="External"/></Relationships>
</file>

<file path=xl/externalLinks/_rels/externalLink20.xml.rels><?xml version="1.0" encoding="UTF-8" standalone="yes"?><Relationships xmlns="http://schemas.openxmlformats.org/package/2006/relationships"><Relationship  Id="rId1" Type="http://schemas.openxmlformats.org/officeDocument/2006/relationships/externalLinkPath" Target="file:/Peo12/c/214/PL2001/v8_01_05.xls" TargetMode="External"/></Relationships>
</file>

<file path=xl/externalLinks/_rels/externalLink21.xml.rels><?xml version="1.0" encoding="UTF-8" standalone="yes"?><Relationships xmlns="http://schemas.openxmlformats.org/package/2006/relationships"><Relationship  Id="rId1" Type="http://schemas.openxmlformats.org/officeDocument/2006/relationships/externalLinkPath" Target="file:/E:/Documents%20and%20Settings/golovkovv/Local%20Settings/Temporary%20Internet%20Files/Content.Outlook/OBU3U7VO/Documents%20and%20Settings/rebendjaga/&#1056;&#1072;&#1073;&#1086;&#1095;&#1080;&#1081;%20&#1089;&#1090;&#1086;&#1083;/&#1053;&#1072;&#1076;&#1103;/&#1053;&#1072;&#1076;&#1103;/&#1052;&#1086;&#1080;%20&#1076;&#1086;&#1082;&#1091;&#1084;&#1077;&#1085;&#1090;&#1099;/&#1087;&#1088;&#1086;&#1087;&#1086;&#1079;_2004.xls" TargetMode="External"/></Relationships>
</file>

<file path=xl/externalLinks/_rels/externalLink22.xml.rels><?xml version="1.0" encoding="UTF-8" standalone="yes"?><Relationships xmlns="http://schemas.openxmlformats.org/package/2006/relationships"><Relationship  Id="rId1" Type="http://schemas.openxmlformats.org/officeDocument/2006/relationships/externalLinkPath" Target="file:/2ACD983F/KO_model_loan$35.xls" TargetMode="External"/></Relationships>
</file>

<file path=xl/externalLinks/_rels/externalLink23.xml.rels><?xml version="1.0" encoding="UTF-8" standalone="yes"?><Relationships xmlns="http://schemas.openxmlformats.org/package/2006/relationships"><Relationship  Id="rId1" Type="http://schemas.openxmlformats.org/officeDocument/2006/relationships/externalLinkPath" Target="file:/X:/07_&#1044;&#1077;&#1087;.%20&#1090;&#1072;&#1088;&#1080;&#1092;&#1085;&#1086;&#1111;%20&#1087;&#1086;&#1083;&#1110;&#1090;&#1080;&#1082;&#1080;%20&#1091;%20&#1089;&#1092;&#1077;&#1088;&#1110;%20&#1090;&#1077;&#1087;&#1083;&#1086;&#1087;&#1086;&#1089;&#1090;&#1072;&#1095;&#1072;&#1085;&#1085;&#1103;/&#1050;&#1086;&#1090;%20&#1050;.&#1040;/&#1060;&#1072;&#1081;&#1083;%20&#1055;&#1045;&#1056;&#1045;&#1042;&#1030;&#1056;&#1050;&#1048;/&#1057;&#1077;&#1088;&#1077;&#1076;&#1085;&#1100;&#1086;&#1079;&#1074;&#1072;&#1078;&#1077;&#1085;&#1077;%20&#1086;&#1089;&#1090;.xls" TargetMode="External"/></Relationships>
</file>

<file path=xl/externalLinks/_rels/externalLink24.xml.rels><?xml version="1.0" encoding="UTF-8" standalone="yes"?><Relationships xmlns="http://schemas.openxmlformats.org/package/2006/relationships"><Relationship  Id="rId1" Type="http://schemas.openxmlformats.org/officeDocument/2006/relationships/externalLinkPath" Target="file:/X:/&#1050;&#1080;&#1077;&#1074;/2015/&#1054;&#1073;&#1108;&#1084;&#1080;%20&#1089;&#1087;&#1086;&#1078;&#1080;&#1074;&#1072;&#1085;&#1085;&#1103;%20&#1043;&#1042;.xlsx" TargetMode="External"/></Relationships>
</file>

<file path=xl/externalLinks/_rels/externalLink25.xml.rels><?xml version="1.0" encoding="UTF-8" standalone="yes"?><Relationships xmlns="http://schemas.openxmlformats.org/package/2006/relationships"><Relationship  Id="rId1" Type="http://schemas.openxmlformats.org/officeDocument/2006/relationships/externalLinkPath" Target="file:/U:/VD2002&#1079;&#1084;&#1110;&#1085;.xls" TargetMode="External"/></Relationships>
</file>

<file path=xl/externalLinks/_rels/externalLink26.xml.rels><?xml version="1.0" encoding="UTF-8" standalone="yes"?><Relationships xmlns="http://schemas.openxmlformats.org/package/2006/relationships"><Relationship  Id="rId1" Type="http://schemas.openxmlformats.org/officeDocument/2006/relationships/externalLinkPath" Target="file:/U:/214/PL2006/v9_06_12.xls" TargetMode="External"/></Relationships>
</file>

<file path=xl/externalLinks/_rels/externalLink27.xml.rels><?xml version="1.0" encoding="UTF-8" standalone="yes"?><Relationships xmlns="http://schemas.openxmlformats.org/package/2006/relationships"><Relationship  Id="rId1" Type="http://schemas.openxmlformats.org/officeDocument/2006/relationships/externalLinkPath" Target="file:/E:/Ariadna/Sum_pok.xls" TargetMode="External"/></Relationships>
</file>

<file path=xl/externalLinks/_rels/externalLink28.xml.rels><?xml version="1.0" encoding="UTF-8" standalone="yes"?><Relationships xmlns="http://schemas.openxmlformats.org/package/2006/relationships"><Relationship  Id="rId1" Type="http://schemas.openxmlformats.org/officeDocument/2006/relationships/externalLinkPath" Target="file:/U:/311/Tanya/&#1058;&#1045;&#1055;/2007_TEP.xls" TargetMode="External"/></Relationships>
</file>

<file path=xl/externalLinks/_rels/externalLink29.xml.rels><?xml version="1.0" encoding="UTF-8" standalone="yes"?><Relationships xmlns="http://schemas.openxmlformats.org/package/2006/relationships"><Relationship  Id="rId1" Type="http://schemas.openxmlformats.org/officeDocument/2006/relationships/externalLinkPath" Target="file:/I:/&#1052;&#1086;&#1080;%20&#1076;&#1086;&#1082;&#1091;&#1084;&#1077;&#1085;&#1090;&#1099;/PEV20002.xls" TargetMode="External"/></Relationships>
</file>

<file path=xl/externalLinks/_rels/externalLink30.xml.rels><?xml version="1.0" encoding="UTF-8" standalone="yes"?><Relationships xmlns="http://schemas.openxmlformats.org/package/2006/relationships"><Relationship  Id="rId1" Type="http://schemas.openxmlformats.org/officeDocument/2006/relationships/externalLinkPath" Target="file:/E:/Documents%20and%20Settings/plotnik/Local%20Settings/Temporary%20Internet%20Files/Content.Outlook/UEDRT99L/&#1055;&#1077;&#1088;&#1074;&#1080;&#1095;&#1082;&#1072;/&#1074;%20&#1085;&#1072;&#1083;&#1086;&#1075;%20&#1091;&#1095;&#1077;&#1090;&#1077;/&#1040;&#1084;&#1086;&#1088;&#1090;&#1080;&#1079;&#1072;&#1094;&#1110;&#1103;%20%202010%20&#1088;.%20&#1040;&#1050;%20&#1050;&#1045;.xls" TargetMode="External"/></Relationships>
</file>

<file path=xl/externalLinks/_rels/externalLink31.xml.rels><?xml version="1.0" encoding="UTF-8" standalone="yes"?><Relationships xmlns="http://schemas.openxmlformats.org/package/2006/relationships"><Relationship  Id="rId1" Type="http://schemas.openxmlformats.org/officeDocument/2006/relationships/externalLinkPath" Target="file:/E:/&#1052;&#1086;&#1080;%20&#1076;&#1086;&#1082;&#1091;&#1084;&#1077;&#1085;&#1090;&#1099;/&#1096;.%20&#1057;&#1072;&#1084;&#1072;&#1088;&#1089;&#1082;&#1072;&#1103;/&#1056;&#1072;&#1073;&#1086;&#1095;&#1072;&#1103;/Consulting/&#1050;&#1088;&#1077;&#1076;&#1080;&#1090;/&#1057;&#1086;&#1074;&#1083;&#1080;&#1085;&#1082;%2015%2012%2001/&#1040;&#1088;&#1093;&#1080;&#1074;%20&#1088;&#1072;&#1089;&#1089;&#1099;&#1083;&#1072;&#1077;&#1084;&#1086;&#1081;%20&#1080;&#1085;&#1092;&#1086;&#1088;&#1084;&#1072;&#1094;&#1080;&#1080;%20&#1057;&#1086;&#1074;&#1083;&#1080;&#1085;&#1082;&#1086;&#1084;/&#1069;&#1082;&#1086;&#1085;%20&#1084;&#1086;&#1076;&#1077;&#1083;&#1100;%20&#1080;%20&#1086;&#1087;&#1080;&#1089;&#1072;&#1085;&#1080;&#1077;%20&#1080;&#1090;&#1086;&#1075;%201.08.02/KO_model_loan$35/KO_model_loan$35.xls" TargetMode="External"/></Relationships>
</file>

<file path=xl/externalLinks/_rels/externalLink32.xml.rels><?xml version="1.0" encoding="UTF-8" standalone="yes"?><Relationships xmlns="http://schemas.openxmlformats.org/package/2006/relationships"><Relationship  Id="rId1" Type="http://schemas.openxmlformats.org/officeDocument/2006/relationships/externalLinkPath" Target="file:/E:/&#1056;&#1072;&#1073;&#1086;&#1095;&#1072;&#1103;/Consulting/&#1050;&#1088;&#1077;&#1076;&#1080;&#1090;/&#1057;&#1086;&#1074;&#1083;&#1080;&#1085;&#1082;%2015%2012%2001/&#1040;&#1088;&#1093;&#1080;&#1074;%20&#1088;&#1072;&#1089;&#1089;&#1099;&#1083;&#1072;&#1077;&#1084;&#1086;&#1081;%20&#1080;&#1085;&#1092;&#1086;&#1088;&#1084;&#1072;&#1094;&#1080;&#1080;%20&#1057;&#1086;&#1074;&#1083;&#1080;&#1085;&#1082;&#1086;&#1084;/&#1069;&#1082;&#1086;&#1085;%20&#1084;&#1086;&#1076;&#1077;&#1083;&#1100;%20&#1080;%20&#1086;&#1087;&#1080;&#1089;&#1072;&#1085;&#1080;&#1077;%20&#1080;&#1090;&#1086;&#1075;%201.08.02/KO_model_loan$35/KO_model_loan$35.xls" TargetMode="External"/></Relationships>
</file>

<file path=xl/externalLinks/_rels/externalLink33.xml.rels><?xml version="1.0" encoding="UTF-8" standalone="yes"?><Relationships xmlns="http://schemas.openxmlformats.org/package/2006/relationships"><Relationship  Id="rId1" Type="http://schemas.openxmlformats.org/officeDocument/2006/relationships/externalLinkPath" Target="file:/Peo12/c/WINDOWS/TEMP/I-1/tar%20%20ee%2099.xls" TargetMode="External"/></Relationships>
</file>

<file path=xl/externalLinks/_rels/externalLink34.xml.rels><?xml version="1.0" encoding="UTF-8" standalone="yes"?><Relationships xmlns="http://schemas.openxmlformats.org/package/2006/relationships"><Relationship  Id="rId1" Type="http://schemas.openxmlformats.org/officeDocument/2006/relationships/externalLinkPath" Target="file:/Srvfile01/econom_dep$/&#1052;&#1086;&#1080;%20&#1076;&#1086;&#1082;&#1091;&#1084;&#1077;&#1085;&#1090;&#1099;/&#1058;&#1040;&#1056;&#1048;&#1060;&#1048;%20%20&#1086;&#1073;&#1075;&#1088;&#1091;&#1085;&#1090;/&#1057;&#1030;&#1057;%20%200410-2008&#1088;.xls" TargetMode="External"/></Relationships>
</file>

<file path=xl/externalLinks/_rels/externalLink35.xml.rels><?xml version="1.0" encoding="UTF-8" standalone="yes"?><Relationships xmlns="http://schemas.openxmlformats.org/package/2006/relationships"><Relationship  Id="rId1" Type="http://schemas.openxmlformats.org/officeDocument/2006/relationships/externalLinkPath" Target="1_&#1045;&#1083;&#1077;&#1084;&#1077;&#1085;&#1090;&#1080;%20&#1074;&#1080;&#1090;&#1088;&#1072;&#1090;" TargetMode="External"/></Relationships>
</file>

<file path=xl/externalLinks/_rels/externalLink36.xml.rels><?xml version="1.0" encoding="UTF-8" standalone="yes"?><Relationships xmlns="http://schemas.openxmlformats.org/package/2006/relationships"><Relationship  Id="rId1" Type="http://schemas.openxmlformats.org/officeDocument/2006/relationships/externalLinkPath" Target="&#1030;&#1053;&#1057;&#1058;&#1056;&#1059;&#1050;&#1062;&#1030;&#1071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311203   "/>
      <sheetName val="311203    (2)"/>
      <sheetName val="Лист1"/>
      <sheetName val="311203___"/>
      <sheetName val="311203____(2)"/>
    </sheetNames>
    <sheetDataSet>
      <sheetData sheetId="0" refreshError="1"/>
      <sheetData sheetId="1" refreshError="1"/>
      <sheetData sheetId="2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Templ"/>
      <sheetName val="топл. куп. (2)  (3)"/>
      <sheetName val="топл. куп. (2)  (2)"/>
      <sheetName val="топл. куп. (2)ПДВ"/>
      <sheetName val="топл. куп. (2) "/>
      <sheetName val="бюджет лист"/>
      <sheetName val="Лист1"/>
      <sheetName val="Ремонти"/>
      <sheetName val="Перегляд данних"/>
      <sheetName val="18.Енергія"/>
      <sheetName val="17.ЖТЕКЕ"/>
      <sheetName val="KOEF"/>
      <sheetName val="AP_calc"/>
      <sheetName val="01.Вик.дир"/>
      <sheetName val="02.ДепЗбут"/>
      <sheetName val="03.ККМ"/>
      <sheetName val="07.ТРМ"/>
      <sheetName val="06.ТЕЦ-6"/>
      <sheetName val="04.КТМ"/>
      <sheetName val="05.ТЕЦ-5"/>
      <sheetName val="Статті"/>
      <sheetName val="Типи данних"/>
      <sheetName val="Типи данних філії"/>
      <sheetName val="Звіти"/>
      <sheetName val="Статті до звітів"/>
      <sheetName val="Формати"/>
      <sheetName val="Філіали"/>
      <sheetName val="Типи філіалів"/>
      <sheetName val="Плани"/>
      <sheetName val="Періоди"/>
      <sheetName val="Dialog"/>
      <sheetName val="DialogDB"/>
      <sheetName val="DialogForRep"/>
      <sheetName val="Ini"/>
      <sheetName val="Списки"/>
      <sheetName val="Приложение 1"/>
      <sheetName val="Данные"/>
      <sheetName val="Tax"/>
      <sheetName val="Список"/>
      <sheetName val="Котли"/>
      <sheetName val="топл__куп__(2)__(3)"/>
      <sheetName val="инструкция"/>
      <sheetName val="0"/>
      <sheetName val="Лист2"/>
      <sheetName val="рік"/>
    </sheetNames>
    <sheetDataSet>
      <sheetData sheetId="0">
        <row r="1">
          <cell r="A1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2">
          <cell r="C2">
            <v>0.91505791505791501</v>
          </cell>
          <cell r="E2">
            <v>0.45105615662029902</v>
          </cell>
        </row>
      </sheetData>
      <sheetData sheetId="12">
        <row r="5">
          <cell r="B5">
            <v>0.27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 refreshError="1">
        <row r="2">
          <cell r="A2">
            <v>0</v>
          </cell>
        </row>
        <row r="3">
          <cell r="B3" t="str">
            <v>0.</v>
          </cell>
          <cell r="C3" t="str">
            <v xml:space="preserve">Звичайна діяльність</v>
          </cell>
          <cell r="D3">
            <v>0</v>
          </cell>
          <cell r="E3">
            <v>0</v>
          </cell>
        </row>
        <row r="4">
          <cell r="B4" t="str">
            <v>1.1.</v>
          </cell>
          <cell r="C4" t="str">
            <v xml:space="preserve">Прямі витрати:</v>
          </cell>
          <cell r="D4">
            <v>0</v>
          </cell>
          <cell r="E4" t="str">
            <v>12,13,14</v>
          </cell>
        </row>
        <row r="5">
          <cell r="B5" t="str">
            <v>1.1.1.</v>
          </cell>
          <cell r="C5" t="str">
            <v xml:space="preserve">Матеріальні витрати, в т.ч.</v>
          </cell>
          <cell r="D5" t="str">
            <v xml:space="preserve">Кабельні мережі</v>
          </cell>
          <cell r="E5" t="str">
            <v>12.1.</v>
          </cell>
        </row>
        <row r="6">
          <cell r="B6" t="str">
            <v>1.1.1.1.</v>
          </cell>
          <cell r="C6" t="str">
            <v xml:space="preserve">Сировина та матеріали</v>
          </cell>
          <cell r="D6">
            <v>0</v>
          </cell>
          <cell r="E6" t="str">
            <v>12.1.1.</v>
          </cell>
        </row>
        <row r="7">
          <cell r="B7" t="str">
            <v>1.2.6.1.1.</v>
          </cell>
          <cell r="C7" t="str">
            <v xml:space="preserve">Послуги  підрядних організацій</v>
          </cell>
          <cell r="D7">
            <v>0</v>
          </cell>
          <cell r="E7" t="str">
            <v>15.4.3.</v>
          </cell>
        </row>
        <row r="11">
          <cell r="C11" t="str">
            <v xml:space="preserve">Загальний звіт</v>
          </cell>
          <cell r="D11" t="str">
            <v>Енергоналадка</v>
          </cell>
        </row>
        <row r="12">
          <cell r="C12" t="str">
            <v>Тепло</v>
          </cell>
          <cell r="D12" t="str">
            <v>Енергоспецремонт</v>
          </cell>
        </row>
        <row r="13">
          <cell r="B13" t="str">
            <v>1.2.1.</v>
          </cell>
          <cell r="C13" t="str">
            <v>Тепло</v>
          </cell>
          <cell r="D13" t="str">
            <v>Енергоремонт</v>
          </cell>
        </row>
        <row r="16">
          <cell r="B16">
            <v>2</v>
          </cell>
        </row>
      </sheetData>
      <sheetData sheetId="26" refreshError="1">
        <row r="1">
          <cell r="A1" t="str">
            <v>Poz</v>
          </cell>
        </row>
        <row r="2">
          <cell r="A2">
            <v>0</v>
          </cell>
          <cell r="B2" t="str">
            <v>AK</v>
          </cell>
          <cell r="C2" t="str">
            <v>00.АК</v>
          </cell>
          <cell r="D2" t="str">
            <v xml:space="preserve">АК Київенерго</v>
          </cell>
          <cell r="E2">
            <v>1</v>
          </cell>
        </row>
        <row r="3">
          <cell r="A3">
            <v>1</v>
          </cell>
          <cell r="B3" t="str">
            <v>AP</v>
          </cell>
          <cell r="C3" t="str">
            <v>01.Вик.дир</v>
          </cell>
          <cell r="D3" t="str">
            <v xml:space="preserve">Виконавча дирекція Компанії</v>
          </cell>
          <cell r="E3">
            <v>1</v>
          </cell>
        </row>
        <row r="4">
          <cell r="A4">
            <v>2</v>
          </cell>
          <cell r="B4" t="str">
            <v>DZ</v>
          </cell>
          <cell r="C4" t="str">
            <v>02.ДепЗбут</v>
          </cell>
          <cell r="D4" t="str">
            <v xml:space="preserve">Департамент енергозбуту</v>
          </cell>
          <cell r="E4">
            <v>1</v>
          </cell>
        </row>
        <row r="5">
          <cell r="A5">
            <v>3</v>
          </cell>
          <cell r="B5" t="str">
            <v>KM</v>
          </cell>
          <cell r="C5" t="str">
            <v>03.ККМ</v>
          </cell>
          <cell r="D5" t="str">
            <v xml:space="preserve">Кабельні мережі</v>
          </cell>
          <cell r="E5">
            <v>1</v>
          </cell>
        </row>
        <row r="6">
          <cell r="A6">
            <v>4</v>
          </cell>
          <cell r="B6" t="str">
            <v>TM</v>
          </cell>
          <cell r="C6" t="str">
            <v>04.КТМ</v>
          </cell>
          <cell r="D6" t="str">
            <v xml:space="preserve">Теплові мережі</v>
          </cell>
          <cell r="E6">
            <v>1</v>
          </cell>
        </row>
        <row r="7">
          <cell r="A7">
            <v>5</v>
          </cell>
          <cell r="B7" t="str">
            <v>T5</v>
          </cell>
          <cell r="C7" t="str">
            <v>05.ТЕЦ-5</v>
          </cell>
          <cell r="D7" t="str">
            <v xml:space="preserve">Теплоелектроцентраль №5</v>
          </cell>
          <cell r="E7">
            <v>1</v>
          </cell>
        </row>
        <row r="8">
          <cell r="A8">
            <v>6</v>
          </cell>
          <cell r="B8" t="str">
            <v>T6</v>
          </cell>
          <cell r="C8" t="str">
            <v>06.ТЕЦ-6</v>
          </cell>
          <cell r="D8" t="str">
            <v xml:space="preserve">Теплоелектроцентраль №6</v>
          </cell>
          <cell r="E8">
            <v>1</v>
          </cell>
        </row>
        <row r="9">
          <cell r="A9">
            <v>7</v>
          </cell>
          <cell r="B9" t="str">
            <v>RM</v>
          </cell>
          <cell r="C9" t="str">
            <v>07.ТРМ</v>
          </cell>
          <cell r="D9" t="str">
            <v xml:space="preserve">Теплові розподільчі мережі</v>
          </cell>
          <cell r="E9">
            <v>1</v>
          </cell>
        </row>
        <row r="10">
          <cell r="A10">
            <v>8</v>
          </cell>
          <cell r="B10" t="str">
            <v>KA</v>
          </cell>
          <cell r="C10" t="str">
            <v>08.КЕАТ</v>
          </cell>
          <cell r="D10" t="str">
            <v>Енергоавтотранс</v>
          </cell>
          <cell r="E10">
            <v>2</v>
          </cell>
        </row>
        <row r="11">
          <cell r="A11">
            <v>9</v>
          </cell>
          <cell r="B11" t="str">
            <v>KN</v>
          </cell>
          <cell r="C11" t="str">
            <v>09.КЕН</v>
          </cell>
          <cell r="D11" t="str">
            <v>Енергоналадка</v>
          </cell>
          <cell r="E11">
            <v>2</v>
          </cell>
        </row>
        <row r="12">
          <cell r="A12">
            <v>10</v>
          </cell>
          <cell r="B12" t="str">
            <v>KC</v>
          </cell>
          <cell r="C12" t="str">
            <v>10.КЕСР</v>
          </cell>
          <cell r="D12" t="str">
            <v>Енергоспецремонт</v>
          </cell>
          <cell r="E12">
            <v>2</v>
          </cell>
        </row>
        <row r="13">
          <cell r="A13">
            <v>11</v>
          </cell>
          <cell r="B13" t="str">
            <v>ER</v>
          </cell>
          <cell r="C13" t="str">
            <v>11.ЕнРем</v>
          </cell>
          <cell r="D13" t="str">
            <v>Енергоремонт</v>
          </cell>
          <cell r="E13">
            <v>2</v>
          </cell>
        </row>
        <row r="14">
          <cell r="A14">
            <v>12</v>
          </cell>
          <cell r="B14" t="str">
            <v>BU</v>
          </cell>
          <cell r="C14" t="str">
            <v>12.УБ</v>
          </cell>
          <cell r="D14" t="str">
            <v xml:space="preserve">Управління будівництва</v>
          </cell>
          <cell r="E14">
            <v>2</v>
          </cell>
        </row>
        <row r="15">
          <cell r="A15">
            <v>13</v>
          </cell>
          <cell r="B15" t="str">
            <v>VX</v>
          </cell>
          <cell r="C15" t="str">
            <v>13.ВОХОР</v>
          </cell>
          <cell r="D15" t="str">
            <v xml:space="preserve">Воєнізована охорона</v>
          </cell>
          <cell r="E15">
            <v>2</v>
          </cell>
        </row>
        <row r="16">
          <cell r="A16">
            <v>14</v>
          </cell>
          <cell r="B16" t="str">
            <v>EC</v>
          </cell>
          <cell r="C16" t="e">
            <v>#REF!</v>
          </cell>
          <cell r="D16" t="str">
            <v>Енергосервіс</v>
          </cell>
          <cell r="E16">
            <v>2</v>
          </cell>
        </row>
        <row r="17">
          <cell r="A17">
            <v>15</v>
          </cell>
          <cell r="B17" t="str">
            <v>UC</v>
          </cell>
          <cell r="C17" t="str">
            <v>15.УЦ</v>
          </cell>
          <cell r="D17" t="str">
            <v xml:space="preserve">Учбовий центр</v>
          </cell>
          <cell r="E17">
            <v>2</v>
          </cell>
        </row>
        <row r="18">
          <cell r="A18">
            <v>16</v>
          </cell>
          <cell r="B18" t="str">
            <v>BZ</v>
          </cell>
          <cell r="C18" t="str">
            <v>16.БМТЗ</v>
          </cell>
          <cell r="D18" t="str">
            <v xml:space="preserve">База матеріально-технічного забезпечення</v>
          </cell>
        </row>
        <row r="19">
          <cell r="A19">
            <v>17</v>
          </cell>
          <cell r="B19" t="str">
            <v>KJ</v>
          </cell>
          <cell r="C19" t="str">
            <v>17.ЖТЕКЕ</v>
          </cell>
          <cell r="D19" t="str">
            <v>Житлотеплокомуненерго</v>
          </cell>
        </row>
        <row r="20">
          <cell r="A20">
            <v>18</v>
          </cell>
          <cell r="B20" t="str">
            <v>ZE</v>
          </cell>
          <cell r="C20" t="str">
            <v>18.Енергія</v>
          </cell>
          <cell r="D20" t="str">
            <v xml:space="preserve">Завод Енергія</v>
          </cell>
        </row>
      </sheetData>
      <sheetData sheetId="27" refreshError="1">
        <row r="2">
          <cell r="A2">
            <v>1</v>
          </cell>
          <cell r="B2" t="str">
            <v xml:space="preserve">Основні філіали</v>
          </cell>
          <cell r="C2">
            <v>1</v>
          </cell>
        </row>
        <row r="3">
          <cell r="A3">
            <v>2</v>
          </cell>
          <cell r="B3" t="str">
            <v xml:space="preserve">Сервісні філіали</v>
          </cell>
          <cell r="C3">
            <v>1</v>
          </cell>
        </row>
      </sheetData>
      <sheetData sheetId="28" refreshError="1">
        <row r="1">
          <cell r="A1" t="str">
            <v>id_plan</v>
          </cell>
          <cell r="B1" t="str">
            <v>PLAN_NAME</v>
          </cell>
          <cell r="C1" t="str">
            <v>Date_PL</v>
          </cell>
          <cell r="D1" t="str">
            <v>id_dep</v>
          </cell>
          <cell r="E1" t="str">
            <v>Y</v>
          </cell>
        </row>
        <row r="2">
          <cell r="A2">
            <v>1</v>
          </cell>
          <cell r="B2" t="str">
            <v xml:space="preserve">План 2001</v>
          </cell>
          <cell r="C2">
            <v>36867</v>
          </cell>
          <cell r="D2" t="str">
            <v>ap</v>
          </cell>
          <cell r="E2">
            <v>2001</v>
          </cell>
        </row>
      </sheetData>
      <sheetData sheetId="29" refreshError="1">
        <row r="2">
          <cell r="A2">
            <v>1</v>
          </cell>
          <cell r="B2">
            <v>1</v>
          </cell>
          <cell r="C2" t="str">
            <v>січень</v>
          </cell>
          <cell r="D2" t="str">
            <v>январь</v>
          </cell>
        </row>
        <row r="3">
          <cell r="A3">
            <v>2</v>
          </cell>
          <cell r="B3">
            <v>2</v>
          </cell>
          <cell r="C3" t="str">
            <v>лютий</v>
          </cell>
          <cell r="D3" t="str">
            <v>февраль</v>
          </cell>
        </row>
        <row r="4">
          <cell r="A4">
            <v>3</v>
          </cell>
          <cell r="B4">
            <v>3</v>
          </cell>
          <cell r="C4" t="str">
            <v>березень</v>
          </cell>
          <cell r="D4" t="str">
            <v>март</v>
          </cell>
        </row>
        <row r="5">
          <cell r="A5">
            <v>4</v>
          </cell>
          <cell r="B5">
            <v>4</v>
          </cell>
          <cell r="C5" t="str">
            <v>квітень</v>
          </cell>
          <cell r="D5" t="str">
            <v>апрель</v>
          </cell>
        </row>
        <row r="6">
          <cell r="A6">
            <v>5</v>
          </cell>
          <cell r="B6">
            <v>5</v>
          </cell>
          <cell r="C6" t="str">
            <v>Травень</v>
          </cell>
          <cell r="D6" t="str">
            <v>май</v>
          </cell>
        </row>
        <row r="7">
          <cell r="A7">
            <v>6</v>
          </cell>
          <cell r="B7">
            <v>6</v>
          </cell>
          <cell r="C7" t="str">
            <v>червень</v>
          </cell>
          <cell r="D7" t="str">
            <v>июнь</v>
          </cell>
        </row>
        <row r="8">
          <cell r="A8">
            <v>7</v>
          </cell>
          <cell r="B8">
            <v>7</v>
          </cell>
          <cell r="C8" t="str">
            <v>липень</v>
          </cell>
          <cell r="D8" t="str">
            <v>июль</v>
          </cell>
        </row>
        <row r="9">
          <cell r="A9">
            <v>8</v>
          </cell>
          <cell r="B9">
            <v>8</v>
          </cell>
          <cell r="C9" t="str">
            <v>серпень</v>
          </cell>
          <cell r="D9" t="str">
            <v>август</v>
          </cell>
        </row>
        <row r="10">
          <cell r="A10">
            <v>9</v>
          </cell>
          <cell r="B10">
            <v>9</v>
          </cell>
          <cell r="C10" t="str">
            <v>вересень</v>
          </cell>
          <cell r="D10" t="str">
            <v>сентябрь</v>
          </cell>
        </row>
        <row r="11">
          <cell r="A11">
            <v>10</v>
          </cell>
          <cell r="B11">
            <v>10</v>
          </cell>
          <cell r="C11" t="str">
            <v>жовтень</v>
          </cell>
          <cell r="D11" t="str">
            <v>октябрь</v>
          </cell>
        </row>
        <row r="12">
          <cell r="A12">
            <v>11</v>
          </cell>
          <cell r="B12">
            <v>11</v>
          </cell>
          <cell r="C12" t="str">
            <v>листопад</v>
          </cell>
          <cell r="D12" t="str">
            <v>ноябрь</v>
          </cell>
        </row>
        <row r="13">
          <cell r="A13">
            <v>12</v>
          </cell>
          <cell r="B13">
            <v>12</v>
          </cell>
          <cell r="C13" t="str">
            <v>грудень</v>
          </cell>
          <cell r="D13" t="str">
            <v>декабрь</v>
          </cell>
        </row>
        <row r="14">
          <cell r="A14">
            <v>13</v>
          </cell>
          <cell r="B14">
            <v>13</v>
          </cell>
          <cell r="C14" t="str">
            <v xml:space="preserve">січень з накопиченням</v>
          </cell>
          <cell r="D14" t="str">
            <v xml:space="preserve">январь с накоплением</v>
          </cell>
        </row>
        <row r="15">
          <cell r="A15">
            <v>14</v>
          </cell>
          <cell r="B15">
            <v>14</v>
          </cell>
          <cell r="C15" t="str">
            <v xml:space="preserve">лютий з накопиченням</v>
          </cell>
          <cell r="D15" t="str">
            <v xml:space="preserve">февраль с накоплением</v>
          </cell>
        </row>
        <row r="16">
          <cell r="A16">
            <v>15</v>
          </cell>
          <cell r="B16">
            <v>15</v>
          </cell>
          <cell r="C16" t="str">
            <v xml:space="preserve">березень з накопиченням</v>
          </cell>
          <cell r="D16" t="str">
            <v xml:space="preserve">март с накоплением</v>
          </cell>
        </row>
        <row r="17">
          <cell r="A17">
            <v>16</v>
          </cell>
          <cell r="B17">
            <v>16</v>
          </cell>
          <cell r="C17" t="str">
            <v xml:space="preserve">квітень з накопиченням</v>
          </cell>
          <cell r="D17" t="str">
            <v xml:space="preserve">апрель с накоплением</v>
          </cell>
        </row>
        <row r="18">
          <cell r="A18">
            <v>17</v>
          </cell>
          <cell r="B18">
            <v>17</v>
          </cell>
          <cell r="C18" t="str">
            <v xml:space="preserve">травень з накопиченням</v>
          </cell>
          <cell r="D18" t="str">
            <v xml:space="preserve">май с накоплением</v>
          </cell>
        </row>
        <row r="19">
          <cell r="A19">
            <v>18</v>
          </cell>
          <cell r="B19">
            <v>18</v>
          </cell>
          <cell r="C19" t="str">
            <v xml:space="preserve">червень з накопиченням</v>
          </cell>
          <cell r="D19" t="str">
            <v xml:space="preserve">июнь с накоплением</v>
          </cell>
        </row>
        <row r="20">
          <cell r="A20">
            <v>19</v>
          </cell>
          <cell r="B20">
            <v>19</v>
          </cell>
          <cell r="C20" t="str">
            <v xml:space="preserve">липень з накопиченням</v>
          </cell>
          <cell r="D20" t="str">
            <v xml:space="preserve">июль с накоплением</v>
          </cell>
        </row>
        <row r="21">
          <cell r="A21">
            <v>20</v>
          </cell>
          <cell r="B21">
            <v>20</v>
          </cell>
          <cell r="C21" t="str">
            <v xml:space="preserve">серпень з накопиченням</v>
          </cell>
          <cell r="D21" t="str">
            <v xml:space="preserve">август с накоплением</v>
          </cell>
        </row>
        <row r="22">
          <cell r="A22">
            <v>21</v>
          </cell>
          <cell r="B22">
            <v>21</v>
          </cell>
          <cell r="C22" t="str">
            <v xml:space="preserve">вересень з накопиченням</v>
          </cell>
          <cell r="D22" t="str">
            <v xml:space="preserve">сентябрь с накоплением</v>
          </cell>
        </row>
        <row r="23">
          <cell r="A23">
            <v>22</v>
          </cell>
          <cell r="B23">
            <v>22</v>
          </cell>
          <cell r="C23" t="str">
            <v xml:space="preserve">жовтень з накопиченням</v>
          </cell>
          <cell r="D23" t="str">
            <v xml:space="preserve">октябрь  с накоплением</v>
          </cell>
        </row>
        <row r="24">
          <cell r="A24">
            <v>23</v>
          </cell>
          <cell r="B24">
            <v>23</v>
          </cell>
          <cell r="C24" t="str">
            <v xml:space="preserve">листопад з накопиченням</v>
          </cell>
          <cell r="D24" t="str">
            <v xml:space="preserve">ноябрь с накоплением</v>
          </cell>
        </row>
        <row r="25">
          <cell r="A25">
            <v>25</v>
          </cell>
          <cell r="B25">
            <v>24</v>
          </cell>
          <cell r="C25" t="str">
            <v>рік</v>
          </cell>
          <cell r="D25" t="str">
            <v>год</v>
          </cell>
        </row>
        <row r="26">
          <cell r="A26">
            <v>26</v>
          </cell>
          <cell r="B26">
            <v>25</v>
          </cell>
          <cell r="C26" t="str">
            <v xml:space="preserve">1-й квартал</v>
          </cell>
          <cell r="D26" t="str">
            <v xml:space="preserve">1-й квартал</v>
          </cell>
        </row>
        <row r="27">
          <cell r="A27">
            <v>27</v>
          </cell>
          <cell r="B27">
            <v>26</v>
          </cell>
          <cell r="C27" t="str">
            <v xml:space="preserve">2-й квартал</v>
          </cell>
          <cell r="D27" t="str">
            <v xml:space="preserve">2-й квартал</v>
          </cell>
        </row>
        <row r="28">
          <cell r="A28">
            <v>28</v>
          </cell>
          <cell r="B28">
            <v>27</v>
          </cell>
          <cell r="C28" t="str">
            <v xml:space="preserve">3-й квартал</v>
          </cell>
          <cell r="D28" t="str">
            <v xml:space="preserve">3-й квартал</v>
          </cell>
        </row>
        <row r="29">
          <cell r="A29">
            <v>29</v>
          </cell>
          <cell r="B29">
            <v>28</v>
          </cell>
          <cell r="C29" t="str">
            <v xml:space="preserve">4-й квартал</v>
          </cell>
          <cell r="D29" t="str">
            <v xml:space="preserve">4-й квартал</v>
          </cell>
        </row>
        <row r="30">
          <cell r="A30">
            <v>30</v>
          </cell>
          <cell r="B30">
            <v>29</v>
          </cell>
          <cell r="C30" t="str">
            <v xml:space="preserve">2-й квартал з накопиченням</v>
          </cell>
          <cell r="D30" t="str">
            <v xml:space="preserve">2-й квартал с накоплением</v>
          </cell>
        </row>
        <row r="31">
          <cell r="A31">
            <v>31</v>
          </cell>
          <cell r="B31">
            <v>30</v>
          </cell>
          <cell r="C31" t="str">
            <v xml:space="preserve">3-й квартал з накопиченням</v>
          </cell>
          <cell r="D31" t="str">
            <v xml:space="preserve">3-й квартал с накоплением</v>
          </cell>
        </row>
        <row r="32">
          <cell r="A32">
            <v>32</v>
          </cell>
          <cell r="B32">
            <v>31</v>
          </cell>
          <cell r="C32" t="str">
            <v>зима</v>
          </cell>
          <cell r="D32" t="str">
            <v>зима</v>
          </cell>
        </row>
        <row r="33">
          <cell r="A33">
            <v>33</v>
          </cell>
          <cell r="B33">
            <v>32</v>
          </cell>
          <cell r="C33" t="str">
            <v>весна</v>
          </cell>
          <cell r="D33" t="str">
            <v>весна</v>
          </cell>
        </row>
        <row r="34">
          <cell r="A34">
            <v>34</v>
          </cell>
          <cell r="B34">
            <v>33</v>
          </cell>
          <cell r="C34" t="str">
            <v>літо</v>
          </cell>
          <cell r="D34" t="str">
            <v>лето</v>
          </cell>
        </row>
        <row r="35">
          <cell r="A35">
            <v>35</v>
          </cell>
          <cell r="B35">
            <v>34</v>
          </cell>
          <cell r="C35" t="str">
            <v>осінь</v>
          </cell>
          <cell r="D35" t="str">
            <v>осень</v>
          </cell>
        </row>
      </sheetData>
      <sheetData sheetId="30"/>
      <sheetData sheetId="31"/>
      <sheetData sheetId="32"/>
      <sheetData sheetId="33" refreshError="1">
        <row r="1">
          <cell r="C1">
            <v>2005</v>
          </cell>
        </row>
        <row r="4">
          <cell r="C4" t="str">
            <v>u:\214\pl2002</v>
          </cell>
        </row>
        <row r="5">
          <cell r="C5" t="str">
            <v>U:\214\PL2006\430_2006.mdb</v>
          </cell>
        </row>
        <row r="6">
          <cell r="C6" t="str">
            <v>U:\214\PL2006</v>
          </cell>
        </row>
        <row r="7">
          <cell r="C7">
            <v>8</v>
          </cell>
        </row>
        <row r="8">
          <cell r="C8" t="str">
            <v xml:space="preserve">Значення статей по філіалу</v>
          </cell>
        </row>
        <row r="10">
          <cell r="C10">
            <v>3</v>
          </cell>
        </row>
        <row r="11">
          <cell r="C11" t="str">
            <v>DZ</v>
          </cell>
        </row>
        <row r="12">
          <cell r="C12" t="str">
            <v>02.ДепЗбут</v>
          </cell>
        </row>
        <row r="13">
          <cell r="C13" t="str">
            <v xml:space="preserve">Департамент енергозбуту</v>
          </cell>
        </row>
        <row r="15">
          <cell r="C15">
            <v>19</v>
          </cell>
        </row>
        <row r="16">
          <cell r="C16" t="str">
            <v>ZE</v>
          </cell>
        </row>
        <row r="17">
          <cell r="C17" t="str">
            <v>18.Енергія</v>
          </cell>
        </row>
        <row r="18">
          <cell r="C18" t="str">
            <v xml:space="preserve">Завод Енергія</v>
          </cell>
        </row>
        <row r="19">
          <cell r="C19">
            <v>2</v>
          </cell>
        </row>
        <row r="20">
          <cell r="C20">
            <v>0</v>
          </cell>
        </row>
        <row r="21">
          <cell r="C21">
            <v>1</v>
          </cell>
        </row>
        <row r="23">
          <cell r="C23">
            <v>1</v>
          </cell>
        </row>
        <row r="24">
          <cell r="C24">
            <v>1</v>
          </cell>
        </row>
        <row r="25">
          <cell r="C25" t="str">
            <v>Загальний</v>
          </cell>
        </row>
        <row r="27">
          <cell r="C27">
            <v>2</v>
          </cell>
        </row>
        <row r="28">
          <cell r="C28">
            <v>2</v>
          </cell>
        </row>
        <row r="29">
          <cell r="C29" t="str">
            <v xml:space="preserve">Макет 430</v>
          </cell>
        </row>
        <row r="31">
          <cell r="C31">
            <v>1</v>
          </cell>
        </row>
        <row r="32">
          <cell r="C32">
            <v>1</v>
          </cell>
        </row>
        <row r="33">
          <cell r="C33">
            <v>1</v>
          </cell>
        </row>
        <row r="34">
          <cell r="C34" t="str">
            <v>січень</v>
          </cell>
        </row>
        <row r="35">
          <cell r="C35" t="str">
            <v>январь</v>
          </cell>
        </row>
        <row r="37">
          <cell r="C37">
            <v>1</v>
          </cell>
        </row>
        <row r="52">
          <cell r="C52" t="b">
            <v>1</v>
          </cell>
        </row>
        <row r="53">
          <cell r="C53" t="b">
            <v>0</v>
          </cell>
        </row>
        <row r="54">
          <cell r="C54" t="b">
            <v>0</v>
          </cell>
        </row>
        <row r="55">
          <cell r="C55" t="b">
            <v>0</v>
          </cell>
        </row>
        <row r="56">
          <cell r="C56" t="b">
            <v>0</v>
          </cell>
        </row>
        <row r="57">
          <cell r="C57" t="b">
            <v>0</v>
          </cell>
        </row>
      </sheetData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газ"/>
      <sheetName val="рік"/>
      <sheetName val="ОП"/>
      <sheetName val="темп. квітень жовтень"/>
      <sheetName val="Списки"/>
    </sheetNames>
    <sheetDataSet>
      <sheetData sheetId="0" refreshError="1"/>
      <sheetData sheetId="1"/>
      <sheetData sheetId="2" refreshError="1"/>
      <sheetData sheetId="3"/>
      <sheetData sheetId="4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0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_1"/>
      <sheetName val="1t"/>
      <sheetName val="1f"/>
      <sheetName val="Makets"/>
      <sheetName val="Ini"/>
      <sheetName val="Periods"/>
      <sheetName val="vbc_ini"/>
      <sheetName val="vbc_send"/>
      <sheetName val="vbc_sys"/>
      <sheetName val="vbc_auto"/>
      <sheetName val="Формати"/>
      <sheetName val="Філіали"/>
      <sheetName val="Типи філіалів"/>
      <sheetName val="Плани"/>
      <sheetName val="Періоди"/>
      <sheetName val="KOEF"/>
      <sheetName val="Звіти"/>
      <sheetName val="Списки"/>
      <sheetName val="Лист2"/>
      <sheetName val="лист1"/>
    </sheetNames>
    <sheetDataSet>
      <sheetData sheetId="0" refreshError="1">
        <row r="9">
          <cell r="B9" t="str">
            <v>(100)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Templ"/>
      <sheetName val="топл. куп. (2)  (3)"/>
      <sheetName val="топл. куп. (2)  (2)"/>
      <sheetName val="топл. куп. (2)ПДВ"/>
      <sheetName val="топл. куп. (2) "/>
      <sheetName val="бюджет лист"/>
      <sheetName val="Лист1"/>
      <sheetName val="Ремонти"/>
      <sheetName val="Перегляд данних"/>
      <sheetName val="18.Енергія"/>
      <sheetName val="17.ЖТЕКЕ"/>
      <sheetName val="KOEF"/>
      <sheetName val="AP_calc"/>
      <sheetName val="01.Вик.дир"/>
      <sheetName val="02.ДепЗбут"/>
      <sheetName val="03.ККМ"/>
      <sheetName val="07.ТРМ"/>
      <sheetName val="06.ТЕЦ-6"/>
      <sheetName val="04.КТМ"/>
      <sheetName val="05.ТЕЦ-5"/>
      <sheetName val="Статті"/>
      <sheetName val="Типи данних"/>
      <sheetName val="Типи данних філії"/>
      <sheetName val="Звіти"/>
      <sheetName val="Статті до звітів"/>
      <sheetName val="Формати"/>
      <sheetName val="Філіали"/>
      <sheetName val="Типи філіалів"/>
      <sheetName val="Плани"/>
      <sheetName val="Періоди"/>
      <sheetName val="Dialog"/>
      <sheetName val="DialogDB"/>
      <sheetName val="DialogForRep"/>
      <sheetName val="Ini"/>
      <sheetName val="0"/>
      <sheetName val="Inform"/>
      <sheetName val="v9_06_0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>
        <row r="3">
          <cell r="B3" t="str">
            <v>0.</v>
          </cell>
          <cell r="C3" t="str">
            <v xml:space="preserve">Звичайна діяльність</v>
          </cell>
          <cell r="D3">
            <v>0</v>
          </cell>
          <cell r="E3">
            <v>0</v>
          </cell>
        </row>
        <row r="4">
          <cell r="B4" t="str">
            <v>1.1.</v>
          </cell>
          <cell r="C4" t="str">
            <v xml:space="preserve">Прямі витрати:</v>
          </cell>
          <cell r="D4">
            <v>0</v>
          </cell>
          <cell r="E4" t="str">
            <v>12,13,14</v>
          </cell>
        </row>
        <row r="5">
          <cell r="B5" t="str">
            <v>1.1.1.</v>
          </cell>
          <cell r="C5" t="str">
            <v xml:space="preserve">Матеріальні витрати, в т.ч.</v>
          </cell>
          <cell r="E5" t="str">
            <v>12.1.</v>
          </cell>
        </row>
        <row r="6">
          <cell r="B6" t="str">
            <v>1.1.1.1.</v>
          </cell>
          <cell r="C6" t="str">
            <v xml:space="preserve">Сировина та матеріали</v>
          </cell>
          <cell r="D6">
            <v>0</v>
          </cell>
          <cell r="E6" t="str">
            <v>12.1.1.</v>
          </cell>
        </row>
        <row r="7">
          <cell r="B7" t="str">
            <v>1.2.6.1.1.</v>
          </cell>
          <cell r="C7" t="str">
            <v xml:space="preserve">Послуги  підрядних організацій</v>
          </cell>
          <cell r="D7">
            <v>0</v>
          </cell>
          <cell r="E7" t="str">
            <v>15.4.3.</v>
          </cell>
        </row>
        <row r="11">
          <cell r="C11" t="str">
            <v xml:space="preserve">Загальний звіт</v>
          </cell>
        </row>
        <row r="12">
          <cell r="C12" t="str">
            <v>Тепло</v>
          </cell>
        </row>
        <row r="13">
          <cell r="B13" t="str">
            <v>1.2.1.</v>
          </cell>
          <cell r="C13" t="str">
            <v>Тепло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газ"/>
      <sheetName val="газ детал"/>
      <sheetName val="рік"/>
      <sheetName val="ОП"/>
      <sheetName val="темп. квітень жовтень Ваня"/>
      <sheetName val="темп. квітень жовтень"/>
      <sheetName val="ктм Дсту"/>
      <sheetName val="факт 5 років"/>
      <sheetName val="Порівняння"/>
      <sheetName val="Списки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0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Makets"/>
      <sheetName val="Ini"/>
      <sheetName val="Periods"/>
      <sheetName val="vbc_ini"/>
      <sheetName val="vbc_send"/>
      <sheetName val="vbc_sys"/>
      <sheetName val="vbc_auto"/>
      <sheetName val="Формати"/>
      <sheetName val="_Ф2"/>
      <sheetName val="_Л1"/>
      <sheetName val="_Л10"/>
      <sheetName val="_Л11"/>
      <sheetName val="_Л2"/>
      <sheetName val="_Л3"/>
      <sheetName val="_Л4"/>
      <sheetName val="_Л5"/>
      <sheetName val="_Л7"/>
      <sheetName val="_Л8"/>
      <sheetName val="_Л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1">
          <cell r="I1" t="str">
            <v>Січень</v>
          </cell>
          <cell r="K1">
            <v>0</v>
          </cell>
        </row>
        <row r="2">
          <cell r="K2">
            <v>0</v>
          </cell>
        </row>
        <row r="3">
          <cell r="K3">
            <v>0</v>
          </cell>
        </row>
        <row r="4">
          <cell r="K4">
            <v>0</v>
          </cell>
        </row>
        <row r="5">
          <cell r="K5">
            <v>0</v>
          </cell>
        </row>
        <row r="6">
          <cell r="B6">
            <v>0</v>
          </cell>
          <cell r="K6">
            <v>0</v>
          </cell>
        </row>
        <row r="7">
          <cell r="K7">
            <v>0</v>
          </cell>
        </row>
        <row r="8">
          <cell r="K8">
            <v>0</v>
          </cell>
        </row>
        <row r="9">
          <cell r="K9">
            <v>0</v>
          </cell>
        </row>
        <row r="10">
          <cell r="K10">
            <v>0</v>
          </cell>
        </row>
        <row r="11">
          <cell r="K11">
            <v>0</v>
          </cell>
        </row>
        <row r="12">
          <cell r="K12">
            <v>0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_Л1"/>
      <sheetName val="_Л2"/>
      <sheetName val="_Л3"/>
      <sheetName val="_Л4"/>
      <sheetName val="_Л5"/>
      <sheetName val="_Л7"/>
      <sheetName val="_Л8"/>
      <sheetName val="_Л9"/>
      <sheetName val="_Л10"/>
      <sheetName val="_Л11"/>
      <sheetName val="_Т1"/>
      <sheetName val="_Т10"/>
      <sheetName val="_Т2"/>
      <sheetName val="_Т4"/>
      <sheetName val="_Т5"/>
      <sheetName val="_Т6"/>
      <sheetName val="_Т7"/>
      <sheetName val="_Т8"/>
      <sheetName val="_Т9"/>
      <sheetName val="_Ф2"/>
      <sheetName val="_Ф4"/>
      <sheetName val="_Ф5"/>
      <sheetName val="импортеры99"/>
      <sheetName val="Цены_СНГ"/>
      <sheetName val="PR"/>
      <sheetName val="предприятия"/>
      <sheetName val="БП_Аня"/>
      <sheetName val="ФинПоказатели"/>
      <sheetName val="Затраты"/>
      <sheetName val="СС_ТП"/>
      <sheetName val="анализ_кт"/>
      <sheetName val="3"/>
      <sheetName val="ЛОМ_УКР"/>
      <sheetName val="Описание_и_классификаторы"/>
      <sheetName val="Незав_пр-во_"/>
      <sheetName val="Исходные_данные"/>
      <sheetName val="Ф5_97"/>
      <sheetName val="импортеры96"/>
      <sheetName val="импортеры97"/>
      <sheetName val="Ф7_цены"/>
      <sheetName val="Ф8_цены"/>
      <sheetName val="Чугун_Украина"/>
      <sheetName val="Шифр"/>
      <sheetName val="Экспорт_99_1"/>
      <sheetName val="Экспорт_99_2"/>
      <sheetName val="Экспорт_99_3"/>
      <sheetName val="26.27.37.47_Рынки"/>
      <sheetName val="CapEx $t"/>
      <sheetName val="ЦФО"/>
      <sheetName val="Месяцы"/>
      <sheetName val="Подразделения КЦ"/>
      <sheetName val="Подразделения СК"/>
      <sheetName val="Классификатор"/>
      <sheetName val="Направления"/>
      <sheetName val="Рынки"/>
      <sheetName val="Заводы"/>
      <sheetName val="Незав_пр_во_"/>
      <sheetName val="Tax"/>
      <sheetName val="Debt"/>
      <sheetName val="Лист2"/>
      <sheetName val="Матрица обозначений"/>
      <sheetName val="Бюджет пр-ва БП Свод"/>
      <sheetName val=" Базовый 44%"/>
      <sheetName val="Maintenance"/>
      <sheetName val="Расчет с выводом ДП-2 в 2012г."/>
      <sheetName val="Расчет с учетом КР ДП-2"/>
      <sheetName val="CSCCincSKR"/>
      <sheetName val="A6"/>
      <sheetName val="Дир ОП"/>
      <sheetName val="Total"/>
      <sheetName val="26_27_37_47_Рынки"/>
      <sheetName val="CapEx_$t"/>
      <sheetName val="Подразделения_КЦ"/>
      <sheetName val="Подразделения_СК"/>
      <sheetName val="Матрица_обозначений"/>
      <sheetName val="Бюджет_пр-ва_БП_Свод"/>
      <sheetName val="_Базовый_44%"/>
      <sheetName val="Расчет_с_выводом_ДП-2_в_2012г_"/>
      <sheetName val="Расчет_с_учетом_КР_ДП-2"/>
      <sheetName val="Дир_ОП"/>
      <sheetName val="Состав_Группы"/>
      <sheetName val="Цены_СНГ1"/>
      <sheetName val="KFI_"/>
      <sheetName val="анализ_кт1"/>
      <sheetName val="Незав_пр-во_4"/>
      <sheetName val="ЛОМ"/>
      <sheetName val="Лист1"/>
      <sheetName val="словарь"/>
      <sheetName val="справочник (2)"/>
      <sheetName val="Б_продаж"/>
      <sheetName val="Причины"/>
      <sheetName val="26_27_37_47_Рынки1"/>
      <sheetName val="CapEx_$t1"/>
      <sheetName val="Подразделения_КЦ1"/>
      <sheetName val="Подразделения_СК1"/>
      <sheetName val="Матрица_обозначений1"/>
      <sheetName val="_Базовый_44%1"/>
      <sheetName val="Бюджет_пр-ва_БП_Свод1"/>
      <sheetName val="Расчет_с_выводом_ДП-2_в_2012г_1"/>
      <sheetName val="Расчет_с_учетом_КР_ДП-21"/>
      <sheetName val="Дир_ОП1"/>
      <sheetName val="справочник_(2)"/>
      <sheetName val="26_27_37_47_Рынки2"/>
      <sheetName val="CapEx_$t2"/>
      <sheetName val="Подразделения_КЦ2"/>
      <sheetName val="Подразделения_СК2"/>
      <sheetName val="Матрица_обозначений2"/>
      <sheetName val="Бюджет_пр-ва_БП_Свод2"/>
      <sheetName val="_Базовый_44%2"/>
      <sheetName val="Расчет_с_выводом_ДП-2_в_2012г_2"/>
      <sheetName val="Расчет_с_учетом_КР_ДП-22"/>
      <sheetName val="Дир_ОП2"/>
      <sheetName val="справочник_(2)1"/>
      <sheetName val="26_27_37_47_Рынки3"/>
      <sheetName val="CapEx_$t3"/>
      <sheetName val="Подразделения_КЦ3"/>
      <sheetName val="Подразделения_СК3"/>
      <sheetName val="Матрица_обозначений3"/>
      <sheetName val="_Базовый_44%3"/>
      <sheetName val="Бюджет_пр-ва_БП_Свод3"/>
      <sheetName val="Расчет_с_выводом_ДП-2_в_2012г_3"/>
      <sheetName val="Расчет_с_учетом_КР_ДП-23"/>
      <sheetName val="Дир_ОП3"/>
      <sheetName val="справочник_(2)2"/>
      <sheetName val="26_27_37_47_Рынки4"/>
      <sheetName val="CapEx_$t4"/>
      <sheetName val="Подразделения_КЦ4"/>
      <sheetName val="Подразделения_СК4"/>
      <sheetName val="Матрица_обозначений4"/>
      <sheetName val="_Базовый_44%4"/>
      <sheetName val="Бюджет_пр-ва_БП_Свод4"/>
      <sheetName val="Расчет_с_выводом_ДП-2_в_2012г_4"/>
      <sheetName val="Расчет_с_учетом_КР_ДП-24"/>
      <sheetName val="Дир_ОП4"/>
      <sheetName val="справочник_(2)3"/>
      <sheetName val="26_27_37_47_Рынки5"/>
      <sheetName val="CapEx_$t5"/>
      <sheetName val="Подразделения_КЦ5"/>
      <sheetName val="Подразделения_СК5"/>
      <sheetName val="Матрица_обозначений5"/>
      <sheetName val="_Базовый_44%5"/>
      <sheetName val="Бюджет_пр-ва_БП_Свод5"/>
      <sheetName val="Расчет_с_выводом_ДП-2_в_2012г_5"/>
      <sheetName val="Расчет_с_учетом_КР_ДП-25"/>
      <sheetName val="Дир_ОП5"/>
      <sheetName val="справочник_(2)4"/>
      <sheetName val="Классификатор 1"/>
      <sheetName val="Списки"/>
      <sheetName val="Общий"/>
      <sheetName val="ОТиПБ"/>
      <sheetName val="список"/>
      <sheetName val="анализ"/>
      <sheetName val="ЦФО и МВЗ"/>
      <sheetName val="Справочник"/>
      <sheetName val="BI BPC"/>
      <sheetName val="Списки (2)"/>
      <sheetName val="Бюджетная"/>
      <sheetName val="Бюджетная!"/>
      <sheetName val="Справочники"/>
      <sheetName val="Описание и классификаторы"/>
      <sheetName val="менеджеры"/>
      <sheetName val="Sheet1"/>
      <sheetName val="E7"/>
      <sheetName val="Комплексная"/>
      <sheetName val="Дирекции"/>
      <sheetName val="Список компаний"/>
      <sheetName val="Макропоказатели"/>
      <sheetName val="Классификаторы"/>
      <sheetName val="Лист3"/>
      <sheetName val="сверх бюджет (2)"/>
      <sheetName val="поступления"/>
      <sheetName val="газ"/>
      <sheetName val="эл.энергия"/>
      <sheetName val="услуги банка"/>
      <sheetName val="зарплата"/>
      <sheetName val="расшифровка прочих расходов"/>
      <sheetName val="угольный блок"/>
      <sheetName val="таблица платежей грн."/>
      <sheetName val="евро"/>
      <sheetName val="таблица платежей евро"/>
      <sheetName val="рубль"/>
      <sheetName val="табл.платежей рубли"/>
      <sheetName val="доллар"/>
      <sheetName val="табл.платежей доллар"/>
      <sheetName val="Внутригрупповые платежи"/>
      <sheetName val="Классификатор_1"/>
      <sheetName val="База"/>
      <sheetName val="Перечень объектов"/>
      <sheetName val="Коды ДКПП 016-2010"/>
      <sheetName val="Sheet2"/>
      <sheetName val="inf"/>
      <sheetName val="Формати"/>
      <sheetName val="Лист4"/>
      <sheetName val="TECH"/>
      <sheetName val="Назначение закупки"/>
      <sheetName val="справочник статей"/>
      <sheetName val="Дет"/>
      <sheetName val="План Платежи по ЦФО"/>
      <sheetName val="С-1"/>
      <sheetName val="Periods"/>
      <sheetName val="Свод 00"/>
      <sheetName val="Свод 01"/>
      <sheetName val="Свод 97"/>
      <sheetName val="Свод 98"/>
      <sheetName val="Свод 99"/>
      <sheetName val="справочник 1"/>
      <sheetName val="Справочник 2"/>
      <sheetName val="соотв ОК"/>
      <sheetName val="ПК на тек нед"/>
      <sheetName val="Данные"/>
      <sheetName val="КодИД"/>
      <sheetName val="5.Справочник"/>
      <sheetName val="БП-Факт январь."/>
      <sheetName val="БП-ОП февраль"/>
      <sheetName val="БП-ОП март"/>
      <sheetName val="БП - Факт янв.-март"/>
      <sheetName val="Setup"/>
      <sheetName val="ключ"/>
      <sheetName val="company"/>
      <sheetName val="ИТР"/>
      <sheetName val="Філіали"/>
      <sheetName val="Ini"/>
      <sheetName val="Звіти"/>
      <sheetName val="Бюджетные статьи"/>
      <sheetName val="БП"/>
      <sheetName val="МТР Газ України"/>
    </sheetNames>
    <sheetDataSet>
      <sheetData sheetId="0" refreshError="1">
        <row r="1">
          <cell r="A1" t="str">
            <v>Выражение1</v>
          </cell>
        </row>
        <row r="2">
          <cell r="A2" t="str">
            <v>Страна</v>
          </cell>
          <cell r="B2" t="str">
            <v>тонн</v>
          </cell>
          <cell r="C2" t="str">
            <v xml:space="preserve">средн.цена, $/т</v>
          </cell>
        </row>
        <row r="3">
          <cell r="A3" t="str">
            <v>Турция</v>
          </cell>
          <cell r="B3">
            <v>123570</v>
          </cell>
          <cell r="C3">
            <v>73</v>
          </cell>
        </row>
        <row r="4">
          <cell r="A4" t="str">
            <v>Испания</v>
          </cell>
          <cell r="B4">
            <v>33914</v>
          </cell>
          <cell r="C4">
            <v>78</v>
          </cell>
        </row>
        <row r="5">
          <cell r="A5" t="str">
            <v>Молдавия</v>
          </cell>
          <cell r="B5">
            <v>28389</v>
          </cell>
          <cell r="C5">
            <v>65</v>
          </cell>
        </row>
        <row r="6">
          <cell r="A6" t="str">
            <v>Финляндия</v>
          </cell>
          <cell r="B6">
            <v>27780</v>
          </cell>
          <cell r="C6">
            <v>311</v>
          </cell>
        </row>
        <row r="7">
          <cell r="A7" t="str">
            <v>Эстония</v>
          </cell>
          <cell r="B7">
            <v>24897</v>
          </cell>
          <cell r="C7">
            <v>90</v>
          </cell>
        </row>
        <row r="8">
          <cell r="A8" t="str">
            <v>Латвия</v>
          </cell>
          <cell r="B8">
            <v>24602</v>
          </cell>
          <cell r="C8">
            <v>65</v>
          </cell>
        </row>
        <row r="9">
          <cell r="A9" t="str">
            <v xml:space="preserve">Республика корея</v>
          </cell>
          <cell r="B9">
            <v>24587</v>
          </cell>
          <cell r="C9">
            <v>89</v>
          </cell>
        </row>
        <row r="10">
          <cell r="A10" t="str">
            <v>Греция</v>
          </cell>
          <cell r="B10">
            <v>18389</v>
          </cell>
          <cell r="C10">
            <v>79</v>
          </cell>
        </row>
        <row r="11">
          <cell r="A11" t="str">
            <v>Китай</v>
          </cell>
          <cell r="B11">
            <v>15133</v>
          </cell>
          <cell r="C11">
            <v>73</v>
          </cell>
        </row>
        <row r="12">
          <cell r="A12" t="str">
            <v>Германия</v>
          </cell>
          <cell r="B12">
            <v>14883</v>
          </cell>
          <cell r="C12">
            <v>252</v>
          </cell>
        </row>
        <row r="13">
          <cell r="A13" t="str">
            <v>Италия</v>
          </cell>
          <cell r="B13">
            <v>14130</v>
          </cell>
          <cell r="C13">
            <v>74</v>
          </cell>
        </row>
        <row r="14">
          <cell r="A14" t="str">
            <v>Литва</v>
          </cell>
          <cell r="B14">
            <v>12408</v>
          </cell>
          <cell r="C14">
            <v>75</v>
          </cell>
        </row>
        <row r="15">
          <cell r="A15" t="str">
            <v>Япония</v>
          </cell>
          <cell r="B15">
            <v>9386</v>
          </cell>
          <cell r="C15">
            <v>98</v>
          </cell>
        </row>
        <row r="16">
          <cell r="A16" t="str">
            <v>Бельгия</v>
          </cell>
          <cell r="B16">
            <v>8495</v>
          </cell>
          <cell r="C16">
            <v>74</v>
          </cell>
        </row>
        <row r="17">
          <cell r="A17" t="str">
            <v>Швеция</v>
          </cell>
          <cell r="B17">
            <v>6429</v>
          </cell>
          <cell r="C17">
            <v>84</v>
          </cell>
        </row>
        <row r="18">
          <cell r="A18" t="str">
            <v xml:space="preserve">Багамские острова</v>
          </cell>
          <cell r="B18">
            <v>4389</v>
          </cell>
          <cell r="C18">
            <v>54</v>
          </cell>
        </row>
        <row r="19">
          <cell r="A19" t="str">
            <v>Нидерланды</v>
          </cell>
          <cell r="B19">
            <v>4284</v>
          </cell>
          <cell r="C19">
            <v>173</v>
          </cell>
        </row>
        <row r="20">
          <cell r="A20" t="str">
            <v>Норвегия</v>
          </cell>
          <cell r="B20">
            <v>4103</v>
          </cell>
          <cell r="C20">
            <v>69</v>
          </cell>
        </row>
        <row r="21">
          <cell r="A21" t="str">
            <v>Вьетнам</v>
          </cell>
          <cell r="B21">
            <v>847</v>
          </cell>
          <cell r="C21">
            <v>77</v>
          </cell>
        </row>
        <row r="22">
          <cell r="A22" t="str">
            <v>Андорра</v>
          </cell>
          <cell r="B22">
            <v>304</v>
          </cell>
          <cell r="C22">
            <v>70</v>
          </cell>
        </row>
        <row r="23">
          <cell r="A23" t="str">
            <v>Украина</v>
          </cell>
          <cell r="B23">
            <v>216</v>
          </cell>
          <cell r="C23">
            <v>103</v>
          </cell>
        </row>
        <row r="24">
          <cell r="A24" t="str">
            <v>Сша</v>
          </cell>
          <cell r="B24">
            <v>180</v>
          </cell>
          <cell r="C24">
            <v>130</v>
          </cell>
        </row>
        <row r="25">
          <cell r="A25" t="str">
            <v>Великобритания</v>
          </cell>
          <cell r="B25">
            <v>54</v>
          </cell>
          <cell r="C25">
            <v>718</v>
          </cell>
        </row>
        <row r="26">
          <cell r="A26" t="str">
            <v>Венгрия</v>
          </cell>
          <cell r="B26">
            <v>51</v>
          </cell>
          <cell r="C26">
            <v>500</v>
          </cell>
        </row>
        <row r="27">
          <cell r="A27" t="str">
            <v>Франция</v>
          </cell>
          <cell r="B27">
            <v>38</v>
          </cell>
          <cell r="C27">
            <v>960</v>
          </cell>
        </row>
        <row r="28">
          <cell r="A28" t="str">
            <v>Чехия</v>
          </cell>
          <cell r="B28">
            <v>20</v>
          </cell>
          <cell r="C28">
            <v>600</v>
          </cell>
        </row>
      </sheetData>
      <sheetData sheetId="1" refreshError="1">
        <row r="1">
          <cell r="A1" t="str">
            <v>First_G022</v>
          </cell>
          <cell r="B1" t="str">
            <v>First_G023</v>
          </cell>
          <cell r="C1" t="str">
            <v>тонн</v>
          </cell>
          <cell r="D1" t="str">
            <v xml:space="preserve">долл за тонну</v>
          </cell>
        </row>
        <row r="2">
          <cell r="A2" t="str">
            <v xml:space="preserve">ЗАО "ТРАНСЭКСПОРТ"</v>
          </cell>
          <cell r="B2" t="str">
            <v>193036,С-ПЕТЕРБУРГ,ПР.ЛИГОВСКИЙ,29,ПОМ.16Н</v>
          </cell>
          <cell r="C2">
            <v>14883</v>
          </cell>
          <cell r="D2">
            <v>74</v>
          </cell>
        </row>
        <row r="3">
          <cell r="A3" t="str">
            <v xml:space="preserve">ОАО "САМАРАВТОРМЕТ"</v>
          </cell>
          <cell r="B3" t="str">
            <v xml:space="preserve">443010 РОССИЯ Г.САМАРА УЛ.Л.ТОЛСТОГО 16</v>
          </cell>
          <cell r="C3">
            <v>14313</v>
          </cell>
          <cell r="D3">
            <v>58</v>
          </cell>
        </row>
        <row r="4">
          <cell r="A4" t="str">
            <v xml:space="preserve">"ЮМ-ЧЕРМЕТ"  ЗАО                               ГР.ПАНЧЕНКО ВЛАДИМИРА ВАСИЛЬЕВИЧА</v>
          </cell>
          <cell r="B4" t="str">
            <v xml:space="preserve">344017,Г.РОСТОВ-НА-ДОНУ,УЛ.НАНСЕНА,105-А,14  ОКТЯБРЬСКИЙ Р-Н</v>
          </cell>
          <cell r="C4">
            <v>14080</v>
          </cell>
          <cell r="D4">
            <v>64</v>
          </cell>
        </row>
        <row r="5">
          <cell r="A5" t="str">
            <v xml:space="preserve">ЗАО "ВТОРМЕТ"</v>
          </cell>
          <cell r="B5" t="str">
            <v xml:space="preserve">600022 РОССИЯ ВЛАДИМИР УЛ.КРАЙНОВА, 3</v>
          </cell>
          <cell r="C5">
            <v>11115</v>
          </cell>
          <cell r="D5">
            <v>71</v>
          </cell>
        </row>
        <row r="6">
          <cell r="A6" t="str">
            <v xml:space="preserve">ЮМ СЕВЕРО-ЗАПАД ООО</v>
          </cell>
          <cell r="B6" t="str">
            <v xml:space="preserve">191011 САНКТ-ПЕТЕРБУРГ САДОВАЯ 10</v>
          </cell>
          <cell r="C6">
            <v>10132</v>
          </cell>
          <cell r="D6">
            <v>79</v>
          </cell>
        </row>
        <row r="7">
          <cell r="A7" t="str">
            <v xml:space="preserve">ЗАО "ФИРМА "СИЗИФ"</v>
          </cell>
          <cell r="B7" t="str">
            <v xml:space="preserve">РОССИЯ ЭЛИСТА УЛ.ЛЕНИНА 249,КОМ.505</v>
          </cell>
          <cell r="C7">
            <v>9586</v>
          </cell>
          <cell r="D7">
            <v>70</v>
          </cell>
        </row>
        <row r="8">
          <cell r="A8" t="str">
            <v xml:space="preserve">ОАО "ВТОРМЕТ"</v>
          </cell>
          <cell r="B8" t="str">
            <v>603015,Н.НОВГОРОД,УЛ.ВТОРЧЕРМЕТА,1,ТЕЛ.46-24-06</v>
          </cell>
          <cell r="C8">
            <v>8574</v>
          </cell>
          <cell r="D8">
            <v>56</v>
          </cell>
        </row>
        <row r="9">
          <cell r="A9" t="str">
            <v xml:space="preserve">ОАО "ВТОРМЕТ"</v>
          </cell>
          <cell r="B9" t="str">
            <v xml:space="preserve">440054 РОССИЯ ПЕНЗА УЛ.АУСТРИНА 165</v>
          </cell>
          <cell r="C9">
            <v>7922</v>
          </cell>
          <cell r="D9">
            <v>59</v>
          </cell>
        </row>
        <row r="10">
          <cell r="A10" t="str">
            <v xml:space="preserve">ОАО "ВТОРМЕТ"</v>
          </cell>
          <cell r="B10" t="str">
            <v xml:space="preserve">300000 РОССИЯ ТУЛА ПР.ЛЕНИНА 28-Б</v>
          </cell>
          <cell r="C10">
            <v>6944</v>
          </cell>
          <cell r="D10">
            <v>55</v>
          </cell>
        </row>
        <row r="11">
          <cell r="A11" t="str">
            <v xml:space="preserve">ООО ПКФ "КУБАНЬВТОРМЕТ"</v>
          </cell>
          <cell r="B11" t="str">
            <v xml:space="preserve">350002 РОССИЯ Г.КРАСНОДАР УЛ.САДОВАЯ 161</v>
          </cell>
          <cell r="C11">
            <v>6669</v>
          </cell>
          <cell r="D11">
            <v>79</v>
          </cell>
        </row>
        <row r="12">
          <cell r="A12" t="str">
            <v xml:space="preserve">ОАО"МОСВТОРМЕТ "</v>
          </cell>
          <cell r="B12" t="str">
            <v xml:space="preserve">111024 РОССИЯ МОСКВА ДУШИНСКАЯ,3</v>
          </cell>
          <cell r="C12">
            <v>6634</v>
          </cell>
          <cell r="D12">
            <v>91</v>
          </cell>
        </row>
        <row r="13">
          <cell r="A13" t="str">
            <v xml:space="preserve">ЗАО"АМУР КГ СКРАП"</v>
          </cell>
          <cell r="B13" t="str">
            <v xml:space="preserve">680049 ХАБАРОВСК ПЕР.КИРПИЧНЫЙ 4А</v>
          </cell>
          <cell r="C13">
            <v>6570</v>
          </cell>
          <cell r="D13">
            <v>104</v>
          </cell>
        </row>
        <row r="14">
          <cell r="A14" t="str">
            <v>ООО"ЛМК"</v>
          </cell>
          <cell r="B14" t="str">
            <v>400022,Г.ВОЛГОГРАД,УЛ.ШИЛЛЕРА,46</v>
          </cell>
          <cell r="C14">
            <v>6519</v>
          </cell>
          <cell r="D14">
            <v>79</v>
          </cell>
        </row>
        <row r="15">
          <cell r="A15" t="str">
            <v xml:space="preserve">ООО УНП "ВТОРЧЕРМЕТ"</v>
          </cell>
          <cell r="B15" t="str">
            <v xml:space="preserve">432042 РОССИЯ Г.УЛЬЯНОВСК УЛ.ДОВАТОРА,5</v>
          </cell>
          <cell r="C15">
            <v>6300</v>
          </cell>
          <cell r="D15">
            <v>72</v>
          </cell>
        </row>
        <row r="16">
          <cell r="A16" t="str">
            <v xml:space="preserve">ООО ПКФ "АГРОСТРОЙМЕХАНИЗАЦИЯ"</v>
          </cell>
          <cell r="B16" t="str">
            <v xml:space="preserve">119862 РОССИЯ Г.МОСКВА УЛ.Л.ТОЛСТОГО ДОМ 5/1</v>
          </cell>
          <cell r="C16">
            <v>6000</v>
          </cell>
          <cell r="D16">
            <v>90</v>
          </cell>
        </row>
        <row r="17">
          <cell r="A17" t="str">
            <v xml:space="preserve">ЗАО "БРЯНСКВТОРМЕТ"</v>
          </cell>
          <cell r="B17" t="str">
            <v xml:space="preserve">241000 БРЯНСК,УЛ.СОВЕТСКАЯ,67</v>
          </cell>
          <cell r="C17">
            <v>5551</v>
          </cell>
          <cell r="D17">
            <v>79</v>
          </cell>
        </row>
        <row r="18">
          <cell r="A18" t="str">
            <v xml:space="preserve">СП "КОМСАК"</v>
          </cell>
          <cell r="B18" t="str">
            <v xml:space="preserve">305025 РОССИЯ Г.КУРСК УЛ.СТРОИТЕЛЬНАЯ 8</v>
          </cell>
          <cell r="C18">
            <v>5469</v>
          </cell>
          <cell r="D18">
            <v>62</v>
          </cell>
        </row>
        <row r="19">
          <cell r="A19" t="str">
            <v xml:space="preserve">ООО "ГАРПУН"</v>
          </cell>
          <cell r="B19" t="str">
            <v xml:space="preserve">198097,С-ПЕТЕРБУРГ,ПР.СТАЧЕК 28 ТЕЛ.  (812)327-95-25 РОССИЯ</v>
          </cell>
          <cell r="C19">
            <v>5396</v>
          </cell>
          <cell r="D19">
            <v>90</v>
          </cell>
        </row>
        <row r="20">
          <cell r="A20" t="str">
            <v xml:space="preserve">ЗАО "НОРИЛЬСКВТОРМЕТ"</v>
          </cell>
          <cell r="B20" t="str">
            <v xml:space="preserve">663305 Г.НОРИЛЬСК, УЛ.ЛАУРЕАТОВ 21 ОФИС 300, Т.341388</v>
          </cell>
          <cell r="C20">
            <v>5270</v>
          </cell>
          <cell r="D20">
            <v>75</v>
          </cell>
        </row>
        <row r="21">
          <cell r="A21" t="str">
            <v xml:space="preserve">ОАО "ВОРОНЕЖВТОРМЕТ"</v>
          </cell>
          <cell r="B21" t="str">
            <v xml:space="preserve">394028 РОССИЯ ВОРОНЕЖ УЛ.ЗЕМЛЯЧКИ 29</v>
          </cell>
          <cell r="C21">
            <v>5197</v>
          </cell>
          <cell r="D21">
            <v>65</v>
          </cell>
        </row>
        <row r="22">
          <cell r="A22" t="str">
            <v xml:space="preserve">АО "СТАВМЕТ"</v>
          </cell>
          <cell r="B22" t="str">
            <v xml:space="preserve">Г.СТАВРОПОЛЬ УЛ.ГРАЖДАНСКАЯ 7</v>
          </cell>
          <cell r="C22">
            <v>5189</v>
          </cell>
          <cell r="D22">
            <v>76</v>
          </cell>
        </row>
        <row r="23">
          <cell r="A23" t="str">
            <v xml:space="preserve">АООТ "ВТОРЧЕРМЕТ"</v>
          </cell>
          <cell r="B23" t="str">
            <v xml:space="preserve">410015 Г САРАТОВ УЛ ОРДЖОНИКИДЗЕ 65</v>
          </cell>
          <cell r="C23">
            <v>4955</v>
          </cell>
          <cell r="D23">
            <v>91</v>
          </cell>
        </row>
        <row r="24">
          <cell r="A24" t="str">
            <v xml:space="preserve">ЗАО "ТВЕРЬВТОРМЕТ"</v>
          </cell>
          <cell r="B24" t="str">
            <v xml:space="preserve">170000 Г.ТВЕРЬ,УЛ.СИМЕОНОВСКАЯ,11 ТЕЛ.33-29-02</v>
          </cell>
          <cell r="C24">
            <v>4546</v>
          </cell>
          <cell r="D24">
            <v>66</v>
          </cell>
        </row>
        <row r="25">
          <cell r="A25" t="str">
            <v xml:space="preserve">ОАО "ВТОРМЕТ"</v>
          </cell>
          <cell r="B25" t="str">
            <v xml:space="preserve">140415 Г.КОЛОМНА М.О. КАНАТНЫЙ ПРОЕЗД,12</v>
          </cell>
          <cell r="C25">
            <v>4505</v>
          </cell>
          <cell r="D25">
            <v>56</v>
          </cell>
        </row>
        <row r="26">
          <cell r="A26" t="str">
            <v xml:space="preserve">ЗАО "ВТОРЧЕРМЕТ"</v>
          </cell>
          <cell r="B26" t="str">
            <v>198095,С-ПЕТЕРБУРГ,ПЕР.ХИМИЧЕСКИЙ,4</v>
          </cell>
          <cell r="C26">
            <v>4393</v>
          </cell>
          <cell r="D26">
            <v>60</v>
          </cell>
        </row>
        <row r="27">
          <cell r="A27" t="str">
            <v xml:space="preserve">ОАО "ЛИПЕЦКВТОРМЕТ"</v>
          </cell>
          <cell r="B27" t="str">
            <v xml:space="preserve">398902 РОССИЯ ЛИПЕЦК УЛ.ЮНОШЕСКАЯ,Д.43</v>
          </cell>
          <cell r="C27">
            <v>4315</v>
          </cell>
          <cell r="D27">
            <v>71</v>
          </cell>
        </row>
        <row r="28">
          <cell r="A28" t="str">
            <v xml:space="preserve">РОАО "ВТОРМЕТ"</v>
          </cell>
          <cell r="B28" t="str">
            <v xml:space="preserve">РОССИЯ БАТАЙСК УЛ.КОМАРОВА 204</v>
          </cell>
          <cell r="C28">
            <v>4288</v>
          </cell>
          <cell r="D28">
            <v>76</v>
          </cell>
        </row>
        <row r="29">
          <cell r="A29" t="str">
            <v>ОАО"ОРЕЛВТОРМЕТ"</v>
          </cell>
          <cell r="B29" t="str">
            <v xml:space="preserve">302030 РОССИЯ ОРЕЛ УЛ.МОСКОВСКАЯ,43</v>
          </cell>
          <cell r="C29">
            <v>4219</v>
          </cell>
          <cell r="D29">
            <v>58</v>
          </cell>
        </row>
        <row r="30">
          <cell r="A30" t="str">
            <v xml:space="preserve">ООО "ТЭКСИМ"</v>
          </cell>
          <cell r="B30" t="str">
            <v xml:space="preserve">125195 МОСКВА, УЛ.СМОЛЬНАЯ, Д.37, ПОМ.ПРАВЛ.</v>
          </cell>
          <cell r="C30">
            <v>3844</v>
          </cell>
          <cell r="D30">
            <v>95</v>
          </cell>
        </row>
        <row r="31">
          <cell r="A31" t="str">
            <v xml:space="preserve">ОАО "ВТОРЧЕРМЕТ"</v>
          </cell>
          <cell r="B31" t="str">
            <v xml:space="preserve">150044 Г.ЯРОСЛАВЛЬ, УЛ.БАЗОВАЯ,3.</v>
          </cell>
          <cell r="C31">
            <v>3760</v>
          </cell>
          <cell r="D31">
            <v>53</v>
          </cell>
        </row>
        <row r="32">
          <cell r="A32" t="str">
            <v xml:space="preserve">ООО "РВЦ И К"</v>
          </cell>
          <cell r="B32" t="str">
            <v xml:space="preserve">236039 КАЛИНИНГРАД, УЛ.ПОРТОВАЯ,30,Т.47-16-46</v>
          </cell>
          <cell r="C32">
            <v>3701</v>
          </cell>
          <cell r="D32">
            <v>74</v>
          </cell>
        </row>
        <row r="33">
          <cell r="A33" t="str">
            <v xml:space="preserve">ОАО "ЧУВАШВТОРМЕТ"</v>
          </cell>
          <cell r="B33" t="str">
            <v xml:space="preserve">428003 РОССИЯ Г.ЧЕБОКСАРЫ ЧУВАШСКАЯ РЕСПУБЛИКА,УЛ.ШЕВЧЕНКО 69</v>
          </cell>
          <cell r="C33">
            <v>3656</v>
          </cell>
          <cell r="D33">
            <v>74</v>
          </cell>
        </row>
        <row r="34">
          <cell r="A34" t="str">
            <v xml:space="preserve">АОЗТ "ВТОРМЕТ"</v>
          </cell>
          <cell r="B34" t="str">
            <v xml:space="preserve">390000 РОССИЯ РЯЗАНЬ УЛ.КУДРЯВЦЕВА,Д.19</v>
          </cell>
          <cell r="C34">
            <v>3557</v>
          </cell>
          <cell r="D34">
            <v>59</v>
          </cell>
        </row>
        <row r="35">
          <cell r="A35" t="str">
            <v xml:space="preserve">"ДОН-АТВ"  ЗАО</v>
          </cell>
          <cell r="B35" t="str">
            <v xml:space="preserve">344025, Г.РОСТОВ-НА-ДОНУ, УЛ.РЫЛЬСКОГО,2</v>
          </cell>
          <cell r="C35">
            <v>3537</v>
          </cell>
          <cell r="D35">
            <v>47</v>
          </cell>
        </row>
        <row r="36">
          <cell r="A36" t="str">
            <v xml:space="preserve">ООО "АРТЕМИДА"</v>
          </cell>
          <cell r="B36" t="str">
            <v xml:space="preserve">236040 КАЛИНИНГРАД, УЛ.СЕРГЕЕВА,14</v>
          </cell>
          <cell r="C36">
            <v>3431</v>
          </cell>
          <cell r="D36">
            <v>52</v>
          </cell>
        </row>
        <row r="37">
          <cell r="A37" t="str">
            <v xml:space="preserve">ООО ОФ</v>
          </cell>
          <cell r="B37" t="str">
            <v xml:space="preserve">Г.ГЕЛЕНДЖИК УЛ ТЕЛЬМАНА 47А</v>
          </cell>
          <cell r="C37">
            <v>3400</v>
          </cell>
          <cell r="D37">
            <v>122</v>
          </cell>
        </row>
        <row r="38">
          <cell r="A38" t="str">
            <v xml:space="preserve">ООО"БАЛТИКО ЭНД МЕДИТЕРРАНЬО" ООО"БАЛИМЕД"</v>
          </cell>
          <cell r="B38" t="str">
            <v xml:space="preserve">191025, С-ПЕТЕРБУРГ, ПР.ВЛАДИМИРСКИЙ 11</v>
          </cell>
          <cell r="C38">
            <v>3363</v>
          </cell>
          <cell r="D38">
            <v>82</v>
          </cell>
        </row>
        <row r="39">
          <cell r="A39" t="str">
            <v xml:space="preserve">ЗАО ПО ПРОИЗВОДСТВУ СТРОИТЕЛЬНЫХ МАТЕРИАЛОВ "С"</v>
          </cell>
          <cell r="B39" t="str">
            <v xml:space="preserve">125047 МОСКВА,УЛ.3-Я ТВЕРСКАЯ-ЯМСКАЯ, 11/13,КВ.35   ТЕЛ.250-93-56</v>
          </cell>
          <cell r="C39">
            <v>3150</v>
          </cell>
          <cell r="D39">
            <v>92</v>
          </cell>
        </row>
        <row r="40">
          <cell r="A40" t="str">
            <v>ВТОРМЕТ</v>
          </cell>
          <cell r="B40" t="str">
            <v xml:space="preserve">Г.ИВАНОВО,ПОГРАНИЧНЫЙ ПЕР-К,11</v>
          </cell>
          <cell r="C40">
            <v>3140</v>
          </cell>
          <cell r="D40">
            <v>66</v>
          </cell>
        </row>
        <row r="41">
          <cell r="A41" t="str">
            <v xml:space="preserve">ЗАО "ВОЛГА-АПЕКС"</v>
          </cell>
          <cell r="B41" t="str">
            <v>400005,Г.ВОЛГОГРАД,ПР.ЛЕНИНА,98</v>
          </cell>
          <cell r="C41">
            <v>3091</v>
          </cell>
          <cell r="D41">
            <v>62</v>
          </cell>
        </row>
        <row r="42">
          <cell r="A42" t="str">
            <v xml:space="preserve">ЧП ШПАКОВ ЕВГЕНИЙ ГРИГОРЬЕВИЧ</v>
          </cell>
          <cell r="B42" t="str">
            <v xml:space="preserve">ПАСП.:V-РЕ N 606723 ОТ 29.12.96 236000 КАЛИНИНГРАД,УЛ.КИРОВА 25/27 КВ.11.СВИД.:4</v>
          </cell>
          <cell r="C42">
            <v>3024</v>
          </cell>
          <cell r="D42">
            <v>62</v>
          </cell>
        </row>
        <row r="43">
          <cell r="A43" t="str">
            <v xml:space="preserve">ООО "КОРАЛЛ"</v>
          </cell>
          <cell r="B43" t="str">
            <v xml:space="preserve">191186,С-ПЕТЕРБУРГ,НАБ.Р.МОЙКИ,28 А,ПОМ.7Н</v>
          </cell>
          <cell r="C43">
            <v>3019</v>
          </cell>
          <cell r="D43">
            <v>84</v>
          </cell>
        </row>
        <row r="44">
          <cell r="A44" t="str">
            <v xml:space="preserve">ООО "ФЭМИЛИ"</v>
          </cell>
          <cell r="B44" t="str">
            <v xml:space="preserve">347924 Г.ТАГАНРОГ УЛ. ВОСКОВА 102 КВ. 80</v>
          </cell>
          <cell r="C44">
            <v>3004</v>
          </cell>
          <cell r="D44">
            <v>72</v>
          </cell>
        </row>
        <row r="45">
          <cell r="A45" t="str">
            <v>ООО"ОКЕАН"</v>
          </cell>
          <cell r="B45" t="str">
            <v xml:space="preserve">195108 РОССИЯ С-ПБ ЛАБОРАТОРНЫЙ ПР.,23</v>
          </cell>
          <cell r="C45">
            <v>2871</v>
          </cell>
          <cell r="D45">
            <v>85</v>
          </cell>
        </row>
        <row r="46">
          <cell r="A46" t="str">
            <v xml:space="preserve">ОАО "ПЕРМВТОРМЕТ"</v>
          </cell>
          <cell r="B46" t="str">
            <v xml:space="preserve">614054 Г.ПЕРМЬ,СОЛИКАМСКИЙ ТРАКТ,287</v>
          </cell>
          <cell r="C46">
            <v>2826</v>
          </cell>
          <cell r="D46">
            <v>85</v>
          </cell>
        </row>
        <row r="47">
          <cell r="A47" t="str">
            <v xml:space="preserve">ОАО "ПСКОВВТОРМЕТ"</v>
          </cell>
          <cell r="B47" t="str">
            <v>180004,Г.ПСКОВ,УЛ.СОВЕТСКАЯ,118</v>
          </cell>
          <cell r="C47">
            <v>2808</v>
          </cell>
          <cell r="D47">
            <v>72</v>
          </cell>
        </row>
        <row r="48">
          <cell r="A48" t="str">
            <v xml:space="preserve">АООТ "СТАЛЬ"</v>
          </cell>
          <cell r="B48" t="str">
            <v xml:space="preserve">248025,Г.КАЛУГА,УЛ.ПРОМЫШЛЕННАЯ 132</v>
          </cell>
          <cell r="C48">
            <v>2773</v>
          </cell>
          <cell r="D48">
            <v>63</v>
          </cell>
        </row>
        <row r="49">
          <cell r="A49" t="str">
            <v xml:space="preserve">ПК ИЧП "ВИТ ОЛ"</v>
          </cell>
          <cell r="B49" t="str">
            <v xml:space="preserve">367915,Г.ТАГАНРОГ,УЛ.ФРУНЗЕ 3/23</v>
          </cell>
          <cell r="C49">
            <v>2753</v>
          </cell>
          <cell r="D49">
            <v>97</v>
          </cell>
        </row>
        <row r="50">
          <cell r="A50" t="str">
            <v xml:space="preserve">ООО /АВТОРЕСУРС/</v>
          </cell>
          <cell r="B50" t="str">
            <v xml:space="preserve">354068 СОЧИ УЛ ДОHСКАЯ 98А КВ. 42</v>
          </cell>
          <cell r="C50">
            <v>2604</v>
          </cell>
          <cell r="D50">
            <v>21</v>
          </cell>
        </row>
        <row r="51">
          <cell r="A51" t="str">
            <v xml:space="preserve">СП "МИРМЕТАЛЛ"</v>
          </cell>
          <cell r="B51" t="str">
            <v xml:space="preserve">680032 РОССИЯ, Г. ХАБАРОВСК УЛ. ЦЕЛИННАЯ 12</v>
          </cell>
          <cell r="C51">
            <v>2596</v>
          </cell>
          <cell r="D51">
            <v>93</v>
          </cell>
        </row>
        <row r="52">
          <cell r="A52" t="str">
            <v xml:space="preserve">АОЗТ "ТРАНСМЕТ"</v>
          </cell>
          <cell r="B52" t="str">
            <v xml:space="preserve">197198, САНКТ-ПЕТЕРБУРГ, АЛЕКСАНДРОВСКИЙ ПАРК, 4</v>
          </cell>
          <cell r="C52">
            <v>2565</v>
          </cell>
          <cell r="D52">
            <v>81</v>
          </cell>
        </row>
        <row r="53">
          <cell r="A53" t="str">
            <v xml:space="preserve">ЗАО "ВТОРЧЕРМЕТ"</v>
          </cell>
          <cell r="B53" t="str">
            <v xml:space="preserve">398059. Г.ЛИПЕЦК, ПЕР.ЛИТАВРИНА, 2</v>
          </cell>
          <cell r="C53">
            <v>2500</v>
          </cell>
          <cell r="D53">
            <v>88</v>
          </cell>
        </row>
        <row r="54">
          <cell r="A54" t="str">
            <v xml:space="preserve">ТОО "ВТОРЧЕРМЕТ"</v>
          </cell>
          <cell r="B54" t="str">
            <v xml:space="preserve">6925805, ПОС.УГЛОВОЕ,YЛ.САПЕРHАЯ,3</v>
          </cell>
          <cell r="C54">
            <v>2496</v>
          </cell>
          <cell r="D54">
            <v>101</v>
          </cell>
        </row>
        <row r="55">
          <cell r="A55" t="str">
            <v xml:space="preserve">ООО "ТОРГ-СЕРВИС"</v>
          </cell>
          <cell r="B55" t="str">
            <v xml:space="preserve">РОССИЯ КБР Г.ПРОХЛАДНЫЙ УЛ.БОРОНТОВА,99</v>
          </cell>
          <cell r="C55">
            <v>2450</v>
          </cell>
          <cell r="D55">
            <v>70</v>
          </cell>
        </row>
        <row r="56">
          <cell r="A56" t="str">
            <v xml:space="preserve">АООТ "НИЖЕГОРОДСКИЙ МАШИНОСТРОИТЕЛЬНЫЙ ЗАВОД"</v>
          </cell>
          <cell r="B56" t="str">
            <v xml:space="preserve">603052, Н.НОВГОРОД, СОРМОВСКОЕ ШОССЕ, 21</v>
          </cell>
          <cell r="C56">
            <v>2433</v>
          </cell>
          <cell r="D56">
            <v>52</v>
          </cell>
        </row>
        <row r="57">
          <cell r="A57" t="str">
            <v>ОАО"ВТОРМЕТ"</v>
          </cell>
          <cell r="B57" t="str">
            <v xml:space="preserve">Г.Ю-САХАЛИНСК, КОММУНИСТИЧЕСКИЙ ПР-Т,32А ТЕЛ.3-74-43</v>
          </cell>
          <cell r="C57">
            <v>2300</v>
          </cell>
          <cell r="D57">
            <v>93</v>
          </cell>
        </row>
        <row r="58">
          <cell r="A58" t="str">
            <v xml:space="preserve">ВТОРМЕТ ЮМ ООО</v>
          </cell>
          <cell r="B58" t="str">
            <v xml:space="preserve">РОССИЯ 188900 ВЫБОРГ ЮЖНЫЙ ВАЛ 1</v>
          </cell>
          <cell r="C58">
            <v>2249</v>
          </cell>
          <cell r="D58">
            <v>79</v>
          </cell>
        </row>
        <row r="59">
          <cell r="A59" t="str">
            <v xml:space="preserve">"ООО "КОНУС""</v>
          </cell>
          <cell r="B59" t="str">
            <v xml:space="preserve">454080 РОССИЯ ЧЕЛЯБИНСК УЛ.С.КРИВОЙ 75А</v>
          </cell>
          <cell r="C59">
            <v>2099</v>
          </cell>
          <cell r="D59">
            <v>718</v>
          </cell>
        </row>
        <row r="60">
          <cell r="A60" t="str">
            <v xml:space="preserve">"БЛЕСНА" ООО</v>
          </cell>
          <cell r="B60" t="str">
            <v>690043,Г.ВЛАДИВОСТОК,УЛ.БЕРЕЗОВАЯ,25</v>
          </cell>
          <cell r="C60">
            <v>1980</v>
          </cell>
          <cell r="D60">
            <v>102</v>
          </cell>
        </row>
        <row r="61">
          <cell r="A61" t="str">
            <v xml:space="preserve">ЗАО "КОЛА ИНВЕСТ"</v>
          </cell>
          <cell r="B61" t="str">
            <v xml:space="preserve">183008 МУРМАНСК,УЛ.З.КОСМОДЕМЬЯНСКОЙ,Д.23,ОФИС 5</v>
          </cell>
          <cell r="C61">
            <v>1867</v>
          </cell>
          <cell r="D61">
            <v>85</v>
          </cell>
        </row>
        <row r="62">
          <cell r="A62" t="str">
            <v xml:space="preserve">ЗАО "АРХАНГЕЛЬСК-МЕТАЛЛ"</v>
          </cell>
          <cell r="B62" t="str">
            <v>163013,Г.АРХАНГЕЛЬСК,УЛ.ПОЛЯРНАЯ,6</v>
          </cell>
          <cell r="C62">
            <v>1800</v>
          </cell>
          <cell r="D62">
            <v>86</v>
          </cell>
        </row>
        <row r="63">
          <cell r="A63" t="str">
            <v>ЗАО"ПРОМИМПЭКС"</v>
          </cell>
          <cell r="B63" t="str">
            <v xml:space="preserve">194214, С-ПЕТЕРБУРГ,ПР.МОРИСА ТОРЕЗА,118</v>
          </cell>
          <cell r="C63">
            <v>1773</v>
          </cell>
          <cell r="D63">
            <v>69</v>
          </cell>
        </row>
        <row r="64">
          <cell r="A64" t="str">
            <v xml:space="preserve">АОЗТ КОММЕРЧЕСКАЯ ФИРМА "СЕР"</v>
          </cell>
          <cell r="B64" t="str">
            <v>191025,С-ПЕТЕРБУРГ,НАБ.Р.ФОНТАНКИ,40</v>
          </cell>
          <cell r="C64">
            <v>1629</v>
          </cell>
          <cell r="D64">
            <v>84</v>
          </cell>
        </row>
        <row r="65">
          <cell r="A65" t="str">
            <v xml:space="preserve">ООО "СТИЛЬ"</v>
          </cell>
          <cell r="B65" t="str">
            <v xml:space="preserve">344024 Г.РОСТОВ-НА-ДОНУ ПЕР.ЭНЕРГЕТИКОВ,5</v>
          </cell>
          <cell r="C65">
            <v>1589</v>
          </cell>
          <cell r="D65">
            <v>94</v>
          </cell>
        </row>
        <row r="66">
          <cell r="A66" t="str">
            <v xml:space="preserve">ГП "ВТОРЧЕРМЕТ"</v>
          </cell>
          <cell r="B66" t="str">
            <v xml:space="preserve">214014,Г.СМОЛЕНСК,УЛ.8 МАРТА,Д.20</v>
          </cell>
          <cell r="C66">
            <v>1540</v>
          </cell>
          <cell r="D66">
            <v>62</v>
          </cell>
        </row>
        <row r="67">
          <cell r="A67" t="str">
            <v xml:space="preserve">ТОО МПП "ЛИДЕР-1"</v>
          </cell>
          <cell r="B67" t="str">
            <v xml:space="preserve">630102 НОВОСИБИРСК УЛ.ЛЕНИНГРАДСКАЯ 139</v>
          </cell>
          <cell r="C67">
            <v>1516</v>
          </cell>
          <cell r="D67">
            <v>110</v>
          </cell>
        </row>
        <row r="68">
          <cell r="A68" t="str">
            <v xml:space="preserve">ООО "ЭКОМЕТ"</v>
          </cell>
          <cell r="B68" t="str">
            <v xml:space="preserve">692821 ПРИМОРСКИЙ КРАЙ ШКОТОВСКИЙ Р-ОН С ЦАРЕВКА УЛ ЦЕНТРАЛЬНАЯ  18А</v>
          </cell>
          <cell r="C68">
            <v>1500</v>
          </cell>
          <cell r="D68">
            <v>80</v>
          </cell>
        </row>
        <row r="69">
          <cell r="A69" t="str">
            <v xml:space="preserve">ЗАО "ДЕАКС"</v>
          </cell>
          <cell r="B69" t="str">
            <v xml:space="preserve">РОССИЯ, Г.ЮЖНО-САХАЛИНСК,ПР.ПОБЕДЫ,5А ТЕЛ: 5-84-63</v>
          </cell>
          <cell r="C69">
            <v>1495</v>
          </cell>
          <cell r="D69">
            <v>52</v>
          </cell>
        </row>
        <row r="70">
          <cell r="A70" t="str">
            <v xml:space="preserve">ЗАО КУУСАКОСКИ</v>
          </cell>
          <cell r="B70" t="str">
            <v xml:space="preserve">188900 Г.ВЫБОРГ ВЫБОРГСКАЯ 23А ТЕЛ.307-69</v>
          </cell>
          <cell r="C70">
            <v>1492</v>
          </cell>
          <cell r="D70">
            <v>341</v>
          </cell>
        </row>
        <row r="71">
          <cell r="A71" t="str">
            <v xml:space="preserve">ООО " СКРЭП "</v>
          </cell>
          <cell r="B71" t="str">
            <v xml:space="preserve">680051, Г.ХАБАРОВСК,УЛ.СУВОРОВА,60,КВ 56</v>
          </cell>
          <cell r="C71">
            <v>1422</v>
          </cell>
          <cell r="D71">
            <v>92</v>
          </cell>
        </row>
        <row r="72">
          <cell r="A72" t="str">
            <v xml:space="preserve">ЗАО "ИНТЕРТЕХПРИБОР"</v>
          </cell>
          <cell r="B72" t="str">
            <v>195197,СПБ.,ПРОСП.ЛАБОРАТОРНЫЙ,23</v>
          </cell>
          <cell r="C72">
            <v>1406</v>
          </cell>
          <cell r="D72">
            <v>77</v>
          </cell>
        </row>
        <row r="73">
          <cell r="A73" t="str">
            <v xml:space="preserve">ЗАО"КАРЕЛИЯ МЕТАЛЛ"</v>
          </cell>
          <cell r="B73" t="str">
            <v>185025,Г.ПЕТРОЗАВОДСК,УЛ.ХАЛТУРИНА,6</v>
          </cell>
          <cell r="C73">
            <v>1403</v>
          </cell>
          <cell r="D73">
            <v>92</v>
          </cell>
        </row>
        <row r="74">
          <cell r="A74" t="str">
            <v xml:space="preserve">ИЧП "ЗОВ"</v>
          </cell>
          <cell r="B74" t="str">
            <v xml:space="preserve">Г Б-КАМЕНЬ УЛ КУРЧАТОВА 31-15</v>
          </cell>
          <cell r="C74">
            <v>1400</v>
          </cell>
          <cell r="D74">
            <v>95</v>
          </cell>
        </row>
        <row r="75">
          <cell r="A75" t="str">
            <v xml:space="preserve">ТОО "ВТОРМЕТ"</v>
          </cell>
          <cell r="B75" t="str">
            <v xml:space="preserve">400007 Г.ВОЛГОГРАД, ПРОСПЕКТ МЕТАЛЛУРГОВ,10,КВ.24</v>
          </cell>
          <cell r="C75">
            <v>1400</v>
          </cell>
          <cell r="D75">
            <v>82</v>
          </cell>
        </row>
        <row r="76">
          <cell r="A76" t="str">
            <v xml:space="preserve">ЗАО "ПЛАНЕТА"</v>
          </cell>
          <cell r="B76" t="str">
            <v>163035,Г.АРХАНГЕЛЬСК,УЛ.ДРЕЙЕРА,5</v>
          </cell>
          <cell r="C76">
            <v>1400</v>
          </cell>
          <cell r="D76">
            <v>73</v>
          </cell>
        </row>
        <row r="77">
          <cell r="A77" t="str">
            <v xml:space="preserve">ООО "ГЛЭН"</v>
          </cell>
          <cell r="B77" t="str">
            <v xml:space="preserve">197371,САНКТ-ПЕТЕРБУРГ, УЛ.УТОЧКИНА,6-1-4 ТЕЛ.348-37-90</v>
          </cell>
          <cell r="C77">
            <v>1345</v>
          </cell>
          <cell r="D77">
            <v>85</v>
          </cell>
        </row>
        <row r="78">
          <cell r="A78" t="str">
            <v xml:space="preserve">ООО "АДЫГЕЙСКОЕ ПРЕДПРИЯТИЕ "ВТОРМЕТАЛЛ"</v>
          </cell>
          <cell r="B78" t="str">
            <v xml:space="preserve">352700 РОССИЯ МАЙКОП УЛ.ПРОМЫШЛЕННАЯ 18</v>
          </cell>
          <cell r="C78">
            <v>1341</v>
          </cell>
          <cell r="D78">
            <v>73</v>
          </cell>
        </row>
        <row r="79">
          <cell r="A79" t="str">
            <v xml:space="preserve">ЗАО "ЗАПАДНО-БАЛТИЙСКИЙ СУДОРЕМОНТНЫЙ</v>
          </cell>
          <cell r="B79" t="str">
            <v xml:space="preserve">ЗАВОД",Г.КАЛИНИНГРАД,УЛ.ПР.НАБЕРЕЖНАЯ 26 РОССИЯ</v>
          </cell>
          <cell r="C79">
            <v>1280</v>
          </cell>
          <cell r="D79">
            <v>89</v>
          </cell>
        </row>
        <row r="80">
          <cell r="A80" t="str">
            <v xml:space="preserve">ЗАО "ИНТЕРФЕРРУМ-МЕТАЛЛ "</v>
          </cell>
          <cell r="B80" t="str">
            <v xml:space="preserve">198096,С-ПЕТЕРБУРГ,ТУРУХТАННЫЕ ОСТР.,2А</v>
          </cell>
          <cell r="C80">
            <v>1237</v>
          </cell>
          <cell r="D80">
            <v>76</v>
          </cell>
        </row>
        <row r="81">
          <cell r="A81" t="str">
            <v xml:space="preserve">ТОО ТАКБ ПАКС ЛТД</v>
          </cell>
          <cell r="B81" t="str">
            <v xml:space="preserve">ВЛАДИВОСТОК УЛ АЛЕУТСКАЯ 45А</v>
          </cell>
          <cell r="C81">
            <v>1234</v>
          </cell>
          <cell r="D81">
            <v>107</v>
          </cell>
        </row>
        <row r="82">
          <cell r="A82" t="str">
            <v xml:space="preserve">АООТ "ВТОРМЕТ"</v>
          </cell>
          <cell r="B82" t="str">
            <v xml:space="preserve">670005, Г.УЛАН-УДЭ, УЛ.БАБУШКИНА 7</v>
          </cell>
          <cell r="C82">
            <v>1214</v>
          </cell>
          <cell r="D82">
            <v>60</v>
          </cell>
        </row>
        <row r="83">
          <cell r="A83" t="str">
            <v xml:space="preserve">"МАК ОС" ООО</v>
          </cell>
          <cell r="B83" t="str">
            <v>692900,НАХОДКА,ПОГРАНИЧНАЯ,13-1</v>
          </cell>
          <cell r="C83">
            <v>1200</v>
          </cell>
          <cell r="D83">
            <v>71</v>
          </cell>
        </row>
        <row r="84">
          <cell r="A84" t="str">
            <v xml:space="preserve">ЗАО "КОМИ ТЭК-МОСКВА"</v>
          </cell>
          <cell r="B84" t="str">
            <v xml:space="preserve">117049, МОСКВА, УЛ.КРЫМСКИЙ ВАЛ, Д.8, П.2</v>
          </cell>
          <cell r="C84">
            <v>1145</v>
          </cell>
          <cell r="D84">
            <v>648</v>
          </cell>
        </row>
        <row r="85">
          <cell r="A85" t="str">
            <v xml:space="preserve">ООО "ДЕМЕТРА"</v>
          </cell>
          <cell r="B85" t="str">
            <v xml:space="preserve">180002,Г.ПСКОВ,Д.ШАБАНОВО,ПЕР.N 5,Д.4</v>
          </cell>
          <cell r="C85">
            <v>1135</v>
          </cell>
          <cell r="D85">
            <v>65</v>
          </cell>
        </row>
        <row r="86">
          <cell r="A86" t="str">
            <v xml:space="preserve">ООО" ГЫМСАН-ТРЕЙДИНГ"</v>
          </cell>
          <cell r="B86" t="str">
            <v xml:space="preserve">693000, Г. ЮЖНО-САХАЛИНСК, УЛ. АНТОНА БУЮКЛЫ, 38 ТЕЛЕФОН:42-63-96</v>
          </cell>
          <cell r="C86">
            <v>1100</v>
          </cell>
          <cell r="D86">
            <v>55</v>
          </cell>
        </row>
        <row r="87">
          <cell r="A87" t="str">
            <v xml:space="preserve">"МОРОЗОВ И СЫНОВЬЯ" ИНДИВИДУАЛЬНОЕ ЧАСТНОЕ ПРЕДПРИЯТИЕ</v>
          </cell>
          <cell r="B87" t="str">
            <v>182620,Г.ПОРХОВ,УЛ.ПОБЕДЫ,Д.23</v>
          </cell>
          <cell r="C87">
            <v>1098</v>
          </cell>
          <cell r="D87">
            <v>68</v>
          </cell>
        </row>
        <row r="88">
          <cell r="A88" t="str">
            <v xml:space="preserve">АО "МАРИЙВТОРМЕТ"</v>
          </cell>
          <cell r="B88" t="str">
            <v xml:space="preserve">425200 МАРИЙ ЭЛ П.МЕДВЕДЕВО УЛ.ЖЕЛЕЗНОДОРОЖНАЯ 15</v>
          </cell>
          <cell r="C88">
            <v>1080</v>
          </cell>
          <cell r="D88">
            <v>96</v>
          </cell>
        </row>
        <row r="89">
          <cell r="A89" t="str">
            <v xml:space="preserve">ООО "СПЕЦМЕТЭКСПОРТ"</v>
          </cell>
          <cell r="B89" t="str">
            <v xml:space="preserve">400074 Г.ВОЛГОГРАД,УЛ.КОЗЛОВСКАЯ,34</v>
          </cell>
          <cell r="C89">
            <v>1016</v>
          </cell>
          <cell r="D89">
            <v>81</v>
          </cell>
        </row>
        <row r="90">
          <cell r="A90" t="str">
            <v xml:space="preserve">ООО "АРКТУР"</v>
          </cell>
          <cell r="B90" t="str">
            <v xml:space="preserve">606200 НИЖЕГОРОДСКАЯ ОБЛ,Г.КСТОВО, ПР.РАЧКОВА,Д.16"А"</v>
          </cell>
          <cell r="C90">
            <v>1000</v>
          </cell>
          <cell r="D90">
            <v>79</v>
          </cell>
        </row>
        <row r="91">
          <cell r="A91" t="str">
            <v xml:space="preserve">ООО "НАТАЛИ"</v>
          </cell>
          <cell r="B91" t="str">
            <v>Г.КРАСНОДАР,УЛ.СУВОРОВА,64</v>
          </cell>
          <cell r="C91">
            <v>988</v>
          </cell>
          <cell r="D91">
            <v>76</v>
          </cell>
        </row>
        <row r="92">
          <cell r="A92" t="str">
            <v xml:space="preserve">ООО "ЭКОСТАЛЬ"</v>
          </cell>
          <cell r="B92" t="str">
            <v xml:space="preserve">236017 КАЛИНИНГРАД, УЛ.ВАГОНОСТРОИТЕЛЬНАЯ,3 Т.434534</v>
          </cell>
          <cell r="C92">
            <v>969</v>
          </cell>
          <cell r="D92">
            <v>73</v>
          </cell>
        </row>
        <row r="93">
          <cell r="A93" t="str">
            <v xml:space="preserve">ОАО "КОСТРОМАВТОРМЕТ"</v>
          </cell>
          <cell r="B93" t="str">
            <v>156000,Г.КОСТРОМА,УЛ.ГОРНАЯ,29</v>
          </cell>
          <cell r="C93">
            <v>965</v>
          </cell>
          <cell r="D93">
            <v>69</v>
          </cell>
        </row>
        <row r="94">
          <cell r="A94" t="str">
            <v xml:space="preserve">"ТЕХНОКОМПРОЕКТ" ООО</v>
          </cell>
          <cell r="B94" t="str">
            <v xml:space="preserve">195269, С-ПЕТЕРБУРГ,ПРЁ ПРОСВЕЩЕНИЯ, 69</v>
          </cell>
          <cell r="C94">
            <v>942</v>
          </cell>
          <cell r="D94">
            <v>289</v>
          </cell>
        </row>
        <row r="95">
          <cell r="A95" t="str">
            <v xml:space="preserve">ТОО "ФЕРРОТЕК"</v>
          </cell>
          <cell r="B95" t="str">
            <v xml:space="preserve">129343,МОСКВА,ПР-Д СЕРЕБРЯКОВА,8  189-42-53</v>
          </cell>
          <cell r="C95">
            <v>926</v>
          </cell>
          <cell r="D95">
            <v>669</v>
          </cell>
        </row>
        <row r="96">
          <cell r="A96" t="str">
            <v>АОЗТ"ДАЙМОНД"</v>
          </cell>
          <cell r="B96" t="str">
            <v xml:space="preserve">693010 Ю-САХАЛИНСК,УЛ.КОМСОМОЛЬСКАЯ-152-4 ТЕЛ.3-33-41</v>
          </cell>
          <cell r="C96">
            <v>905</v>
          </cell>
          <cell r="D96">
            <v>45</v>
          </cell>
        </row>
        <row r="97">
          <cell r="A97" t="str">
            <v xml:space="preserve">ООО "ПОЛИГОН-М"</v>
          </cell>
          <cell r="B97" t="str">
            <v xml:space="preserve">443046 Г.САМАРА,АЭРОПОРТ-2,АТБ</v>
          </cell>
          <cell r="C97">
            <v>902</v>
          </cell>
          <cell r="D97">
            <v>77</v>
          </cell>
        </row>
        <row r="98">
          <cell r="A98" t="str">
            <v xml:space="preserve">ИСТОМИН ПЕТР ПЕТРОВИЧ</v>
          </cell>
          <cell r="B98" t="str">
            <v xml:space="preserve">БЛАГОВЕЩЕНСК,УЛ.ВОРОНКОВА 12-217 ПАСПОРТ IV-ЖО 695110</v>
          </cell>
          <cell r="C98">
            <v>885</v>
          </cell>
          <cell r="D98">
            <v>89</v>
          </cell>
        </row>
        <row r="99">
          <cell r="A99" t="str">
            <v xml:space="preserve">ЗАО "ЧЕЛЯБВТОРМЕТ"</v>
          </cell>
          <cell r="B99" t="str">
            <v xml:space="preserve">454008 Г.ЧЕЛЯБИНСК,УЛ.АВТОДОРОЖНАЯ</v>
          </cell>
          <cell r="C99">
            <v>862</v>
          </cell>
          <cell r="D99">
            <v>91</v>
          </cell>
        </row>
        <row r="100">
          <cell r="A100" t="str">
            <v xml:space="preserve">ООО ХАРОС</v>
          </cell>
          <cell r="B100" t="str">
            <v xml:space="preserve">690091 Г.ВЛАДИВОСТОК УЛ.СТРЕЛЬНИКОВА,9 Т.47-60-02</v>
          </cell>
          <cell r="C100">
            <v>840</v>
          </cell>
          <cell r="D100">
            <v>87</v>
          </cell>
        </row>
        <row r="101">
          <cell r="A101" t="str">
            <v>ТОО"ЛИРМЕТ"</v>
          </cell>
          <cell r="B101" t="str">
            <v xml:space="preserve">236040 КАЛИНИНГРАД,УЛ.ГОРЬКОГО 25</v>
          </cell>
          <cell r="C101">
            <v>788</v>
          </cell>
          <cell r="D101">
            <v>55</v>
          </cell>
        </row>
        <row r="102">
          <cell r="A102" t="str">
            <v xml:space="preserve">АОЗТ "МЕТВЕСТ"</v>
          </cell>
          <cell r="B102" t="str">
            <v xml:space="preserve">198205, С-ПЕТЕРБУРГ,УЛ.ПРОГОННАЯ 4</v>
          </cell>
          <cell r="C102">
            <v>780</v>
          </cell>
          <cell r="D102">
            <v>187</v>
          </cell>
        </row>
        <row r="103">
          <cell r="A103" t="str">
            <v xml:space="preserve">"ОМПАС КО.,ЛТД." (ЗАО) ВОСТОЧНАЯ ИМПОРТНО-ЭКСПОРТНАЯ МЕТАЛЛОПРОДУКЦИЯ</v>
          </cell>
          <cell r="B103" t="str">
            <v xml:space="preserve">690078, Г.ВЛАДИВОСТОК, УЛ.ВСЕВОЛОДА СИБИРЦЕВА 15</v>
          </cell>
          <cell r="C103">
            <v>772</v>
          </cell>
          <cell r="D103">
            <v>70</v>
          </cell>
        </row>
        <row r="104">
          <cell r="A104" t="str">
            <v xml:space="preserve">"ИСИ" ООО</v>
          </cell>
          <cell r="B104" t="str">
            <v xml:space="preserve">692900,НАХОДКА,ПРИМ.КР,СТ БАРХАТНАЯ,    АО "ПСМО-28"</v>
          </cell>
          <cell r="C104">
            <v>750</v>
          </cell>
          <cell r="D104">
            <v>150</v>
          </cell>
        </row>
        <row r="105">
          <cell r="A105" t="str">
            <v xml:space="preserve">ОАО "ПЕРМУНИВЕРСАЛ"</v>
          </cell>
          <cell r="B105" t="str">
            <v xml:space="preserve">614013 Г.ПЕРМЬ УЛ.ЛОМОНОСОВА 47</v>
          </cell>
          <cell r="C105">
            <v>724</v>
          </cell>
          <cell r="D105">
            <v>65</v>
          </cell>
        </row>
        <row r="106">
          <cell r="A106" t="str">
            <v xml:space="preserve">ЗАО "ТЮМЕНЬВТОРМЕТ"</v>
          </cell>
          <cell r="B106" t="str">
            <v xml:space="preserve">625059,Г.ТЮМЕНЬ,П.МЕЛИОРАТОРОВ,ВЕЛИЖАНСКИЙ ТРАКТ,5 КМ</v>
          </cell>
          <cell r="C106">
            <v>720</v>
          </cell>
          <cell r="D106">
            <v>50</v>
          </cell>
        </row>
        <row r="107">
          <cell r="A107" t="str">
            <v>ООО"ИНТЕРМЕТ"</v>
          </cell>
          <cell r="B107" t="str">
            <v xml:space="preserve">150006 Г.ЯРОСЛАВЛЬ,УЛ.КОРАБЕЛЬНАЯ,Д.1</v>
          </cell>
          <cell r="C107">
            <v>706</v>
          </cell>
          <cell r="D107">
            <v>49</v>
          </cell>
        </row>
        <row r="108">
          <cell r="A108" t="str">
            <v xml:space="preserve">"ЗВЕЗДА" ДАЛЬНЕВОСТОЧНЫЙ ЗАВОД</v>
          </cell>
          <cell r="B108" t="str">
            <v xml:space="preserve">БОЛЬШОЙ КАМЕНЬ, УЛ. ЛЕБЕДЕВА 1</v>
          </cell>
          <cell r="C108">
            <v>700</v>
          </cell>
          <cell r="D108">
            <v>125</v>
          </cell>
        </row>
        <row r="109">
          <cell r="A109" t="str">
            <v xml:space="preserve">ОАО"СЛАВЯНСКИЙ СУДОРЕМОНТНЫЙ ЗАВОД"</v>
          </cell>
          <cell r="B109" t="str">
            <v xml:space="preserve">692730,ПРИМОРСКИЙ КРАЙ, П.СЛАВЯНКА</v>
          </cell>
          <cell r="C109">
            <v>699</v>
          </cell>
          <cell r="D109">
            <v>90</v>
          </cell>
        </row>
        <row r="110">
          <cell r="A110" t="str">
            <v>ООО"ПОЛИКЛАССИКА"</v>
          </cell>
          <cell r="B110" t="str">
            <v xml:space="preserve"> РОССИЯ Г.МОСКВА ВОЛГОГРАДСКИЙ ПРОСПЕКТ,14</v>
          </cell>
          <cell r="C110">
            <v>695</v>
          </cell>
          <cell r="D110">
            <v>96</v>
          </cell>
        </row>
        <row r="111">
          <cell r="A111" t="str">
            <v xml:space="preserve">ЗАО УРАЛ-СЕРВИС</v>
          </cell>
          <cell r="B111" t="str">
            <v xml:space="preserve">454000 ЧЕЛЯБИНСК ПР. ЛЕНИНА 81</v>
          </cell>
          <cell r="C111">
            <v>669</v>
          </cell>
          <cell r="D111">
            <v>90</v>
          </cell>
        </row>
        <row r="112">
          <cell r="A112" t="str">
            <v xml:space="preserve">ООО"СТРОЙИНДУСТРИЯ СЗ"</v>
          </cell>
          <cell r="B112" t="str">
            <v xml:space="preserve">197101, С-ПЕТЕРБУРГ,КАМЕННООСТРОВСКИЙ,ПР.26/28</v>
          </cell>
          <cell r="C112">
            <v>659</v>
          </cell>
          <cell r="D112">
            <v>88</v>
          </cell>
        </row>
        <row r="113">
          <cell r="A113" t="str">
            <v xml:space="preserve">ЗАО "НОВЫЙ ДОМ"</v>
          </cell>
          <cell r="B113" t="str">
            <v xml:space="preserve">394000 Г.ВОРОНЕЖ,УЛ.ПОМЯЛОВСКОГО,Д.39,КВ.1</v>
          </cell>
          <cell r="C113">
            <v>659</v>
          </cell>
          <cell r="D113">
            <v>97</v>
          </cell>
        </row>
        <row r="114">
          <cell r="A114" t="str">
            <v xml:space="preserve">АООТ "ВТОРМЕТ" *</v>
          </cell>
          <cell r="B114" t="str">
            <v>362008,РСОА,Г.ВЛАДИКАВКАЗ,УЛ.КОЦОЕВА,6</v>
          </cell>
          <cell r="C114">
            <v>655</v>
          </cell>
          <cell r="D114">
            <v>64</v>
          </cell>
        </row>
        <row r="115">
          <cell r="A115" t="str">
            <v xml:space="preserve">АОЗТ "МЕТТЕК"</v>
          </cell>
          <cell r="B115" t="str">
            <v xml:space="preserve">392000,Г.ТАМБОВ,УЛ.МОСКОВСКАЯ,43 МИЧУРИНСКИЙ УЧАСТОК ТЕЛ.212630,ФАКС 212618</v>
          </cell>
          <cell r="C115">
            <v>651</v>
          </cell>
          <cell r="D115">
            <v>89</v>
          </cell>
        </row>
        <row r="116">
          <cell r="A116" t="str">
            <v xml:space="preserve">ИЧП "ГРИФ" СКОК О.В.</v>
          </cell>
          <cell r="B116" t="str">
            <v xml:space="preserve">400064 Г.ВОЛГОГРАД,КРАСНООКТЯБРЬСКИЙ Р., УЛ.РЕПИНА,13,КВ.152</v>
          </cell>
          <cell r="C116">
            <v>646</v>
          </cell>
          <cell r="D116">
            <v>80</v>
          </cell>
        </row>
        <row r="117">
          <cell r="A117" t="str">
            <v xml:space="preserve">ООО "ТЕХНОЭКСПОPТ СВ"</v>
          </cell>
          <cell r="B117" t="str">
            <v xml:space="preserve">198205,Г.САНКТ-ПЕТЕPБУPГ,УЛ.АВАНГАРДНАЯ 33</v>
          </cell>
          <cell r="C117">
            <v>635</v>
          </cell>
          <cell r="D117">
            <v>40</v>
          </cell>
        </row>
        <row r="118">
          <cell r="A118" t="str">
            <v xml:space="preserve">ООО "ФЕРРУМ ЛТД"</v>
          </cell>
          <cell r="B118" t="str">
            <v xml:space="preserve">173008 Г.НОВГОРОД,УЛ.РАБОЧАЯ,Д.4</v>
          </cell>
          <cell r="C118">
            <v>630</v>
          </cell>
          <cell r="D118">
            <v>78</v>
          </cell>
        </row>
        <row r="119">
          <cell r="A119" t="str">
            <v xml:space="preserve">ООО "СИHТЕЗ"</v>
          </cell>
          <cell r="B119" t="str">
            <v xml:space="preserve">196233 РОССИЯ САНКТ-ПЕТЕРБУРГ ПР.КОСМОHАВТОВ,42,ПОМ.10H</v>
          </cell>
          <cell r="C119">
            <v>610</v>
          </cell>
          <cell r="D119">
            <v>820</v>
          </cell>
        </row>
        <row r="120">
          <cell r="A120" t="str">
            <v xml:space="preserve">"ВТОРМЕТ ПЛЮС" ОБЩЕСТВО С ОГРАНИЧЕННОЙ ОТВЕТСТВЕННОСТЬЮ</v>
          </cell>
          <cell r="B120" t="str">
            <v xml:space="preserve">185005ПЕТРОЗАВОДСК ОНЕЖСКОЙ ФЛОТИЛИИ 29А</v>
          </cell>
          <cell r="C120">
            <v>608</v>
          </cell>
          <cell r="D120">
            <v>79</v>
          </cell>
        </row>
        <row r="121">
          <cell r="A121" t="str">
            <v xml:space="preserve">АОЗТ "ДАЛЬИНТЕРМЕТ"</v>
          </cell>
          <cell r="B121" t="str">
            <v xml:space="preserve">692906 Г.НАХОДКА П.КОЗЬМИНО ПРИМОРСКИЙ КРАЙ РОССИЯ</v>
          </cell>
          <cell r="C121">
            <v>607</v>
          </cell>
          <cell r="D121">
            <v>100</v>
          </cell>
        </row>
        <row r="122">
          <cell r="A122" t="str">
            <v xml:space="preserve">ООО "АЛМАЗ"</v>
          </cell>
          <cell r="B122" t="str">
            <v xml:space="preserve">692570 С.ПОКРОВКА УЛ.ЗАВИТАЯ 2-46</v>
          </cell>
          <cell r="C122">
            <v>605</v>
          </cell>
          <cell r="D122">
            <v>155</v>
          </cell>
        </row>
        <row r="123">
          <cell r="A123" t="str">
            <v xml:space="preserve">ОАО "ЗАВОД МЕТАЛЛОКОНСТРУКЦИЙ"</v>
          </cell>
          <cell r="B123" t="str">
            <v xml:space="preserve">193177 С-ПЕТЕРБУРГ,УЛ.КАРАВАЕВСКАЯ,57</v>
          </cell>
          <cell r="C123">
            <v>600</v>
          </cell>
          <cell r="D123">
            <v>73</v>
          </cell>
        </row>
        <row r="124">
          <cell r="A124" t="str">
            <v>"ЛОКОМОТИВ"АООТ</v>
          </cell>
          <cell r="B124" t="str">
            <v xml:space="preserve">198097, С-ПЕТЕРБУРГ,ПР.СТАЧЕК, 47</v>
          </cell>
          <cell r="C124">
            <v>596</v>
          </cell>
          <cell r="D124">
            <v>72</v>
          </cell>
        </row>
        <row r="125">
          <cell r="A125" t="str">
            <v xml:space="preserve">ЗАО "ОСКОЛВТОРМЕТ"</v>
          </cell>
          <cell r="B125" t="str">
            <v xml:space="preserve">309530 РОССИЯ СТ.ОСКОЛ КОТЕЛ 10</v>
          </cell>
          <cell r="C125">
            <v>595</v>
          </cell>
          <cell r="D125">
            <v>79</v>
          </cell>
        </row>
        <row r="126">
          <cell r="A126" t="str">
            <v xml:space="preserve">ООО   "КВ-ТРАНЗИТСЕРВИС"</v>
          </cell>
          <cell r="B126" t="str">
            <v xml:space="preserve">182100 ПСК.ОБЛ.Г.В-ЛУКИ ЖЕЛЕЗНОДОРОЖНАЯ СТАНЦИЯ</v>
          </cell>
          <cell r="C126">
            <v>594</v>
          </cell>
          <cell r="D126">
            <v>60</v>
          </cell>
        </row>
        <row r="127">
          <cell r="A127" t="str">
            <v>ООО"ВТОРМЕТАЛЛОЭКСПОРТ"</v>
          </cell>
          <cell r="B127" t="str">
            <v xml:space="preserve">692907 Г.НАХОДКА П.КОЗЬМИНО ЗАО "ДАЛЬИНТЕРМЕТ"</v>
          </cell>
          <cell r="C127">
            <v>592</v>
          </cell>
          <cell r="D127">
            <v>108</v>
          </cell>
        </row>
        <row r="128">
          <cell r="A128" t="str">
            <v xml:space="preserve">ЧП     ВЕРЯЗОВ АНТОН ГЕОРГИЕВИЧ         СВ.N 15964 ОТ 22.08.97</v>
          </cell>
          <cell r="B128" t="str">
            <v xml:space="preserve">180019 Г.ПСКОВ УЛ.HОВОСЕЛОВ Д.15 КВ.10</v>
          </cell>
          <cell r="C128">
            <v>590</v>
          </cell>
          <cell r="D128">
            <v>51</v>
          </cell>
        </row>
        <row r="129">
          <cell r="A129" t="str">
            <v xml:space="preserve">ЗАО "ТРАНСМЕТ"</v>
          </cell>
          <cell r="B129" t="str">
            <v xml:space="preserve">193036,СПБ,ЛИГОВСКИЙ ПР.,Д.29,П.12НТ. 567-40-93,Ф.567-22-50</v>
          </cell>
          <cell r="C129">
            <v>574</v>
          </cell>
          <cell r="D129">
            <v>83</v>
          </cell>
        </row>
        <row r="130">
          <cell r="A130" t="str">
            <v xml:space="preserve">ИП ФИРМА "БМЕ"</v>
          </cell>
          <cell r="B130" t="str">
            <v>198099,С-ПЕТЕРБУРГ,УЛ.ГЛАДКОВА,3</v>
          </cell>
          <cell r="C130">
            <v>566</v>
          </cell>
          <cell r="D130">
            <v>82</v>
          </cell>
        </row>
        <row r="131">
          <cell r="A131" t="str">
            <v xml:space="preserve">ТОЛМАЧЕВ ВЛАДИСЛАВ ВЯЧЕСЛАВОВИЧ VII-ДВ 570028 ОТ 11.07.91 ОВД КИРОВСКОГО РАЙИСПО</v>
          </cell>
          <cell r="B131" t="str">
            <v xml:space="preserve">680028 Г.ХАБАРОВСК УЛ.ШЕРОНОВА 137 КВ.47</v>
          </cell>
          <cell r="C131">
            <v>557</v>
          </cell>
          <cell r="D131">
            <v>65</v>
          </cell>
        </row>
        <row r="132">
          <cell r="A132" t="str">
            <v xml:space="preserve">ИП ФЕДОРОВ ЕВГЕНИЙ МИХАЙЛОВИЧ           СВИД.СЕРИЯ Б N 0721</v>
          </cell>
          <cell r="B132" t="str">
            <v xml:space="preserve">181300 ПСКОВСКАЯ ОБЛ.Г.ОСТРОВ МИКР."СТРОИТЕЛЬ" Д.2 КВ.3</v>
          </cell>
          <cell r="C132">
            <v>541</v>
          </cell>
          <cell r="D132">
            <v>54</v>
          </cell>
        </row>
        <row r="133">
          <cell r="A133" t="str">
            <v xml:space="preserve">ООО "ВИААС"</v>
          </cell>
          <cell r="B133" t="str">
            <v xml:space="preserve">Г.УССУРИЙСК УЛ.МОСКОВСКАЯ,18</v>
          </cell>
          <cell r="C133">
            <v>533</v>
          </cell>
          <cell r="D133">
            <v>55</v>
          </cell>
        </row>
        <row r="134">
          <cell r="A134" t="str">
            <v xml:space="preserve">ООО РОССИЙСКО-ПОЛЬСКОЕ ПРЕДПРИЯТИЕ "ВОЛГА-МЕТАЛЛИК"</v>
          </cell>
          <cell r="B134" t="str">
            <v xml:space="preserve">162600 ВОЛОГОДСКАЯ ОБЛ. Г.ЧЕРЕПОВЕЦ УЛ. СУДОСТРОИТЕЛЬНАЯ 7</v>
          </cell>
          <cell r="C134">
            <v>532</v>
          </cell>
          <cell r="D134">
            <v>68</v>
          </cell>
        </row>
        <row r="135">
          <cell r="A135" t="str">
            <v xml:space="preserve">ЗАО "ПРОМИНСЕРВИС"</v>
          </cell>
          <cell r="B135" t="str">
            <v xml:space="preserve">109028 МОСКВА СЕРЕБРЯНИЧЕСКИЙ ПЕР.5СТР.2</v>
          </cell>
          <cell r="C135">
            <v>530</v>
          </cell>
          <cell r="D135">
            <v>53</v>
          </cell>
        </row>
        <row r="136">
          <cell r="A136" t="str">
            <v xml:space="preserve">"ПЕТРОМАКС" ЗАО</v>
          </cell>
          <cell r="B136" t="str">
            <v xml:space="preserve">196084, С-ПЕТЕРБУРГ,УЛ.ЗАСТАВСКАЯ 7</v>
          </cell>
          <cell r="C136">
            <v>520</v>
          </cell>
          <cell r="D136">
            <v>378</v>
          </cell>
        </row>
        <row r="137">
          <cell r="A137" t="str">
            <v xml:space="preserve">ЗАО "ТОСНА-М"</v>
          </cell>
          <cell r="B137" t="str">
            <v xml:space="preserve">432008 Г.УЛЬЯНОВСК,УЛ.ЗАПАДНЫЙ БУЛЬВАР,Д.27</v>
          </cell>
          <cell r="C137">
            <v>519</v>
          </cell>
          <cell r="D137">
            <v>114</v>
          </cell>
        </row>
        <row r="138">
          <cell r="A138" t="str">
            <v xml:space="preserve">ТЭФ "ВНЕШТРАНС"</v>
          </cell>
          <cell r="B138" t="str">
            <v xml:space="preserve">1103411000,353660, ЕЙСК, ПОРТОВАЯ АЛЛЕЯ 5</v>
          </cell>
          <cell r="C138">
            <v>508</v>
          </cell>
          <cell r="D138">
            <v>70</v>
          </cell>
        </row>
        <row r="139">
          <cell r="A139" t="str">
            <v xml:space="preserve">ТОО ФИРМА "ПСКОВ-МЕТАЛЛ"</v>
          </cell>
          <cell r="B139" t="str">
            <v xml:space="preserve">180004,Г.ПСКОВ,УЛ.128-Й СТРЕЛКОВОЙ ДИВИЗИИ,6</v>
          </cell>
          <cell r="C139">
            <v>507</v>
          </cell>
          <cell r="D139">
            <v>60</v>
          </cell>
        </row>
        <row r="140">
          <cell r="A140" t="str">
            <v xml:space="preserve">АОЗТ "БЕЛГОРОДМЕТАЛЛОСНАБ"</v>
          </cell>
          <cell r="B140" t="str">
            <v xml:space="preserve">308013,Г. БЕЛГОРОД,УЛ. РАБОЧАЯ,4</v>
          </cell>
          <cell r="C140">
            <v>503</v>
          </cell>
          <cell r="D140">
            <v>83</v>
          </cell>
        </row>
        <row r="141">
          <cell r="A141" t="str">
            <v xml:space="preserve">ООО "ПИОНЕР"</v>
          </cell>
          <cell r="B141" t="str">
            <v xml:space="preserve">400040 Г.ВОЛГОГРАД, ПРОСПЕКТ МЕТАЛЛУРГОВ,50</v>
          </cell>
          <cell r="C141">
            <v>500</v>
          </cell>
          <cell r="D141">
            <v>82</v>
          </cell>
        </row>
        <row r="142">
          <cell r="A142" t="str">
            <v xml:space="preserve">ООО "АВРОРА"</v>
          </cell>
          <cell r="B142" t="str">
            <v xml:space="preserve">614039 Г.ПЕРМЬ,КОМСОМОЛЬСКИЙ ПР.49-17 ТЕЛ.64-17-65</v>
          </cell>
          <cell r="C142">
            <v>500</v>
          </cell>
          <cell r="D142">
            <v>85</v>
          </cell>
        </row>
        <row r="143">
          <cell r="A143" t="str">
            <v xml:space="preserve">ОБЩЕСТВО С ОГРАНИЧЕННОЙ  ОТВЕТСТВЕННОСТЬЮ "МИФ".</v>
          </cell>
          <cell r="B143" t="str">
            <v xml:space="preserve">674610, ЧИТИНСКАЯ ОБЛ., Г. БОРЗЯ, УЛ.  ПРОМЫШЛЕННАЯ 9.</v>
          </cell>
          <cell r="C143">
            <v>490</v>
          </cell>
          <cell r="D143">
            <v>80</v>
          </cell>
        </row>
        <row r="144">
          <cell r="A144" t="str">
            <v xml:space="preserve">ООО"СЕВЕРНАЯ ЗВЕЗДА"</v>
          </cell>
          <cell r="B144" t="str">
            <v xml:space="preserve">672026 Г.ЧИТА П.КАДАЛА РЕАЛБАЗА КАДАЛИНСКИЙ ХПП</v>
          </cell>
          <cell r="C144">
            <v>478</v>
          </cell>
          <cell r="D144">
            <v>46</v>
          </cell>
        </row>
        <row r="145">
          <cell r="A145" t="str">
            <v xml:space="preserve">ООО "КОМПАНИЯ ЧАЙКА"</v>
          </cell>
          <cell r="B145" t="str">
            <v>117335,Г.МОСКВА,УЛ.ВАВИЛОВА,Д.81</v>
          </cell>
          <cell r="C145">
            <v>474</v>
          </cell>
          <cell r="D145">
            <v>58</v>
          </cell>
        </row>
        <row r="146">
          <cell r="A146" t="str">
            <v xml:space="preserve">ЧП ГАВРИЛОВ ВИКТОР МИХАЙЛОВИЧ           СВ.РП N 6499</v>
          </cell>
          <cell r="B146" t="str">
            <v xml:space="preserve">672032 Г.ЧИТА УЛ.40 ЛЕТ ОКТЯБРЯ 16-30</v>
          </cell>
          <cell r="C146">
            <v>459</v>
          </cell>
          <cell r="D146">
            <v>75</v>
          </cell>
        </row>
        <row r="147">
          <cell r="A147" t="str">
            <v xml:space="preserve">ЗАО "ЕКАТЕРИНБУРГ-ВТОРМЕТ" *6664044535</v>
          </cell>
          <cell r="B147" t="str">
            <v xml:space="preserve">620003 РОССИЯ ЕКАТЕРИНБУРГ УЛ.8-Е МАРТА 267 А-204</v>
          </cell>
          <cell r="C147">
            <v>455</v>
          </cell>
          <cell r="D147">
            <v>189</v>
          </cell>
        </row>
        <row r="148">
          <cell r="A148" t="str">
            <v xml:space="preserve">ООО "БУНД"</v>
          </cell>
          <cell r="B148" t="str">
            <v xml:space="preserve">180004,Г.ПСКОВ,ОКТЯБРЬСКИЙ ПР.31А-52</v>
          </cell>
          <cell r="C148">
            <v>452</v>
          </cell>
          <cell r="D148">
            <v>61</v>
          </cell>
        </row>
        <row r="149">
          <cell r="A149" t="str">
            <v xml:space="preserve">ИНДИВИДУАЛЬНЫЙ ПРЕДПРИНИМАТЕЛЬ ЧАТРАУСКЕНЕ Л.А.</v>
          </cell>
          <cell r="B149" t="str">
            <v xml:space="preserve">173018 Г.НОВГОРОД,ГРИГОРОВСКОЕ ШОССЕ-36/1,КОМ.403</v>
          </cell>
          <cell r="C149">
            <v>440</v>
          </cell>
          <cell r="D149">
            <v>58</v>
          </cell>
        </row>
        <row r="150">
          <cell r="A150" t="str">
            <v xml:space="preserve">РУССКИЙ МЕТАЛЛ</v>
          </cell>
          <cell r="B150" t="str">
            <v>Г.ИВАНОВО,УЛ.ЯРМОРОЧНАЯ,9</v>
          </cell>
          <cell r="C150">
            <v>437</v>
          </cell>
          <cell r="D150">
            <v>58</v>
          </cell>
        </row>
        <row r="151">
          <cell r="A151" t="str">
            <v xml:space="preserve">ИНДИВИДУАЛЬНЫЙ ПРЕДПРИНИМАТЕЛЬ ЧУЛКОВ   АЛЕКСАНДР ДЕНИСОВИЧ РП N459</v>
          </cell>
          <cell r="B151" t="str">
            <v xml:space="preserve">672038 Г.ЧИТА УЛ.ШИЛОВА 93-48</v>
          </cell>
          <cell r="C151">
            <v>427</v>
          </cell>
          <cell r="D151">
            <v>70</v>
          </cell>
        </row>
        <row r="152">
          <cell r="A152" t="str">
            <v xml:space="preserve">ПКФ ООО "АРВИ"</v>
          </cell>
          <cell r="B152" t="str">
            <v xml:space="preserve">606000 НИЖЕГОРОДСКАЯ ОБЛ,Г.ДЗЕРЖИНСК, УЛ.ГРИБОЕДОВА,Д.5,КВ.37</v>
          </cell>
          <cell r="C152">
            <v>424</v>
          </cell>
          <cell r="D152">
            <v>88</v>
          </cell>
        </row>
        <row r="153">
          <cell r="A153" t="str">
            <v xml:space="preserve">ОБЩЕСТВО С ОГРАНИЧЕННОЙ ОТВЕТСТВЕННОСТЬЮ "ГЕЛИОС"</v>
          </cell>
          <cell r="B153" t="str">
            <v xml:space="preserve">674610, ЧИТИНСКАЯ ОБЛ, Г.БОРЗЯ УЛ. САВВАТЕЕВСКАЯ, 80/60</v>
          </cell>
          <cell r="C153">
            <v>421</v>
          </cell>
          <cell r="D153">
            <v>20</v>
          </cell>
        </row>
        <row r="154">
          <cell r="A154" t="str">
            <v>ОАО"ВТОРМЕТИНВЕСТ"</v>
          </cell>
          <cell r="B154" t="str">
            <v xml:space="preserve">НОГИНСК П.ВОРОВСКОГО</v>
          </cell>
          <cell r="C154">
            <v>420</v>
          </cell>
          <cell r="D154">
            <v>78</v>
          </cell>
        </row>
        <row r="155">
          <cell r="A155" t="str">
            <v xml:space="preserve">ЗАО "ШЕНЬ ХУН"</v>
          </cell>
          <cell r="B155" t="str">
            <v xml:space="preserve">692900 Г.НАХОДКА,НАХОДКИНСКИЙ П-Т,44 ПРИМ.КРАЯ</v>
          </cell>
          <cell r="C155">
            <v>404</v>
          </cell>
          <cell r="D155">
            <v>80</v>
          </cell>
        </row>
        <row r="156">
          <cell r="A156" t="str">
            <v xml:space="preserve">ТОО "КАМЫШИНСКИЙ ЗАВОД БУРОВОГО ИНСТРУМЕНТА"</v>
          </cell>
          <cell r="B156" t="str">
            <v xml:space="preserve">403850 ВОЛГОГРАДСКАЯ ОБЛ., Г.КАМЫШИН-6,ТЕЛ.4-05-11</v>
          </cell>
          <cell r="C156">
            <v>400</v>
          </cell>
          <cell r="D156">
            <v>80</v>
          </cell>
        </row>
        <row r="157">
          <cell r="A157" t="str">
            <v>ОАО"МОРДОВВТОРМЕТ"</v>
          </cell>
          <cell r="B157" t="str">
            <v>430000,Г.САРАНСК,УЛ.РАБОЧАЯ,73</v>
          </cell>
          <cell r="C157">
            <v>400</v>
          </cell>
          <cell r="D157">
            <v>78</v>
          </cell>
        </row>
        <row r="158">
          <cell r="A158" t="str">
            <v xml:space="preserve">ООО "РОМЕКО"</v>
          </cell>
          <cell r="B158" t="str">
            <v xml:space="preserve">358000 РОССИЯ РЕСП.КАЛМЫКИЯ Г.ЭЛИСТА УЛ.ЛЕНИНА,Д.249,К.505</v>
          </cell>
          <cell r="C158">
            <v>400</v>
          </cell>
          <cell r="D158">
            <v>58</v>
          </cell>
        </row>
        <row r="159">
          <cell r="A159" t="str">
            <v xml:space="preserve">АКЦИОНЕРНОЕ ОБЩЕСТВО ОТКРЫТОГО ТИПА     "ВТОРМЕТ"</v>
          </cell>
          <cell r="B159" t="str">
            <v xml:space="preserve">672014 ЧИТА УЛ.ПОЛИНЫ ОСИПЕНКО,3</v>
          </cell>
          <cell r="C159">
            <v>385</v>
          </cell>
          <cell r="D159">
            <v>48</v>
          </cell>
        </row>
        <row r="160">
          <cell r="A160" t="str">
            <v xml:space="preserve">ОАО "КОМИ ТЭК",РОССИЯ,РЕС.КОМИ</v>
          </cell>
          <cell r="B160" t="str">
            <v xml:space="preserve">СЫКТЫВКАР,УЛ.ИНТЕРНАЦИОНАЛЬНАЯ,Д.100 ТЕЛ.234-2199</v>
          </cell>
          <cell r="C160">
            <v>374</v>
          </cell>
          <cell r="D160">
            <v>805</v>
          </cell>
        </row>
        <row r="161">
          <cell r="A161" t="str">
            <v>НГП"ВТОРЧЕРМЕТ"</v>
          </cell>
          <cell r="B161" t="str">
            <v xml:space="preserve">НОГИНСК БЕТОННАЯ 3А Т.4-19-37</v>
          </cell>
          <cell r="C161">
            <v>366</v>
          </cell>
          <cell r="D161">
            <v>145</v>
          </cell>
        </row>
        <row r="162">
          <cell r="A162" t="str">
            <v xml:space="preserve">ООО "ВИPМА"</v>
          </cell>
          <cell r="B162" t="str">
            <v xml:space="preserve">664039.Г.ИPКУТСК УЛ.КОЛЬЦОВА 47</v>
          </cell>
          <cell r="C162">
            <v>360</v>
          </cell>
          <cell r="D162">
            <v>84</v>
          </cell>
        </row>
        <row r="163">
          <cell r="A163" t="str">
            <v>ОАО"ВТОРМЕТ"</v>
          </cell>
          <cell r="B163" t="str">
            <v xml:space="preserve">420054 Г.КАЗАНЬ УЛ. ФРЕЗЕРНАЯ, 9</v>
          </cell>
          <cell r="C163">
            <v>350</v>
          </cell>
          <cell r="D163">
            <v>78</v>
          </cell>
        </row>
        <row r="164">
          <cell r="A164" t="str">
            <v xml:space="preserve">ОАО "МЕТАЛЛОЛИТЕЙНЫЙ ЗАВОД"</v>
          </cell>
          <cell r="B164" t="str">
            <v xml:space="preserve">103031 МОСКВА, УЛ. Б.ДМИТРОВКА, Д.32  349-16-20</v>
          </cell>
          <cell r="C164">
            <v>347</v>
          </cell>
          <cell r="D164">
            <v>4132</v>
          </cell>
        </row>
        <row r="165">
          <cell r="A165" t="str">
            <v xml:space="preserve">ООО "ЦЕНТРРЕСУРС"</v>
          </cell>
          <cell r="B165" t="str">
            <v>180023,Г.ПСКОВ,УЛ.СОЛНЕЧНАЯ,Д.65</v>
          </cell>
          <cell r="C165">
            <v>343</v>
          </cell>
          <cell r="D165">
            <v>48</v>
          </cell>
        </row>
        <row r="166">
          <cell r="A166" t="str">
            <v xml:space="preserve">ООО "АЛЬЯНС-МАРИНА Ф.Б."</v>
          </cell>
          <cell r="B166" t="str">
            <v xml:space="preserve">614010 Г.ПЕРМЬ, КОМСОМОЛЬСКИЙ ПР.84-23</v>
          </cell>
          <cell r="C166">
            <v>321</v>
          </cell>
          <cell r="D166">
            <v>331</v>
          </cell>
        </row>
        <row r="167">
          <cell r="A167" t="str">
            <v xml:space="preserve">"ВТОРМЕТ" ЗАКРЫТОЕ АКЦИОНЕРНОЕ ОБЩЕСТВО</v>
          </cell>
          <cell r="B167" t="str">
            <v xml:space="preserve">185005ПЕТРОЗАВОДСК ОНЕЖСКОЙ ФЛОТИЛИИ29-А</v>
          </cell>
          <cell r="C167">
            <v>316</v>
          </cell>
          <cell r="D167">
            <v>70</v>
          </cell>
        </row>
        <row r="168">
          <cell r="A168" t="str">
            <v xml:space="preserve">ЗАО "БАЛТМЕТ"</v>
          </cell>
          <cell r="B168" t="str">
            <v xml:space="preserve">197095,С-ПЕТЕРБУРГ,УЛ.МАРШАЛА ГОВОРОВА,Д.37</v>
          </cell>
          <cell r="C168">
            <v>315</v>
          </cell>
          <cell r="D168">
            <v>81</v>
          </cell>
        </row>
        <row r="169">
          <cell r="A169" t="str">
            <v xml:space="preserve">ТОО "ВТОРЧЕРМЕТ"</v>
          </cell>
          <cell r="B169" t="str">
            <v xml:space="preserve">141002,М.О., Г.МЫТИЩИ, ШАРАПОВСКИЙ КАРЬЕР, 6</v>
          </cell>
          <cell r="C169">
            <v>310</v>
          </cell>
          <cell r="D169">
            <v>83</v>
          </cell>
        </row>
        <row r="170">
          <cell r="A170" t="str">
            <v xml:space="preserve">АООТ "КАМЧАТМОРГИДРОСТРОЙ"</v>
          </cell>
          <cell r="B170" t="str">
            <v xml:space="preserve">П-КАМЧАТСКИЙ УЛ.ОКЕАНСКАЯ 84А</v>
          </cell>
          <cell r="C170">
            <v>307</v>
          </cell>
          <cell r="D170">
            <v>45</v>
          </cell>
        </row>
        <row r="171">
          <cell r="A171" t="str">
            <v xml:space="preserve">"КОРШУНОВСКИЙ ГОК"</v>
          </cell>
          <cell r="B171" t="str">
            <v xml:space="preserve">665680 ЖЕЛЕЗНОГОРСК-ИЛИМСКИЙ</v>
          </cell>
          <cell r="C171">
            <v>304</v>
          </cell>
          <cell r="D171">
            <v>75</v>
          </cell>
        </row>
        <row r="172">
          <cell r="A172" t="str">
            <v xml:space="preserve">"ДАЛЬПРИБОР" ОАО</v>
          </cell>
          <cell r="B172" t="str">
            <v>690105,ВЛАДИВОСТОК,УЛ.БОРОДИНСКАЯ,46/50</v>
          </cell>
          <cell r="C172">
            <v>300</v>
          </cell>
          <cell r="D172">
            <v>83</v>
          </cell>
        </row>
        <row r="173">
          <cell r="A173" t="str">
            <v xml:space="preserve">ООО "ЭСПОО"</v>
          </cell>
          <cell r="B173" t="str">
            <v xml:space="preserve">РОССИЯ 173007 НОВГОРОД УЛ.Б.ВЛАСЬЕВСКАЯ Д. 8 КВ.48</v>
          </cell>
          <cell r="C173">
            <v>298</v>
          </cell>
          <cell r="D173">
            <v>600</v>
          </cell>
        </row>
        <row r="174">
          <cell r="A174" t="str">
            <v xml:space="preserve">ОАО "МЕТАЛЛТОРГ"</v>
          </cell>
          <cell r="B174" t="str">
            <v xml:space="preserve">425200 МАРИЙ ЭЛ P/П МЕДВЕДЕВО,УЛ.ЖЕЛЕЗНОДОРОЖНАЯ,23</v>
          </cell>
          <cell r="C174">
            <v>291</v>
          </cell>
          <cell r="D174">
            <v>75</v>
          </cell>
        </row>
        <row r="175">
          <cell r="A175" t="str">
            <v xml:space="preserve">ТОО "НТП АБРИС"</v>
          </cell>
          <cell r="B175" t="str">
            <v xml:space="preserve">170034 Г.ТВЕРЬ ПР.ДАРВИНА,10</v>
          </cell>
          <cell r="C175">
            <v>282</v>
          </cell>
          <cell r="D175">
            <v>45</v>
          </cell>
        </row>
        <row r="176">
          <cell r="A176" t="str">
            <v xml:space="preserve">ВАГОННОЕ ДЕПО ТАЙГА КЕМЕРОВСКОЙ ЖЕЛЕЗНОЙДОРОГИ</v>
          </cell>
          <cell r="B176" t="str">
            <v xml:space="preserve">652080, Г.ТАЙГА, УЛ.ГЕРОЕВ, 1А</v>
          </cell>
          <cell r="C176">
            <v>278</v>
          </cell>
          <cell r="D176">
            <v>63</v>
          </cell>
        </row>
        <row r="177">
          <cell r="A177" t="str">
            <v xml:space="preserve">ООО "ИМПУЛЬС"</v>
          </cell>
          <cell r="B177" t="str">
            <v xml:space="preserve">ИРКУТСК УЛ МАЯКОВСКОГО 6</v>
          </cell>
          <cell r="C177">
            <v>276</v>
          </cell>
          <cell r="D177">
            <v>63</v>
          </cell>
        </row>
        <row r="178">
          <cell r="A178" t="str">
            <v xml:space="preserve">ЗАО "ХОРОШЕВСКОЕ" (ВТОРМЕТ)</v>
          </cell>
          <cell r="B178" t="str">
            <v xml:space="preserve">123007 МОСКВА,1-Й СИЛИКАТНЫЙ ПР-Д,9А  ТЕЛЕФОН 259-71-83</v>
          </cell>
          <cell r="C178">
            <v>262</v>
          </cell>
          <cell r="D178">
            <v>82</v>
          </cell>
        </row>
        <row r="179">
          <cell r="A179" t="str">
            <v xml:space="preserve">ИП ГОРБАНЬ ГЕННАДИЙ ВАСИЛЬЕВИЧ          СВИД.N 0115 ОТ 10.09.96Г.</v>
          </cell>
          <cell r="B179" t="str">
            <v xml:space="preserve">181425 ПСКОВСКАЯ ОБЛ.ПЫТАЛОВСКИЙ Р-Н Д.ГАВРЫ П/О ГАВРЫ</v>
          </cell>
          <cell r="C179">
            <v>260</v>
          </cell>
          <cell r="D179">
            <v>46</v>
          </cell>
        </row>
        <row r="180">
          <cell r="A180" t="str">
            <v xml:space="preserve">ООО"ТЕХНИКО-ЭКОНОМИЧЕСКОЕ ОБЬЕДИНЕНИЕ"  ("ТЭО")</v>
          </cell>
          <cell r="B180" t="str">
            <v xml:space="preserve">620003 ЕКАТЕРИНБУРГ ЧКАЛОВСКИЙ Р-ОН УЛ 8МАРТА 267А-204</v>
          </cell>
          <cell r="C180">
            <v>256</v>
          </cell>
          <cell r="D180">
            <v>631</v>
          </cell>
        </row>
        <row r="181">
          <cell r="A181" t="str">
            <v xml:space="preserve">ЗАО "МЕТОД"</v>
          </cell>
          <cell r="B181" t="str">
            <v xml:space="preserve">143000,Г.ОДИНЦОВО,МОСКОВСКАЯ ОБЛ.,Б.НОВОСЕЛОВОЙ 7</v>
          </cell>
          <cell r="C181">
            <v>255</v>
          </cell>
          <cell r="D181">
            <v>71</v>
          </cell>
        </row>
        <row r="182">
          <cell r="A182" t="str">
            <v xml:space="preserve">ЗАО "СВА"</v>
          </cell>
          <cell r="B182" t="str">
            <v xml:space="preserve">198097,С-ПЕТЕРБУРГ,УЛ.ТРЕФОЛЕВА, 42</v>
          </cell>
          <cell r="C182">
            <v>254</v>
          </cell>
          <cell r="D182">
            <v>73</v>
          </cell>
        </row>
        <row r="183">
          <cell r="A183" t="str">
            <v xml:space="preserve">ООО "ЯРВИКО"</v>
          </cell>
          <cell r="B183" t="str">
            <v xml:space="preserve">150014 Г.ЯРОСЛАВЛЬ, УЛ.УГЛИЧСКАЯ, 13, КВ.16.</v>
          </cell>
          <cell r="C183">
            <v>250</v>
          </cell>
          <cell r="D183">
            <v>23</v>
          </cell>
        </row>
        <row r="184">
          <cell r="A184" t="str">
            <v xml:space="preserve">ООО "ФРОНТЕРА"</v>
          </cell>
          <cell r="B184" t="str">
            <v xml:space="preserve">115583 Г.МОСКВА,УЛ.ВОРОНЕЖСКАЯ,Д.8,КОРП.4</v>
          </cell>
          <cell r="C184">
            <v>248</v>
          </cell>
          <cell r="D184">
            <v>95</v>
          </cell>
        </row>
        <row r="185">
          <cell r="A185" t="str">
            <v xml:space="preserve">ООО "СК МАСТЕР"</v>
          </cell>
          <cell r="B185" t="str">
            <v xml:space="preserve">ЧИТИНСКАЯ ОБЛ.Г.ШИЛКА УЛ.ШКОЛИНА 32</v>
          </cell>
          <cell r="C185">
            <v>246</v>
          </cell>
          <cell r="D185">
            <v>45</v>
          </cell>
        </row>
        <row r="186">
          <cell r="A186" t="str">
            <v xml:space="preserve">АООТ "КАББАЛКВТОРМЕТ"</v>
          </cell>
          <cell r="B186" t="str">
            <v xml:space="preserve">360051 РОССИЯ НАЛЬЧИК 1-Й ПРОМПРОЕЗД,5</v>
          </cell>
          <cell r="C186">
            <v>242</v>
          </cell>
          <cell r="D186">
            <v>71</v>
          </cell>
        </row>
        <row r="187">
          <cell r="A187" t="str">
            <v xml:space="preserve">ООО "ЯНТЭЙ"</v>
          </cell>
          <cell r="B187" t="str">
            <v xml:space="preserve">664000 Г ИРКУТСК БУЛЬВАР ГАГАРИНА 40-310</v>
          </cell>
          <cell r="C187">
            <v>240</v>
          </cell>
          <cell r="D187">
            <v>75</v>
          </cell>
        </row>
        <row r="188">
          <cell r="A188" t="str">
            <v xml:space="preserve">ОАО "ВОЛОГДАВТОРМЕТ"</v>
          </cell>
          <cell r="B188" t="str">
            <v xml:space="preserve">160000, Г.ВОЛОГДА, СОВЕТСКИЙ ПР., 35</v>
          </cell>
          <cell r="C188">
            <v>240</v>
          </cell>
          <cell r="D188">
            <v>85</v>
          </cell>
        </row>
        <row r="189">
          <cell r="A189" t="str">
            <v xml:space="preserve">"ОПТ" ИЧП.</v>
          </cell>
          <cell r="B189" t="str">
            <v xml:space="preserve">РК, г.Петрозаводск ул.Мерецкого 3-13</v>
          </cell>
          <cell r="C189">
            <v>240</v>
          </cell>
          <cell r="D189">
            <v>75</v>
          </cell>
        </row>
        <row r="190">
          <cell r="A190" t="str">
            <v xml:space="preserve">АТП ГГП "ЧИТАГЕОЛОГИЯ"</v>
          </cell>
          <cell r="B190" t="str">
            <v xml:space="preserve">672012 Г ЧИТА УЛ КУРНАТОВСКОГО 82</v>
          </cell>
          <cell r="C190">
            <v>240</v>
          </cell>
          <cell r="D190">
            <v>65</v>
          </cell>
        </row>
        <row r="191">
          <cell r="A191" t="str">
            <v xml:space="preserve">ООО "ИРЛИТ"</v>
          </cell>
          <cell r="B191" t="str">
            <v xml:space="preserve">664043 Г ИРКУТСК БУЛЬВАР РЯБИКОВА 22А-205</v>
          </cell>
          <cell r="C191">
            <v>240</v>
          </cell>
          <cell r="D191">
            <v>70</v>
          </cell>
        </row>
        <row r="192">
          <cell r="A192" t="str">
            <v xml:space="preserve">ЗАО "РУСМЕТАЛЛ"</v>
          </cell>
          <cell r="B192" t="str">
            <v xml:space="preserve">123242 МОСКВА,УЛ.БОЛЬШАЯ ГРУЗИНСКАЯ Д.14-1</v>
          </cell>
          <cell r="C192">
            <v>239</v>
          </cell>
          <cell r="D192">
            <v>1093</v>
          </cell>
        </row>
        <row r="193">
          <cell r="A193" t="str">
            <v xml:space="preserve">ТЮТЯЕВ РОМАН АНАТОЛЬЕВИЧ</v>
          </cell>
          <cell r="B193" t="str">
            <v xml:space="preserve">БЛАГОВЕЩЕНСК,УЛ.СЕВЕРНАЯ 242-1 ПАСПОРТ IV-ЖО 603831</v>
          </cell>
          <cell r="C193">
            <v>238</v>
          </cell>
          <cell r="D193">
            <v>96</v>
          </cell>
        </row>
        <row r="194">
          <cell r="A194" t="str">
            <v xml:space="preserve">ЗАО "НПО ДЕМИЛОНГ"</v>
          </cell>
          <cell r="B194" t="str">
            <v xml:space="preserve">141100 РОССИЯ МОCК.ОБЛ.Г.ЩЕЛКОВО УЛ.ПАРКОВАЯ, 9А-38</v>
          </cell>
          <cell r="C194">
            <v>231</v>
          </cell>
          <cell r="D194">
            <v>1100</v>
          </cell>
        </row>
        <row r="195">
          <cell r="A195" t="str">
            <v xml:space="preserve">ООО "МЕТТА-ПЛЮС"</v>
          </cell>
          <cell r="B195" t="str">
            <v xml:space="preserve">443009 Г.САМАРА УЛ.КРАСНОДОНСКАЯ 20 ТЕЛ.353-466</v>
          </cell>
          <cell r="C195">
            <v>230</v>
          </cell>
          <cell r="D195">
            <v>649</v>
          </cell>
        </row>
        <row r="196">
          <cell r="A196" t="str">
            <v xml:space="preserve">ООО "ТЕХНОЛОГИЯ"</v>
          </cell>
          <cell r="B196" t="str">
            <v xml:space="preserve">442500 Г.КУЗНЕЦК ПЕНЗЕНСКОЙ ОБЛ.УЛ.ЧКАЛОВА 59.</v>
          </cell>
          <cell r="C196">
            <v>230</v>
          </cell>
          <cell r="D196">
            <v>68</v>
          </cell>
        </row>
        <row r="197">
          <cell r="A197" t="str">
            <v xml:space="preserve">ООО "БОСФОР-В"</v>
          </cell>
          <cell r="B197" t="str">
            <v xml:space="preserve">Г.УССУРИЙСК УЛ.СОВЕТСКАЯ 77  3-42-80</v>
          </cell>
          <cell r="C197">
            <v>222</v>
          </cell>
          <cell r="D197">
            <v>55</v>
          </cell>
        </row>
        <row r="198">
          <cell r="A198" t="str">
            <v xml:space="preserve">ЗАО "БИЗНЕС-ИННОВАЦИЯ" *6663024462</v>
          </cell>
          <cell r="B198" t="str">
            <v xml:space="preserve">620098 РОССИЯ ЕКАТЕРИНБУРГ УЛ.КОММУНИСТИЧЕСКАЯ,18-17</v>
          </cell>
          <cell r="C198">
            <v>220</v>
          </cell>
          <cell r="D198">
            <v>650</v>
          </cell>
        </row>
        <row r="199">
          <cell r="A199" t="str">
            <v xml:space="preserve">ООО"АЛЬЯНС-МАРИНА О.М."</v>
          </cell>
          <cell r="B199" t="str">
            <v xml:space="preserve">644019 Г.ОМСК,УЛ.ОМСКАЯ 223</v>
          </cell>
          <cell r="C199">
            <v>220</v>
          </cell>
          <cell r="D199">
            <v>88</v>
          </cell>
        </row>
        <row r="200">
          <cell r="A200" t="str">
            <v xml:space="preserve">ЧП БАТРАЕВ СЕРГЕЙ ЗАХАРОВИЧ РП № 7426</v>
          </cell>
          <cell r="B200" t="str">
            <v xml:space="preserve">672007 ЧИТА УЛ ЖУРВЛЕВА 87 КВ 9</v>
          </cell>
          <cell r="C200">
            <v>220</v>
          </cell>
          <cell r="D200">
            <v>63</v>
          </cell>
        </row>
        <row r="201">
          <cell r="A201" t="str">
            <v xml:space="preserve">ООО "ДЕЛАЙН"</v>
          </cell>
          <cell r="B201" t="str">
            <v xml:space="preserve">692512 Г.УССУРИЙСК УЛ.СОВЕТСКАЯ 84</v>
          </cell>
          <cell r="C201">
            <v>214</v>
          </cell>
          <cell r="D201">
            <v>62</v>
          </cell>
        </row>
        <row r="202">
          <cell r="A202" t="str">
            <v xml:space="preserve">ПКООО "ПРИЗМА"</v>
          </cell>
          <cell r="B202" t="str">
            <v xml:space="preserve">188270 РОССИЯ ЛЕН.ОБЛ. ЛУЖСКИЙ Р-Н П.ЗАКЛИНЬЕ УЛ.НОВАЯ 25-32</v>
          </cell>
          <cell r="C202">
            <v>210</v>
          </cell>
          <cell r="D202">
            <v>55</v>
          </cell>
        </row>
        <row r="203">
          <cell r="A203" t="str">
            <v xml:space="preserve">ЗАО "ПКФ ЭЛЕКТРОЭКСМАШ"</v>
          </cell>
          <cell r="B203" t="str">
            <v xml:space="preserve">129010 Г.МОСКВА,УЛ.БОЛЬШАЯ СПАССКАЯ 6,СТР.1</v>
          </cell>
          <cell r="C203">
            <v>205</v>
          </cell>
          <cell r="D203">
            <v>1120</v>
          </cell>
        </row>
        <row r="204">
          <cell r="A204" t="str">
            <v xml:space="preserve">ГП МП "ЗВЕЗДОЧКА"</v>
          </cell>
          <cell r="B204" t="str">
            <v>164509,АРХ.ОБЛ.,Г.СЕВЕРОДВИНСК,ПР.МАШИНОСТРОИТЕЛЕЙ,12</v>
          </cell>
          <cell r="C204">
            <v>202</v>
          </cell>
          <cell r="D204">
            <v>68</v>
          </cell>
        </row>
        <row r="205">
          <cell r="A205" t="str">
            <v xml:space="preserve">ООО "НПО "СТН КАБЕЛЬ"</v>
          </cell>
          <cell r="B205" t="str">
            <v xml:space="preserve">191104,СПБ,УЛ.МАЯКОВСКОГО,50 ТЕЛ.263-15-60</v>
          </cell>
          <cell r="C205">
            <v>200</v>
          </cell>
          <cell r="D205">
            <v>55</v>
          </cell>
        </row>
        <row r="206">
          <cell r="A206" t="str">
            <v xml:space="preserve">ЗАО "СПЛАВ"</v>
          </cell>
          <cell r="B206" t="str">
            <v xml:space="preserve">167000,Г.СЫКТЫВКАР,УЛ.28 НЕВЕЛЬСКОЙ ДИВИЗИИ,Д.6</v>
          </cell>
          <cell r="C206">
            <v>200</v>
          </cell>
          <cell r="D206">
            <v>59</v>
          </cell>
        </row>
        <row r="207">
          <cell r="A207" t="str">
            <v xml:space="preserve">ООО РИКО</v>
          </cell>
          <cell r="B207" t="str">
            <v xml:space="preserve">454006 ЧЕЛЯБИНСК РОССИЙСКАЯ 40</v>
          </cell>
          <cell r="C207">
            <v>195</v>
          </cell>
          <cell r="D207">
            <v>190</v>
          </cell>
        </row>
        <row r="208">
          <cell r="A208" t="str">
            <v xml:space="preserve">ООО "АВТОТУРИСТ"</v>
          </cell>
          <cell r="B208" t="str">
            <v xml:space="preserve">184284, МУРМАНСКАЯ ОБЛАСТЬ, ОЛЕНЕГОРСК, СТРОИТЕЛЬНАЯ УЛ., Д. 72</v>
          </cell>
          <cell r="C208">
            <v>195</v>
          </cell>
          <cell r="D208">
            <v>42</v>
          </cell>
        </row>
        <row r="209">
          <cell r="A209" t="str">
            <v xml:space="preserve">ООО "АССОЦИАЦИЯ МЕТАЛЛУРГОВ И       ИНВЕСТОРОВ"</v>
          </cell>
          <cell r="B209" t="str">
            <v xml:space="preserve">117049, МОСКВА, КРЫМСКИЙ ВАЛ, ДОМ 8</v>
          </cell>
          <cell r="C209">
            <v>188</v>
          </cell>
          <cell r="D209">
            <v>960</v>
          </cell>
        </row>
        <row r="210">
          <cell r="A210" t="str">
            <v xml:space="preserve">ООО "КЛЕАТРОН-ТЕРМИНАЛ"</v>
          </cell>
          <cell r="B210" t="str">
            <v>С-ПЕТЕРБУРГ,ПР.НЕПОКОРЕННЫХ,Д.63</v>
          </cell>
          <cell r="C210">
            <v>188</v>
          </cell>
          <cell r="D210">
            <v>500</v>
          </cell>
        </row>
        <row r="211">
          <cell r="A211" t="str">
            <v xml:space="preserve">ООО "СВИФТ"</v>
          </cell>
          <cell r="B211" t="str">
            <v xml:space="preserve">199034,РОССИЯ, САНКТ-ПЕТЕРБУРГ,В.О.,  БЛЬШОЙ ПР.,31, ПОМ.111 Т:315-8465</v>
          </cell>
          <cell r="C211">
            <v>188</v>
          </cell>
          <cell r="D211">
            <v>730</v>
          </cell>
        </row>
        <row r="212">
          <cell r="A212" t="str">
            <v xml:space="preserve">ОАО "ДОРОГОБУЖ"</v>
          </cell>
          <cell r="B212" t="str">
            <v xml:space="preserve">215735 П.В-ДНЕПРОВСКИЙ,ДОРОГОБУЖСКОГО Р-НА,СМОЛЕНСКОЙ ОБЛ.</v>
          </cell>
          <cell r="C212">
            <v>183</v>
          </cell>
          <cell r="D212">
            <v>53</v>
          </cell>
        </row>
        <row r="213">
          <cell r="A213" t="str">
            <v xml:space="preserve">ЗАО"ФИНАНСОВО-ПРОМЫШЛЕННАЯ ГРУППА"В.М.С."</v>
          </cell>
          <cell r="B213" t="str">
            <v>101000,МОСКВА,УЛ.МЯСНИЦКАЯ,Д.30/1-2,СТР.1</v>
          </cell>
          <cell r="C213">
            <v>180</v>
          </cell>
          <cell r="D213">
            <v>780</v>
          </cell>
        </row>
        <row r="214">
          <cell r="A214" t="str">
            <v xml:space="preserve">ФИРМА "ЕТЛ" (ООО)</v>
          </cell>
          <cell r="B214" t="str">
            <v xml:space="preserve">180023,Г.ПСКОВ,УЛ.2 ПЕСОЧНАЯ,Д.50</v>
          </cell>
          <cell r="C214">
            <v>177</v>
          </cell>
          <cell r="D214">
            <v>50</v>
          </cell>
        </row>
        <row r="215">
          <cell r="A215" t="str">
            <v xml:space="preserve">ТОВАРИЩЕСТВО С ОГРАНИЧЕННОЙ ОТВЕТСТВЕННОСТЬЮ "УНИВЕРСАЛ"</v>
          </cell>
          <cell r="B215" t="str">
            <v xml:space="preserve">674650 П.ЗАБАЙКАЛЬСК УЛ.ПЕРВОМАЙСКАЯ 2 КВ.1</v>
          </cell>
          <cell r="C215">
            <v>170</v>
          </cell>
          <cell r="D215">
            <v>39</v>
          </cell>
        </row>
        <row r="216">
          <cell r="A216" t="str">
            <v xml:space="preserve">ПКФ "РУССКИЙ ВЕК" (ТОО)</v>
          </cell>
          <cell r="B216" t="str">
            <v xml:space="preserve">440028 Г.ПЕНЗА УЛ.КУЛИБИНА 11-91</v>
          </cell>
          <cell r="C216">
            <v>170</v>
          </cell>
          <cell r="D216">
            <v>45</v>
          </cell>
        </row>
        <row r="217">
          <cell r="A217" t="str">
            <v xml:space="preserve">ООО "НЕВА-НОРД"</v>
          </cell>
          <cell r="B217" t="str">
            <v xml:space="preserve">197374,Г.С-ПЕТЕРБУРГ, УЛ.САВУШКИНА, Д.125,К.2 ТЕЛ.812 5155790</v>
          </cell>
          <cell r="C217">
            <v>162</v>
          </cell>
          <cell r="D217">
            <v>80</v>
          </cell>
        </row>
        <row r="218">
          <cell r="A218" t="str">
            <v xml:space="preserve">"ЭСАЛХ" АОЗТ</v>
          </cell>
          <cell r="B218" t="str">
            <v xml:space="preserve">188540 ЛЕНИНГР.ОБЛ.Г.СЛАНЦЫ КИНГИСЕППСКОЕ Ш.14</v>
          </cell>
          <cell r="C218">
            <v>161</v>
          </cell>
          <cell r="D218">
            <v>54</v>
          </cell>
        </row>
        <row r="219">
          <cell r="A219" t="str">
            <v xml:space="preserve">КАРЛИН ЮРИЙ МИХАЙЛОВИЧ СВИД-ВО №1485  ОТ 22.04.96 ПАСП.XV-АК 698409</v>
          </cell>
          <cell r="B219" t="str">
            <v xml:space="preserve">СПБ. Г.ЛОМОНОСОВ ПР.СВЕРДЛОВА 18А-19  РОССИЯ ТЕЛ 422-2523</v>
          </cell>
          <cell r="C219">
            <v>160</v>
          </cell>
          <cell r="D219">
            <v>70</v>
          </cell>
        </row>
        <row r="220">
          <cell r="A220" t="str">
            <v xml:space="preserve">ООО ПКФ "СЕЛЕЙ"</v>
          </cell>
          <cell r="B220" t="str">
            <v xml:space="preserve">664050 Г ИРКУТСК ПРОСПЕКТ КАРЛ-МАРКС-ШТАДТ 20-119</v>
          </cell>
          <cell r="C220">
            <v>160</v>
          </cell>
          <cell r="D220">
            <v>65</v>
          </cell>
        </row>
        <row r="221">
          <cell r="A221" t="str">
            <v xml:space="preserve">ЗАО"БАЛТИЙСКАЯ ГРУППА"</v>
          </cell>
          <cell r="B221" t="str">
            <v xml:space="preserve">190000, С-ПЕТЕРБУРГ УЛ.ПОЧТАМТСКАЯ 4</v>
          </cell>
          <cell r="C221">
            <v>160</v>
          </cell>
          <cell r="D221">
            <v>870</v>
          </cell>
        </row>
        <row r="222">
          <cell r="A222" t="str">
            <v xml:space="preserve">"АЛКОР ЭДВАНС ТРЕЙДИНГ" ЗАО</v>
          </cell>
          <cell r="B222" t="str">
            <v xml:space="preserve">198162, С-ПЕТЕРБУРГ, В.О.,12-Я ЛИНИЯ, 11</v>
          </cell>
          <cell r="C222">
            <v>156</v>
          </cell>
          <cell r="D222">
            <v>73</v>
          </cell>
        </row>
        <row r="223">
          <cell r="A223" t="str">
            <v xml:space="preserve">ТОО "ДИЛЕР"</v>
          </cell>
          <cell r="B223" t="str">
            <v xml:space="preserve">Г.ЧИТА УЛ.АМУРСКАЯ,52</v>
          </cell>
          <cell r="C223">
            <v>155</v>
          </cell>
          <cell r="D223">
            <v>65</v>
          </cell>
        </row>
        <row r="224">
          <cell r="A224" t="str">
            <v xml:space="preserve">ИНДИВИДУАЛЬНЫЙ ПРЕДПРИНИМАТЕЛЬ ПИНЧУК И. Б.</v>
          </cell>
          <cell r="B224" t="str">
            <v xml:space="preserve">174126 НОВГОРОДСКАЯ ОБЛ.,НОВГОРОДСКИЙ Р-ОН,РП ПАНКОВКА,УЛ.ПИОНЕРСКАЯ,Д.3,КВ.33</v>
          </cell>
          <cell r="C224">
            <v>154</v>
          </cell>
          <cell r="D224">
            <v>53</v>
          </cell>
        </row>
        <row r="225">
          <cell r="A225" t="str">
            <v xml:space="preserve">ТОО КЭНГ</v>
          </cell>
          <cell r="B225" t="str">
            <v xml:space="preserve">423807 НАБ ЧЕЛНЫ УЛ ГИДРОСТРОИТЕЛЕЙ 17</v>
          </cell>
          <cell r="C225">
            <v>153</v>
          </cell>
          <cell r="D225">
            <v>25</v>
          </cell>
        </row>
        <row r="226">
          <cell r="A226" t="str">
            <v xml:space="preserve">ООО "ЭКОПРОМКОМПЛЕКС"</v>
          </cell>
          <cell r="B226" t="str">
            <v xml:space="preserve">Г.ВЫБОРГ, ТАММИСУО</v>
          </cell>
          <cell r="C226">
            <v>150</v>
          </cell>
          <cell r="D226">
            <v>83</v>
          </cell>
        </row>
        <row r="227">
          <cell r="A227" t="str">
            <v xml:space="preserve">ООО "РЕМ ВМ"</v>
          </cell>
          <cell r="B227" t="str">
            <v xml:space="preserve">109544, Г.МОСКВА, УЛ.БИБЛИОТЕЧНАЯ, Д.27,КОМН.ПРАВЛ.ЖСК "КОЛОМНА"</v>
          </cell>
          <cell r="C227">
            <v>150</v>
          </cell>
          <cell r="D227">
            <v>83</v>
          </cell>
        </row>
        <row r="228">
          <cell r="A228" t="str">
            <v xml:space="preserve">ООО "МЕТЭКС"</v>
          </cell>
          <cell r="B228" t="str">
            <v xml:space="preserve">191028, С-ПЕТЕРБУРГ,ЛИТЕЙНЫЙ ПР.22</v>
          </cell>
          <cell r="C228">
            <v>144</v>
          </cell>
          <cell r="D228">
            <v>274</v>
          </cell>
        </row>
        <row r="229">
          <cell r="A229" t="str">
            <v xml:space="preserve">ООО "МАРКОС"</v>
          </cell>
          <cell r="B229" t="str">
            <v xml:space="preserve">614068 Г.ПЕРМЬ,УЛ.УСПЕНСКОГО 12</v>
          </cell>
          <cell r="C229">
            <v>142</v>
          </cell>
          <cell r="D229">
            <v>680</v>
          </cell>
        </row>
        <row r="230">
          <cell r="A230" t="str">
            <v xml:space="preserve">ОАО "САНКТ-ПЕТЕРБУРГ-МЕТАЛЛ" *7810218872</v>
          </cell>
          <cell r="B230" t="str">
            <v xml:space="preserve">196128 РОССИЯ Г.САНКТ-ПЕТЕРБУРГ, ПЛ.ЧЕРНЫШЕВСКОГО,5.</v>
          </cell>
          <cell r="C230">
            <v>141</v>
          </cell>
          <cell r="D230">
            <v>680</v>
          </cell>
        </row>
        <row r="231">
          <cell r="A231" t="str">
            <v xml:space="preserve">ООО"КОМПАНИЯ ПАЛАНТИН"</v>
          </cell>
          <cell r="B231" t="str">
            <v xml:space="preserve">125195,Г.МОСКВА УЛ.СМОЛЬНАЯ Д.37</v>
          </cell>
          <cell r="C231">
            <v>140</v>
          </cell>
          <cell r="D231">
            <v>77</v>
          </cell>
        </row>
        <row r="232">
          <cell r="A232" t="str">
            <v xml:space="preserve">ЗАО "ФИРМА ИНТЕГРАЛ"</v>
          </cell>
          <cell r="B232" t="str">
            <v xml:space="preserve">121002 МОСКВА МАЛ.МОГИЛЬЦЕВСКИЙ ПЕР. 3</v>
          </cell>
          <cell r="C232">
            <v>139</v>
          </cell>
          <cell r="D232">
            <v>802</v>
          </cell>
        </row>
        <row r="233">
          <cell r="A233" t="str">
            <v xml:space="preserve">ООО "ЭКОЛОГИЯ-МЕТАЛЛ"</v>
          </cell>
          <cell r="B233" t="str">
            <v xml:space="preserve">109428, МОСКВА, МИХАЙЛОВА, 39, СТР. 1</v>
          </cell>
          <cell r="C233">
            <v>138</v>
          </cell>
          <cell r="D233">
            <v>700</v>
          </cell>
        </row>
        <row r="234">
          <cell r="A234" t="str">
            <v xml:space="preserve">ООО "СТР"</v>
          </cell>
          <cell r="B234" t="str">
            <v>191040,С-ПЕТЕРБУРГ,ПР.ЛИГОВСКИЙ,43/45</v>
          </cell>
          <cell r="C234">
            <v>137</v>
          </cell>
          <cell r="D234">
            <v>72</v>
          </cell>
        </row>
        <row r="235">
          <cell r="A235" t="str">
            <v xml:space="preserve">ООО "ТОРГОВАЯ ПЛОЩАДЬ"</v>
          </cell>
          <cell r="B235" t="str">
            <v>180019,Г.ПСКОВ,УЛ.СОВЕТСКАЯ,93А</v>
          </cell>
          <cell r="C235">
            <v>134</v>
          </cell>
          <cell r="D235">
            <v>70</v>
          </cell>
        </row>
        <row r="236">
          <cell r="A236" t="str">
            <v xml:space="preserve">АСИПЕНОК ВЛАДИМИР ПАВЛОВИЧ</v>
          </cell>
          <cell r="B236" t="str">
            <v xml:space="preserve">Г.БЛАГОВЕЩЕНСК,УЛ.ПАРТИЗАНСКАЯ 22/2 КВ.92 ПАСПОРТ Y ЖО 615142</v>
          </cell>
          <cell r="C236">
            <v>134</v>
          </cell>
          <cell r="D236">
            <v>105</v>
          </cell>
        </row>
        <row r="237">
          <cell r="A237" t="str">
            <v xml:space="preserve">"РИК" ЗАО</v>
          </cell>
          <cell r="B237" t="str">
            <v xml:space="preserve">195257, С-ПЕТЕРБУРГ, ПР.НАУКИ 10, КОРП.1</v>
          </cell>
          <cell r="C237">
            <v>134</v>
          </cell>
          <cell r="D237">
            <v>200</v>
          </cell>
        </row>
        <row r="238">
          <cell r="A238" t="str">
            <v xml:space="preserve">СТРОИТЕЛЬНО-ПРОМЫШЛЕННОЕ АКЦИОНЕРНОЕ ОБЩЕСТВО "ПУС"</v>
          </cell>
          <cell r="B238" t="str">
            <v xml:space="preserve">674665 ЧИТИНСКАЯ ОБЛ,Г.КРАСНОКАМЕНСК,А/Я 5</v>
          </cell>
          <cell r="C238">
            <v>133</v>
          </cell>
          <cell r="D238">
            <v>79</v>
          </cell>
        </row>
        <row r="239">
          <cell r="A239" t="str">
            <v xml:space="preserve">ООО "НАВИ-2"</v>
          </cell>
          <cell r="B239" t="str">
            <v>197342,С-ПЕТЕРБУРГ,ул.НОВОСИБИРСКАЯ,д.18/5,ПОМ.1</v>
          </cell>
          <cell r="C239">
            <v>132</v>
          </cell>
          <cell r="D239">
            <v>95</v>
          </cell>
        </row>
        <row r="240">
          <cell r="A240" t="str">
            <v xml:space="preserve">ПРЕДПРИНИМАТЕЛЬ САМСОНОВА ГАЛИНА СЕРГЕЕВНА</v>
          </cell>
          <cell r="B240" t="str">
            <v xml:space="preserve">1103414000, 352130 Г.КРОПОТКИН, УЛ.КРАСНОДАРСКАЯ,135</v>
          </cell>
          <cell r="C240">
            <v>132</v>
          </cell>
          <cell r="D240">
            <v>70</v>
          </cell>
        </row>
        <row r="241">
          <cell r="A241" t="str">
            <v xml:space="preserve">ЗАО "АЗИМУТ"</v>
          </cell>
          <cell r="B241" t="str">
            <v xml:space="preserve">652000,КЕМЕРОВСКАЯ ОБЛ.,Г.ЮРГА,УЛ.КИРОВА,6</v>
          </cell>
          <cell r="C241">
            <v>130</v>
          </cell>
          <cell r="D241">
            <v>110</v>
          </cell>
        </row>
        <row r="242">
          <cell r="A242" t="str">
            <v xml:space="preserve">ИНДИВИДУАЛЬНЫЙ ПРЕДПРИНИМАТЕЛЬ ДУХАНИН ВИКТОР ВАСИЛЬЕВИЧ</v>
          </cell>
          <cell r="B242" t="str">
            <v xml:space="preserve">КАРЕЛИЯ Г.ЛАХДЕНПОХЬЯ УЛ.ТРУБАЧЕВА 7А-48</v>
          </cell>
          <cell r="C242">
            <v>130</v>
          </cell>
          <cell r="D242">
            <v>43</v>
          </cell>
        </row>
        <row r="243">
          <cell r="A243" t="str">
            <v xml:space="preserve">ЗАО НПФ "ВАЛЕ"</v>
          </cell>
          <cell r="B243" t="str">
            <v xml:space="preserve">454047 РОССИЯ ЧЕЛЯБИНСК УЛ.СТАЛЕВАРОВ 5</v>
          </cell>
          <cell r="C243">
            <v>129</v>
          </cell>
          <cell r="D243">
            <v>824</v>
          </cell>
        </row>
        <row r="244">
          <cell r="A244" t="str">
            <v xml:space="preserve">ООО "ВУМЕН"</v>
          </cell>
          <cell r="B244" t="str">
            <v xml:space="preserve">113519 МОСКВА УЛ.КРАСНОГО МАЯКА 13-4</v>
          </cell>
          <cell r="C244">
            <v>127</v>
          </cell>
          <cell r="D244">
            <v>67</v>
          </cell>
        </row>
        <row r="245">
          <cell r="A245" t="str">
            <v xml:space="preserve">ИЧП "АЛЕКС И СДКА"</v>
          </cell>
          <cell r="B245" t="str">
            <v xml:space="preserve">690017 Г.ВЛАДИВОСТОК УЛ.КАТЕРНАЯ 5 А -4</v>
          </cell>
          <cell r="C245">
            <v>127</v>
          </cell>
          <cell r="D245">
            <v>70</v>
          </cell>
        </row>
        <row r="246">
          <cell r="A246" t="str">
            <v xml:space="preserve">ООО "ЮРГАЛ"</v>
          </cell>
          <cell r="B246" t="str">
            <v xml:space="preserve">456203 Г.ЗЛАТОУСТ УЛ.КИРОВА Д3</v>
          </cell>
          <cell r="C246">
            <v>126</v>
          </cell>
          <cell r="D246">
            <v>90</v>
          </cell>
        </row>
        <row r="247">
          <cell r="A247" t="str">
            <v xml:space="preserve">Ч.П.ВЫСОТИН НИКОЛАЙ ИВАНОВИЧ      ПАСПОРТ I-СТ 694166 ОТ 07.09.76</v>
          </cell>
          <cell r="B247" t="str">
            <v xml:space="preserve">665470 Г.УСОЛЬЕ-СИБИРСКОЕ ИРК.ОБЛ УЛ.РОЗЫ ЛЮКСЕМБУРГ 5-82</v>
          </cell>
          <cell r="C247">
            <v>123</v>
          </cell>
          <cell r="D247">
            <v>80</v>
          </cell>
        </row>
        <row r="248">
          <cell r="A248" t="str">
            <v>ООО"СПЕЦТЕХПРОМ"</v>
          </cell>
          <cell r="B248" t="str">
            <v>191025,С-ПЕТЕРБУРГ,УЛ.ВОССТАНИЯ,Д.1/39,ЛИТ."Т",ПОМ.5-Н</v>
          </cell>
          <cell r="C248">
            <v>122</v>
          </cell>
          <cell r="D248">
            <v>500</v>
          </cell>
        </row>
        <row r="249">
          <cell r="A249" t="str">
            <v xml:space="preserve">ООО "МАТАДОР"</v>
          </cell>
          <cell r="B249" t="str">
            <v xml:space="preserve">673370 ЧИТИНСКАЯ ОБЛ.Г.ШИЛКА УЛ.ЛЕНИНА 78</v>
          </cell>
          <cell r="C249">
            <v>120</v>
          </cell>
          <cell r="D249">
            <v>80</v>
          </cell>
        </row>
        <row r="250">
          <cell r="A250" t="str">
            <v xml:space="preserve">ЗАО"ТОРГОВЫЙ ДОМ "ТАТ"</v>
          </cell>
          <cell r="B250" t="str">
            <v xml:space="preserve">162622,ВОЛОГОДСКАЯ ОБЛ.,Г.ЧЕРЕПОВЕЦ,    СОВЕТСКИЙ ПРОСП.,Д99-А</v>
          </cell>
          <cell r="C250">
            <v>120</v>
          </cell>
          <cell r="D250">
            <v>78</v>
          </cell>
        </row>
        <row r="251">
          <cell r="A251" t="str">
            <v xml:space="preserve">ООО "АРКАНА"</v>
          </cell>
          <cell r="B251" t="str">
            <v xml:space="preserve">664074 Г ИРКУТСК УЛ ДОБРОЛЮБОВА 1-58</v>
          </cell>
          <cell r="C251">
            <v>120</v>
          </cell>
          <cell r="D251">
            <v>110</v>
          </cell>
        </row>
        <row r="252">
          <cell r="A252" t="str">
            <v xml:space="preserve">ООО "ПАРУС"</v>
          </cell>
          <cell r="B252" t="str">
            <v xml:space="preserve">674650 ЧИТИНСКАЯ ОБЛАСТЬ П ЗАБАЙКАЛЬСК  УЛ КРАСНОАРМЕЙСКАЯ 7/12</v>
          </cell>
          <cell r="C252">
            <v>120</v>
          </cell>
          <cell r="D252">
            <v>40</v>
          </cell>
        </row>
        <row r="253">
          <cell r="A253" t="str">
            <v xml:space="preserve">ИСТРАТОВ НИКОЛАЙ АЛЕКСАНДРОВИЧ</v>
          </cell>
          <cell r="B253" t="str">
            <v xml:space="preserve">664058 Г ИРКУТСК УЛ ВАМПИЛОВА 13А-34</v>
          </cell>
          <cell r="C253">
            <v>119</v>
          </cell>
          <cell r="D253">
            <v>55</v>
          </cell>
        </row>
        <row r="254">
          <cell r="A254" t="str">
            <v xml:space="preserve">ЗАО "ТЕХКОМПЛЕКТ"</v>
          </cell>
          <cell r="B254" t="str">
            <v xml:space="preserve">462363, ОРЕНБУРГСКАЯ ОБЛ., Г.НОВОТРОИЦК,ПР. МЕТАЛЛУРГОВ, Д.25, КВ.81</v>
          </cell>
          <cell r="C254">
            <v>118</v>
          </cell>
          <cell r="D254">
            <v>136</v>
          </cell>
        </row>
        <row r="255">
          <cell r="A255" t="str">
            <v xml:space="preserve">СП ООО ТОРГОВЫЙ ДОМ "СУНГАРИ" (РОССИЙСКО-КИТАЙСКОЕ)</v>
          </cell>
          <cell r="B255" t="str">
            <v xml:space="preserve">664018 Г ИРКУТСК УЛ ПРИМОРСКАЯ 2А</v>
          </cell>
          <cell r="C255">
            <v>116</v>
          </cell>
          <cell r="D255">
            <v>65</v>
          </cell>
        </row>
        <row r="256">
          <cell r="A256" t="str">
            <v xml:space="preserve">ЧИП "ДАПС"</v>
          </cell>
          <cell r="B256" t="str">
            <v xml:space="preserve">633190 БЕРДСК МИКРОРАЙОН 15-40</v>
          </cell>
          <cell r="C256">
            <v>116</v>
          </cell>
          <cell r="D256">
            <v>100</v>
          </cell>
        </row>
        <row r="257">
          <cell r="A257" t="str">
            <v xml:space="preserve">ТОО ПКФ "ГЕНЕЗ"</v>
          </cell>
          <cell r="B257" t="str">
            <v>192241,С-ПЕТЕРБУРГ,УЛ.ТУРКУ,Д.31,КВ.277</v>
          </cell>
          <cell r="C257">
            <v>115</v>
          </cell>
          <cell r="D257">
            <v>87</v>
          </cell>
        </row>
        <row r="258">
          <cell r="A258" t="str">
            <v xml:space="preserve">"ЭЛИС СИТИ" ОБЩЕСТВО С ОГРАНИЧЕННОЙ ОТВЕТСТВЕННОСТЬЮ</v>
          </cell>
          <cell r="B258" t="str">
            <v xml:space="preserve">674665 ЧИТИНСКАЯ ОБЛ.,Г.КРАСНОКАМЕНСК, Д. 105, КВ.41</v>
          </cell>
          <cell r="C258">
            <v>111</v>
          </cell>
          <cell r="D258">
            <v>23</v>
          </cell>
        </row>
        <row r="259">
          <cell r="A259" t="str">
            <v>ООО"ПЕРСПЕКТИВА"</v>
          </cell>
          <cell r="B259" t="str">
            <v xml:space="preserve">191194, С-ПЕТЕРБУРГ,УЛ.ЧАЙКОВСКОГО 65,ПОМ.7Н</v>
          </cell>
          <cell r="C259">
            <v>110</v>
          </cell>
          <cell r="D259">
            <v>151</v>
          </cell>
        </row>
        <row r="260">
          <cell r="A260" t="str">
            <v>ОАО"ЗВЕЗДА"</v>
          </cell>
          <cell r="B260" t="str">
            <v>193012,СПБ,УЛ.БАБУШКИНА,123</v>
          </cell>
          <cell r="C260">
            <v>109</v>
          </cell>
          <cell r="D260">
            <v>50</v>
          </cell>
        </row>
        <row r="261">
          <cell r="A261" t="str">
            <v xml:space="preserve">АК НОВОМОСКОВСКБЫТХИМ</v>
          </cell>
          <cell r="B261" t="str">
            <v xml:space="preserve">301670 НОВОМОСКОВСК КОМСОМОЛЬСКОЕ ШОССЕ 64</v>
          </cell>
          <cell r="C261">
            <v>109</v>
          </cell>
          <cell r="D261">
            <v>33</v>
          </cell>
        </row>
        <row r="262">
          <cell r="A262" t="str">
            <v xml:space="preserve">АО "НОВОЛИПЕЦКИЙ МЕТКОМБИНАТ"</v>
          </cell>
          <cell r="B262" t="str">
            <v xml:space="preserve">398040, Г.ЛИПЕЦК, ПЛ.МЕТАЛЛУРГОВ, 2</v>
          </cell>
          <cell r="C262">
            <v>106</v>
          </cell>
          <cell r="D262">
            <v>149</v>
          </cell>
        </row>
        <row r="263">
          <cell r="A263" t="str">
            <v xml:space="preserve">СОЛОВЬЕВ Н.К.ЧАСТ.ПРЕДПРИН.С-ВО И №2963</v>
          </cell>
          <cell r="B263" t="str">
            <v xml:space="preserve">Г.КРАСНОКАМЕНСК ДОМ 15-Ц КВ.8</v>
          </cell>
          <cell r="C263">
            <v>104</v>
          </cell>
          <cell r="D263">
            <v>27</v>
          </cell>
        </row>
        <row r="264">
          <cell r="A264" t="str">
            <v xml:space="preserve">ТОО ПРЕДПРИЯТИЕ "РОСТОК"</v>
          </cell>
          <cell r="B264" t="str">
            <v xml:space="preserve">454081 РОССИЯ Г.ЧЕЛЯБИНСК УЛ.ГОРЬКОГО, 47</v>
          </cell>
          <cell r="C264">
            <v>104</v>
          </cell>
          <cell r="D264">
            <v>550</v>
          </cell>
        </row>
        <row r="265">
          <cell r="A265" t="str">
            <v xml:space="preserve">ЧИТИНСКОЕ ЗАГОТАВИТЕЛЬНОЕ ПРОИЗВОДСТВЕН-НО-КОМЕРЧЕСКОЕ ПРЕДПРИЯТИЕ (ТОО)</v>
          </cell>
          <cell r="B265" t="str">
            <v xml:space="preserve">Г.ЧИТА, ИНГОДИНСКИЙ Р-Н,УЛ.КИРОВА ,1</v>
          </cell>
          <cell r="C265">
            <v>103</v>
          </cell>
          <cell r="D265">
            <v>55</v>
          </cell>
        </row>
        <row r="266">
          <cell r="A266" t="str">
            <v xml:space="preserve">ЗАО "ТИМЕНС"</v>
          </cell>
          <cell r="B266" t="str">
            <v xml:space="preserve">620003 РОССИЯ ЕКАТЕРИНБУРГ УЛ. 8 МАРТА, 267А - 204</v>
          </cell>
          <cell r="C266">
            <v>102</v>
          </cell>
          <cell r="D266">
            <v>615</v>
          </cell>
        </row>
        <row r="267">
          <cell r="A267" t="str">
            <v xml:space="preserve">АОЗТ "ТЕХМЕТ"</v>
          </cell>
          <cell r="B267" t="str">
            <v xml:space="preserve">188900 Г.ВЫБОРГ ПЕКАРНЫЙ ПЕРЕУЛОК, Д.3</v>
          </cell>
          <cell r="C267">
            <v>101</v>
          </cell>
          <cell r="D267">
            <v>95</v>
          </cell>
        </row>
        <row r="268">
          <cell r="A268" t="str">
            <v>ООО"ЭКОМЕТ"</v>
          </cell>
          <cell r="B268" t="str">
            <v xml:space="preserve">199155, С-ПЕТЕРБУРГ,ОДОЕВСКОГО 24 КОРП.1</v>
          </cell>
          <cell r="C268">
            <v>100</v>
          </cell>
          <cell r="D268">
            <v>80</v>
          </cell>
        </row>
        <row r="269">
          <cell r="A269" t="str">
            <v xml:space="preserve">МИХАЙЛИК АЛЕКСЕЙ НИКОЛАЕВИЧ РП 924</v>
          </cell>
          <cell r="B269" t="str">
            <v xml:space="preserve">672022 Г.ЧТИТА УЛ.ЭНТУЗИАСТОВ 79,КВ.65</v>
          </cell>
          <cell r="C269">
            <v>100</v>
          </cell>
          <cell r="D269">
            <v>40</v>
          </cell>
        </row>
        <row r="270">
          <cell r="A270" t="str">
            <v xml:space="preserve">ОАО "ПОДПОРОЖСКИЙ ПОРТ"</v>
          </cell>
          <cell r="B270" t="str">
            <v xml:space="preserve">187741 П.НИКОЛЬСКИЙ ПОДПОРОЖСКИЙ Р-Н,ЛЕН.ОБЛ (ПО ПОР.ЗАО НПО "СЕВЕРСПЛАВ")</v>
          </cell>
          <cell r="C270">
            <v>100</v>
          </cell>
          <cell r="D270">
            <v>87</v>
          </cell>
        </row>
        <row r="271">
          <cell r="A271" t="str">
            <v xml:space="preserve">ТОО "ИН УРАЛ"</v>
          </cell>
          <cell r="B271" t="str">
            <v xml:space="preserve">623730 РОССИЯ РЕЖ УЛ. ПУШКИНА, 3 ТЕЛ. 22-50-89</v>
          </cell>
          <cell r="C271">
            <v>99</v>
          </cell>
          <cell r="D271">
            <v>650</v>
          </cell>
        </row>
        <row r="272">
          <cell r="A272" t="str">
            <v xml:space="preserve">ЗАО "ЭЛАНИТ"</v>
          </cell>
          <cell r="B272" t="str">
            <v xml:space="preserve">366720 НАЗРАНЬ ИНГУШЕТИЯ УЛ.МОСКОВСКАЯ,13А</v>
          </cell>
          <cell r="C272">
            <v>99</v>
          </cell>
          <cell r="D272">
            <v>412</v>
          </cell>
        </row>
        <row r="273">
          <cell r="A273" t="str">
            <v xml:space="preserve">ООО "МАСТЕРЪ"</v>
          </cell>
          <cell r="B273" t="str">
            <v xml:space="preserve">190121, С-ПЕТЕРБУРГ,АНГЛИЙСКИЙ ПР.,19,КВ.236</v>
          </cell>
          <cell r="C273">
            <v>98</v>
          </cell>
          <cell r="D273">
            <v>64</v>
          </cell>
        </row>
        <row r="274">
          <cell r="A274" t="str">
            <v xml:space="preserve">ДОНЦОВ АЛЕКСАНДР СЕРГЕЕВИЧ</v>
          </cell>
          <cell r="B274" t="str">
            <v xml:space="preserve">БЛАГОВЕЩЕНСК,УЛ.СТУДЕНЧЕСКАЯ 35-201 ПАСПОРТ V-ЖО 526001</v>
          </cell>
          <cell r="C274">
            <v>98</v>
          </cell>
          <cell r="D274">
            <v>90</v>
          </cell>
        </row>
        <row r="275">
          <cell r="A275" t="str">
            <v xml:space="preserve">ЕСАУЛЕНКО АНАТОЛИЙ ВЛАДИМИРОВИЧ</v>
          </cell>
          <cell r="B275" t="str">
            <v xml:space="preserve">БЛАГОВЕЩЕНСК,УЛ.АМУРСКАЯ 32-37 ПАСПОРТI-ЖО 557474</v>
          </cell>
          <cell r="C275">
            <v>97</v>
          </cell>
          <cell r="D275">
            <v>90</v>
          </cell>
        </row>
        <row r="276">
          <cell r="A276" t="str">
            <v xml:space="preserve">ПРЕДПРИНИМАТЕЛЬ МИХАЙЛИК В.Н.</v>
          </cell>
          <cell r="B276" t="str">
            <v xml:space="preserve">674665,Г.КРАСНОКАМЕНСК ЧИТИНСКОЙ ОБЛ.,  Д.410 КВ.136</v>
          </cell>
          <cell r="C276">
            <v>97</v>
          </cell>
          <cell r="D276">
            <v>33</v>
          </cell>
        </row>
        <row r="277">
          <cell r="A277" t="str">
            <v>ООО"ЛИНА",692060,Г.ЛЕСОЗАВОДСК,</v>
          </cell>
          <cell r="B277" t="str">
            <v>УЛ.БУДНИКА,111</v>
          </cell>
          <cell r="C277">
            <v>96</v>
          </cell>
          <cell r="D277">
            <v>55</v>
          </cell>
        </row>
        <row r="278">
          <cell r="A278" t="str">
            <v xml:space="preserve">ООО "ПРИЗМА-СЕРВИС"</v>
          </cell>
          <cell r="B278" t="str">
            <v xml:space="preserve">160004 Г. ВОЛОГДА, УЛ. ГОНЧАРНАЯ 10</v>
          </cell>
          <cell r="C278">
            <v>95</v>
          </cell>
          <cell r="D278">
            <v>78</v>
          </cell>
        </row>
        <row r="279">
          <cell r="A279" t="str">
            <v xml:space="preserve">ООО "АЭ"</v>
          </cell>
          <cell r="B279" t="str">
            <v xml:space="preserve">300060 Г.ТУЛА РП СКУРАТОВСКИЙ ВАРВАРОВ- СКИЙ ПР.Д.12</v>
          </cell>
          <cell r="C279">
            <v>95</v>
          </cell>
          <cell r="D279">
            <v>74</v>
          </cell>
        </row>
        <row r="280">
          <cell r="A280" t="str">
            <v xml:space="preserve">ТОО ФИРМА  "ДИНАМИКА"</v>
          </cell>
          <cell r="B280" t="str">
            <v xml:space="preserve">614022 Г.ПЕРМЬ, УЛ.САМОЛЕТНАЯ 34-12</v>
          </cell>
          <cell r="C280">
            <v>92</v>
          </cell>
          <cell r="D280">
            <v>672</v>
          </cell>
        </row>
        <row r="281">
          <cell r="A281" t="str">
            <v xml:space="preserve">ЗАО "МРК"</v>
          </cell>
          <cell r="B281" t="str">
            <v xml:space="preserve">236004 КАЛИHИHГРАД,АЛЛЕЯ СМЕЛЫХ 31</v>
          </cell>
          <cell r="C281">
            <v>88</v>
          </cell>
          <cell r="D281">
            <v>605</v>
          </cell>
        </row>
        <row r="282">
          <cell r="A282" t="str">
            <v xml:space="preserve">ООО ПКП "МЕТПРОМ"</v>
          </cell>
          <cell r="B282" t="str">
            <v xml:space="preserve">394000 Г.ВОРОНЕЖ,УЛ.НИКИТИНСКАЯ,Д.1</v>
          </cell>
          <cell r="C282">
            <v>86</v>
          </cell>
          <cell r="D282">
            <v>75</v>
          </cell>
        </row>
        <row r="283">
          <cell r="A283" t="str">
            <v>ООО"РАУМЕТ"</v>
          </cell>
          <cell r="B283" t="str">
            <v xml:space="preserve">193036,С-ПЕТЕРБУРГ,ЛИГОВСКИЙ ПР.,29</v>
          </cell>
          <cell r="C283">
            <v>86</v>
          </cell>
          <cell r="D283">
            <v>67</v>
          </cell>
        </row>
        <row r="284">
          <cell r="A284" t="str">
            <v xml:space="preserve">АООТ "ЩЕРБИНКАВТОРЦВЕТМЕТ"</v>
          </cell>
          <cell r="B284" t="str">
            <v xml:space="preserve">142111 М.О.ПОДОЛЬСК-11</v>
          </cell>
          <cell r="C284">
            <v>86</v>
          </cell>
          <cell r="D284">
            <v>561</v>
          </cell>
        </row>
        <row r="285">
          <cell r="A285" t="str">
            <v xml:space="preserve">"АУСТЕНИТ" ООО</v>
          </cell>
          <cell r="B285" t="str">
            <v xml:space="preserve">191104, С-ПЕТЕРБУРГ,УЛ.ЧАЙКОВСКОГО,65/67, ПОМ.7-Н</v>
          </cell>
          <cell r="C285">
            <v>81</v>
          </cell>
          <cell r="D285">
            <v>738</v>
          </cell>
        </row>
        <row r="286">
          <cell r="A286" t="str">
            <v xml:space="preserve">ООО "ФИРМА ИНКО"</v>
          </cell>
          <cell r="B286" t="str">
            <v xml:space="preserve">113208 МОСКВА,СУМСКОЙ ПР-Д,2/3  ТЕЛ.232-29-80</v>
          </cell>
          <cell r="C286">
            <v>80</v>
          </cell>
          <cell r="D286">
            <v>900</v>
          </cell>
        </row>
        <row r="287">
          <cell r="A287" t="str">
            <v xml:space="preserve">ООО "НПТБ" / СИМБ ЛТД.</v>
          </cell>
          <cell r="B287" t="str">
            <v xml:space="preserve">198095 С-ПЕТЕРБУРГ,ОГОРОДНЫЙ ПЕР.5</v>
          </cell>
          <cell r="C287">
            <v>80</v>
          </cell>
          <cell r="D287">
            <v>286</v>
          </cell>
        </row>
        <row r="288">
          <cell r="A288" t="str">
            <v xml:space="preserve">"РОККО" ООО</v>
          </cell>
          <cell r="B288" t="str">
            <v xml:space="preserve">196105, С-ПЕТЕРБУРГ,ПР.Ю.ГАГАРИНА 1</v>
          </cell>
          <cell r="C288">
            <v>80</v>
          </cell>
          <cell r="D288">
            <v>727</v>
          </cell>
        </row>
        <row r="289">
          <cell r="A289" t="str">
            <v xml:space="preserve">ЗАО "НАРОДНАЯ ЭКСПОРТНАЯ КОМПАНИЯ"</v>
          </cell>
          <cell r="B289" t="str">
            <v xml:space="preserve">117908, МОСКВА, УЛ.ОРДЖОНИКИДЗЕ 11</v>
          </cell>
          <cell r="C289">
            <v>80</v>
          </cell>
          <cell r="D289">
            <v>1835</v>
          </cell>
        </row>
        <row r="290">
          <cell r="A290" t="str">
            <v xml:space="preserve">ЗАО "МЕТАЛЛ ЮВ"</v>
          </cell>
          <cell r="B290" t="str">
            <v xml:space="preserve">127322, Г.МОСКВА, УЛ.МИЛАШЕНКОВА, Д.10, КВ.96</v>
          </cell>
          <cell r="C290">
            <v>79</v>
          </cell>
          <cell r="D290">
            <v>690</v>
          </cell>
        </row>
        <row r="291">
          <cell r="A291" t="str">
            <v xml:space="preserve">ЗАО"МЕТАЛЛУРГИЯ ВТОРИЧНОГО АЛЮМИНИЯ"</v>
          </cell>
          <cell r="B291" t="str">
            <v xml:space="preserve">129110 Г.МОСКВА ПР-Т МИРА 57</v>
          </cell>
          <cell r="C291">
            <v>77</v>
          </cell>
          <cell r="D291">
            <v>869</v>
          </cell>
        </row>
        <row r="292">
          <cell r="A292" t="str">
            <v xml:space="preserve">АООТ "ПСКОВИНКОМ"</v>
          </cell>
          <cell r="B292" t="str">
            <v>180004,Г.ПСКОВ,УЛ.БАСТИОННАЯ,9-А</v>
          </cell>
          <cell r="C292">
            <v>76</v>
          </cell>
          <cell r="D292">
            <v>75</v>
          </cell>
        </row>
        <row r="293">
          <cell r="A293" t="str">
            <v xml:space="preserve">ООО "ФЭН-ЭЛЕКТРОНИК"</v>
          </cell>
          <cell r="B293" t="str">
            <v xml:space="preserve">Г.УССУРИЙСК УЛ.ЛЕНИНА,91</v>
          </cell>
          <cell r="C293">
            <v>75</v>
          </cell>
          <cell r="D293">
            <v>415</v>
          </cell>
        </row>
        <row r="294">
          <cell r="A294" t="str">
            <v xml:space="preserve">ПРЕДПРИНИМАТЕЛЬ ПЕКУТ ТАМАРА МИХАЙЛОВНА</v>
          </cell>
          <cell r="B294" t="str">
            <v xml:space="preserve">690069 Г.ВЛАДИВОСТОК,ПРОСП.100 ВЛАД-КУ,128А, КВ.51 ТЕЛ.31-25-41</v>
          </cell>
          <cell r="C294">
            <v>75</v>
          </cell>
          <cell r="D294">
            <v>150</v>
          </cell>
        </row>
        <row r="295">
          <cell r="A295" t="str">
            <v xml:space="preserve">ЧАСТНОЕ ПРЕДПРИЯТИЕ "РУБИН" ПАЛЬШИНЫХ</v>
          </cell>
          <cell r="B295" t="str">
            <v xml:space="preserve">674610 Г.БОРЗЯ,УЛ.ПУШКИНА,1</v>
          </cell>
          <cell r="C295">
            <v>74</v>
          </cell>
          <cell r="D295">
            <v>39</v>
          </cell>
        </row>
        <row r="296">
          <cell r="A296" t="str">
            <v xml:space="preserve">ТОО "ТЕРМИНАЛ-КОМПЛЕКС"</v>
          </cell>
          <cell r="B296" t="str">
            <v xml:space="preserve">/ДЛЯ ЗАО "ВТОРПРОМРЕСУРСЫ"МОСКВА/ 142111 М.О.ПОДОЛЬСК НЕФТЕБАЗОВСКИЙ</v>
          </cell>
          <cell r="C296">
            <v>73</v>
          </cell>
          <cell r="D296">
            <v>774</v>
          </cell>
        </row>
        <row r="297">
          <cell r="A297" t="str">
            <v xml:space="preserve">ЗАО "СЕЛЬХОЗЭКСПОРТ"</v>
          </cell>
          <cell r="B297" t="str">
            <v xml:space="preserve">127427 МОСКВА ДМИТРОВСКОЕ ШОССЕ Д.107 КОМ.254 485-59-90</v>
          </cell>
          <cell r="C297">
            <v>69</v>
          </cell>
          <cell r="D297">
            <v>2121</v>
          </cell>
        </row>
        <row r="298">
          <cell r="A298" t="str">
            <v xml:space="preserve">ТОО КПФ "ШАХТОРУДСТРОЙ" *6623000095</v>
          </cell>
          <cell r="B298" t="str">
            <v xml:space="preserve">622001 РОССИЯ Н-ТАГИЛ А/Я 254</v>
          </cell>
          <cell r="C298">
            <v>66</v>
          </cell>
          <cell r="D298">
            <v>360</v>
          </cell>
        </row>
        <row r="299">
          <cell r="A299" t="str">
            <v xml:space="preserve">"ВВС ПЛЮС" ООО</v>
          </cell>
          <cell r="B299" t="str">
            <v xml:space="preserve">194902, С-ПЕТЕРБУРГ,ВЫБОРГСКОЕ ШОССЕ,226</v>
          </cell>
          <cell r="C299">
            <v>63</v>
          </cell>
          <cell r="D299">
            <v>825</v>
          </cell>
        </row>
        <row r="300">
          <cell r="A300" t="str">
            <v xml:space="preserve">ЧП КРАПИВКО СЕРГЕЙ ИВАНОВИЧ РП 9010</v>
          </cell>
          <cell r="B300" t="str">
            <v xml:space="preserve">672039 ЧИТА УЛ УКРАИНСКИЙ БУЛЬВАР 28 КВ 63</v>
          </cell>
          <cell r="C300">
            <v>63</v>
          </cell>
          <cell r="D300">
            <v>60</v>
          </cell>
        </row>
        <row r="301">
          <cell r="A301" t="str">
            <v xml:space="preserve">ТОО "РИБОН"</v>
          </cell>
          <cell r="B301" t="str">
            <v xml:space="preserve">Г.ВОСКРЕСЕНСК МОСКОВСКОЙ ОБЛ. РОССИЯ</v>
          </cell>
          <cell r="C301">
            <v>62</v>
          </cell>
          <cell r="D301">
            <v>349</v>
          </cell>
        </row>
        <row r="302">
          <cell r="A302" t="str">
            <v>ЗАО"ЛЕВАРТ"</v>
          </cell>
          <cell r="B302" t="str">
            <v xml:space="preserve">РОССИЯ 140200 Г.ВОСКРЕСЕНСК, УЛ.ГАРАЖНАЯ</v>
          </cell>
          <cell r="C302">
            <v>61</v>
          </cell>
          <cell r="D302">
            <v>42</v>
          </cell>
        </row>
        <row r="303">
          <cell r="A303" t="str">
            <v xml:space="preserve">ООО "ЭНЕРГИЯ 97"</v>
          </cell>
          <cell r="B303" t="str">
            <v xml:space="preserve">125047,МОСКВА,ОРУЖЕЙНЫЙ ПЕР.,5-9</v>
          </cell>
          <cell r="C303">
            <v>60</v>
          </cell>
          <cell r="D303">
            <v>980</v>
          </cell>
        </row>
        <row r="304">
          <cell r="A304" t="str">
            <v xml:space="preserve">ООО ГЕРЦОГ</v>
          </cell>
          <cell r="B304" t="str">
            <v xml:space="preserve">188909 Г. ВЫСОЦК УЛ.КИРОВСКАЯ,2 КВ.14</v>
          </cell>
          <cell r="C304">
            <v>60</v>
          </cell>
          <cell r="D304">
            <v>59</v>
          </cell>
        </row>
        <row r="305">
          <cell r="A305" t="str">
            <v xml:space="preserve">OOO "ТЕОДОР"</v>
          </cell>
          <cell r="B305" t="str">
            <v xml:space="preserve">193036, С-ПЕТЕРБУРГ,ЛИГОВСКИЙ ПР.,Д.29,ПОМ.16-Н.</v>
          </cell>
          <cell r="C305">
            <v>60</v>
          </cell>
          <cell r="D305">
            <v>75</v>
          </cell>
        </row>
        <row r="306">
          <cell r="A306" t="str">
            <v xml:space="preserve">ООО "ТОРКОМ"</v>
          </cell>
          <cell r="B306" t="str">
            <v>600014,Г.ВЛАДИМИР,ПР.СТРОИТЕЛЕЙ,20А</v>
          </cell>
          <cell r="C306">
            <v>60</v>
          </cell>
          <cell r="D306">
            <v>65</v>
          </cell>
        </row>
        <row r="307">
          <cell r="A307" t="str">
            <v xml:space="preserve">ТОО ДВНПЦ"ОКЕАН"</v>
          </cell>
          <cell r="B307" t="str">
            <v xml:space="preserve">Г.ВЛАДИВОСТОК УЛ.3-Я СТРОИТЕЛЬНАЯ 16 ТЕЛ 232312</v>
          </cell>
          <cell r="C307">
            <v>60</v>
          </cell>
          <cell r="D307">
            <v>75</v>
          </cell>
        </row>
        <row r="308">
          <cell r="A308" t="str">
            <v xml:space="preserve">ТАНКОВ ЛЕОНИД ГРИГОРЬЕВИЧ ИНДИВИДУАЛЬНЫЙ ПРЕДПРИНИМАТЕЛЬ</v>
          </cell>
          <cell r="B308" t="str">
            <v xml:space="preserve">188540 Г.СЛАНЦЫ УЛ.ЛЕНИНА Д0.30Б КВ.56</v>
          </cell>
          <cell r="C308">
            <v>59</v>
          </cell>
          <cell r="D308">
            <v>56</v>
          </cell>
        </row>
        <row r="309">
          <cell r="A309" t="str">
            <v xml:space="preserve">"СВЕЛЕН" ЗАО</v>
          </cell>
          <cell r="B309" t="str">
            <v xml:space="preserve">194156, С-ПЕТЕРБУРГ,СЕРДОБОЛЬСКАЯ,1</v>
          </cell>
          <cell r="C309">
            <v>59</v>
          </cell>
          <cell r="D309">
            <v>841</v>
          </cell>
        </row>
        <row r="310">
          <cell r="A310" t="str">
            <v xml:space="preserve">ЗАО "УПРАВЛЕНИЕ МЕТАЛЛМОНТАЖ"</v>
          </cell>
          <cell r="B310" t="str">
            <v xml:space="preserve">117342,Г.МОСКВА,УЛ.БУТЛЕРОВА,Д.24,ПОМ ПРАВЛЕНИЯ</v>
          </cell>
          <cell r="C310">
            <v>59</v>
          </cell>
          <cell r="D310">
            <v>600</v>
          </cell>
        </row>
        <row r="311">
          <cell r="A311" t="str">
            <v xml:space="preserve">ИНДИВИДУАЛЬНЫЙ ПРЕДПРИНИМАТЕЛЬ АЛИЕВА НАТАЛЬЯ МИХАЙЛОВНА</v>
          </cell>
          <cell r="B311" t="str">
            <v xml:space="preserve">175045 НОВГОРОДСКАЯ ОБЛ СОЛЕЦКИЙ Р-Н,Д ВЫБИТИ</v>
          </cell>
          <cell r="C311">
            <v>58</v>
          </cell>
          <cell r="D311">
            <v>85</v>
          </cell>
        </row>
        <row r="312">
          <cell r="A312" t="str">
            <v xml:space="preserve">ПК РЕСУРС</v>
          </cell>
          <cell r="B312" t="str">
            <v xml:space="preserve">603108, Н.НОВГОРОД, ПР-Д БАЗОВЫЙ 1А 46 53 08</v>
          </cell>
          <cell r="C312">
            <v>58</v>
          </cell>
          <cell r="D312">
            <v>417</v>
          </cell>
        </row>
        <row r="313">
          <cell r="A313" t="str">
            <v xml:space="preserve">ООО "ВАДИРА"</v>
          </cell>
          <cell r="B313" t="str">
            <v>1107401366,355000,Г.СТАВРОПОЛЬ,ПР-Т,К.МАРКСА,15</v>
          </cell>
          <cell r="C313">
            <v>58</v>
          </cell>
          <cell r="D313">
            <v>36</v>
          </cell>
        </row>
        <row r="314">
          <cell r="A314" t="str">
            <v xml:space="preserve">ООО "КОМПАНИЯ "АКТИС"</v>
          </cell>
          <cell r="B314" t="str">
            <v xml:space="preserve">117571,МОСКВА,ПРОСПЕКТ ВЕРНАДСКОГО,Д.125</v>
          </cell>
          <cell r="C314">
            <v>58</v>
          </cell>
          <cell r="D314">
            <v>979</v>
          </cell>
        </row>
        <row r="315">
          <cell r="A315" t="str">
            <v xml:space="preserve">ТОО "АРТЕМИДА"</v>
          </cell>
          <cell r="B315" t="str">
            <v xml:space="preserve">672012 ЧИТА УГДАНСКАЯ 40 КВ.31</v>
          </cell>
          <cell r="C315">
            <v>55</v>
          </cell>
          <cell r="D315">
            <v>60</v>
          </cell>
        </row>
        <row r="316">
          <cell r="A316" t="str">
            <v xml:space="preserve">ООО "УРАЛ-НЕВА-ТОРГМЕТАЛЛ"</v>
          </cell>
          <cell r="B316" t="str">
            <v xml:space="preserve">620057 РОССИЯ Г.ЕКАТЕРИНБУРГ, УЛ.КОРЕПИНА,56</v>
          </cell>
          <cell r="C316">
            <v>55</v>
          </cell>
          <cell r="D316">
            <v>650</v>
          </cell>
        </row>
        <row r="317">
          <cell r="A317" t="str">
            <v xml:space="preserve">ЗАО ФИРМА "АГРОПРОМСТРОЙКОМПЛЕКТ"</v>
          </cell>
          <cell r="B317" t="str">
            <v>180007,Г.ПСКОВ,УЛ.ИНЖЕНЕРНАЯ,Д.9</v>
          </cell>
          <cell r="C317">
            <v>55</v>
          </cell>
          <cell r="D317">
            <v>46</v>
          </cell>
        </row>
        <row r="318">
          <cell r="A318" t="str">
            <v xml:space="preserve">ООО "ТРАНСМЕТ"</v>
          </cell>
          <cell r="B318" t="str">
            <v xml:space="preserve">358000 КАЛМЫКИЯ,Г.ЭЛИСТА УЛ.ЛЕНИНА 249-505</v>
          </cell>
          <cell r="C318">
            <v>55</v>
          </cell>
          <cell r="D318">
            <v>620</v>
          </cell>
        </row>
        <row r="319">
          <cell r="A319" t="str">
            <v xml:space="preserve">ООО "СТРОЙПРОЕКТ-ХОЛДИНГ"</v>
          </cell>
          <cell r="B319" t="str">
            <v xml:space="preserve">198097 РОССИЯ С-ПЕТЕРБУРГ УЛ.ТРЕФОЛЕВА,42</v>
          </cell>
          <cell r="C319">
            <v>54</v>
          </cell>
          <cell r="D319">
            <v>65</v>
          </cell>
        </row>
        <row r="320">
          <cell r="A320" t="str">
            <v xml:space="preserve">ООО "ПРОМЫШЛЕННАЯ ГРУППА "РОСЦВЕТМЕТ"</v>
          </cell>
          <cell r="B320" t="str">
            <v xml:space="preserve">117513 РОССИЯ МОСКВА ПР.ЛЕНИНСКИЙ Д.123 КОР.1 КОМН.ПРАВЛЕНИЯ</v>
          </cell>
          <cell r="C320">
            <v>53</v>
          </cell>
          <cell r="D320">
            <v>700</v>
          </cell>
        </row>
        <row r="321">
          <cell r="A321" t="str">
            <v xml:space="preserve">ТОО ТАКТ</v>
          </cell>
          <cell r="B321" t="str">
            <v xml:space="preserve">198255,Г.СПБ,ПР. ВЕТЕРАНОВ 13-31</v>
          </cell>
          <cell r="C321">
            <v>53</v>
          </cell>
          <cell r="D321">
            <v>550</v>
          </cell>
        </row>
        <row r="322">
          <cell r="A322" t="str">
            <v xml:space="preserve">ООО "НОРД-ИНВЕСТ"</v>
          </cell>
          <cell r="B322" t="str">
            <v xml:space="preserve">665806 ИРКУТСКАЯ ОБЛ Г АНГАРСК УЛ О.КОШЕВОГО Д 9</v>
          </cell>
          <cell r="C322">
            <v>53</v>
          </cell>
          <cell r="D322">
            <v>50</v>
          </cell>
        </row>
        <row r="323">
          <cell r="A323" t="str">
            <v xml:space="preserve">ТОО "АЭРОПОРТ МЕНЗА"</v>
          </cell>
          <cell r="B323" t="str">
            <v xml:space="preserve">673030 ЧИТИНСКАЯ ОБЛ.КРАСНОЧИКОЙСКИЙ Р-НС.КРАСНЫЙ ЧИКОЙ(Г.ЧИТА УЛ.ЗВЕЗНАЯ14 КВ55</v>
          </cell>
          <cell r="C323">
            <v>52</v>
          </cell>
          <cell r="D323">
            <v>67</v>
          </cell>
        </row>
        <row r="324">
          <cell r="A324" t="str">
            <v xml:space="preserve">ООО "ПКФ  А Я К С"</v>
          </cell>
          <cell r="B324" t="str">
            <v xml:space="preserve">111024 Г.МОСКВА,УЛ.2-Я КАБЕЛЬНАЯ,10</v>
          </cell>
          <cell r="C324">
            <v>52</v>
          </cell>
          <cell r="D324">
            <v>775</v>
          </cell>
        </row>
        <row r="325">
          <cell r="A325" t="str">
            <v>ООО"СЕЗАР"</v>
          </cell>
          <cell r="B325" t="str">
            <v>193313,С-ПЕТЕРБУРГ,ПР.БОЛЬШЕВИКОВ,9,КОРП.1</v>
          </cell>
          <cell r="C325">
            <v>51</v>
          </cell>
          <cell r="D325">
            <v>1175</v>
          </cell>
        </row>
        <row r="326">
          <cell r="A326" t="str">
            <v xml:space="preserve">ИНДИВИДУАЛЬНЫЙ ПРЕДПРИНИМАТЕЛЬ ВОТИНЦЕВ НИКОЛАЙ НИКОЛАЕВИЧ</v>
          </cell>
          <cell r="B326" t="str">
            <v xml:space="preserve">674650 РП.ЗАБАЙКАЛЬСК УЛ.КОМСОМОЛЬСКАЯ  17А КВ.1</v>
          </cell>
          <cell r="C326">
            <v>51</v>
          </cell>
          <cell r="D326">
            <v>44</v>
          </cell>
        </row>
        <row r="327">
          <cell r="A327" t="str">
            <v xml:space="preserve">АКЦИОНЕРНОЕ ОБЩЕСТВО "АЗОТ"</v>
          </cell>
          <cell r="B327" t="str">
            <v xml:space="preserve">618401 ПЕРМСКАЯ ОБЛ., Г.БЕРЕЗНИКИ,ЧУРТАНСКОЕ ШОССЕ 75</v>
          </cell>
          <cell r="C327">
            <v>51</v>
          </cell>
          <cell r="D327">
            <v>600</v>
          </cell>
        </row>
        <row r="328">
          <cell r="A328" t="str">
            <v xml:space="preserve">ООО "ГРАДОН"</v>
          </cell>
          <cell r="B328" t="str">
            <v xml:space="preserve">170028, Г.ТВЕРЬ, УЛ.ЛУКИНА,4</v>
          </cell>
          <cell r="C328">
            <v>51</v>
          </cell>
          <cell r="D328">
            <v>80</v>
          </cell>
        </row>
        <row r="329">
          <cell r="A329" t="str">
            <v>ЗАО"ИНТЕРКОН"</v>
          </cell>
          <cell r="B329" t="str">
            <v xml:space="preserve">190000,С-ПЕТЕРБУРГ,УЛ.Б.МОРСКАЯ 35</v>
          </cell>
          <cell r="C329">
            <v>50</v>
          </cell>
          <cell r="D329">
            <v>590</v>
          </cell>
        </row>
        <row r="330">
          <cell r="A330" t="str">
            <v xml:space="preserve">ООО "ФУЛАЙ"</v>
          </cell>
          <cell r="B330" t="str">
            <v xml:space="preserve">664050 Г ИРКУТСК УЛ БАЙКАЛЬСКАЯ 266-17</v>
          </cell>
          <cell r="C330">
            <v>50</v>
          </cell>
          <cell r="D330">
            <v>70</v>
          </cell>
        </row>
        <row r="331">
          <cell r="A331" t="str">
            <v xml:space="preserve">ООО   "АРСЕHАЛ"</v>
          </cell>
          <cell r="B331" t="str">
            <v xml:space="preserve">182100 ПСК.ОБЛ.Г.В-ЛУКИ УЛ.3-Й УДАРHОЙ АРМИИ Д.69</v>
          </cell>
          <cell r="C331">
            <v>50</v>
          </cell>
          <cell r="D331">
            <v>44</v>
          </cell>
        </row>
        <row r="332">
          <cell r="A332" t="str">
            <v xml:space="preserve">ООО "МИРАНДА"</v>
          </cell>
          <cell r="B332" t="str">
            <v xml:space="preserve">692676 С.ГАЛЕНКИ УЛ.КАЛИНИНА 93 ОКТЯБРЬСКОГО РАЙОНА ПРИМОРСКОГО КРАЯ</v>
          </cell>
          <cell r="C332">
            <v>50</v>
          </cell>
          <cell r="D332">
            <v>102</v>
          </cell>
        </row>
        <row r="333">
          <cell r="A333" t="str">
            <v xml:space="preserve">ТОО "ТРАНССЕРВИС"</v>
          </cell>
          <cell r="B333" t="str">
            <v>192288,С-ПЕТЕРБУРГ,УЛ.ПРОМЫШЛЕННАЯ,2</v>
          </cell>
          <cell r="C333">
            <v>50</v>
          </cell>
          <cell r="D333">
            <v>700</v>
          </cell>
        </row>
        <row r="334">
          <cell r="A334" t="str">
            <v xml:space="preserve">ТОО"СТРОИТЕЛЬ", Г.ВЛАДИВОСТОК,</v>
          </cell>
          <cell r="B334" t="str">
            <v xml:space="preserve">УЛ. КАЛИНИНА, 240</v>
          </cell>
          <cell r="C334">
            <v>50</v>
          </cell>
          <cell r="D334">
            <v>71</v>
          </cell>
        </row>
        <row r="335">
          <cell r="A335" t="str">
            <v xml:space="preserve">ОБЩЕСТВО С ОГРАНИЧЕННОЙ ОТВЕТСТВЕННОСТЬЮ "ПЛАМЯ"</v>
          </cell>
          <cell r="B335" t="str">
            <v xml:space="preserve">674665 Г.КРАСНОКАМЕНСК Д.477 КВ.23</v>
          </cell>
          <cell r="C335">
            <v>49</v>
          </cell>
          <cell r="D335">
            <v>78</v>
          </cell>
        </row>
        <row r="336">
          <cell r="A336" t="str">
            <v xml:space="preserve">ОБЩЕСТВО С ОГРАНИЧЕННОЙ ОТВЕТСТВЕННОСТЬЮ" ГРАНИТ "</v>
          </cell>
          <cell r="B336" t="str">
            <v xml:space="preserve">674610, ЧИТИНСКАЯ ОБЛАСТЬ, Г.БОРЗЯ,     ПЕР.СТРОИТЕЛЬНЫЙ, ДОМ 5</v>
          </cell>
          <cell r="C336">
            <v>47</v>
          </cell>
          <cell r="D336">
            <v>52</v>
          </cell>
        </row>
        <row r="337">
          <cell r="A337" t="str">
            <v>ООО"БАРС"</v>
          </cell>
          <cell r="B337" t="str">
            <v xml:space="preserve">ПРИМОРСКИЙ КРАЙ АРСЕНЬЕВ УЛ.ЖУКОВСКОГО 19  2-26-57</v>
          </cell>
          <cell r="C337">
            <v>45</v>
          </cell>
          <cell r="D337">
            <v>73</v>
          </cell>
        </row>
        <row r="338">
          <cell r="A338" t="str">
            <v xml:space="preserve">ООО "ШЭН-ШО ЭКСПОРТ-ИМПОРТ"</v>
          </cell>
          <cell r="B338" t="str">
            <v xml:space="preserve">БЛАГОВЕЩЕНСК,УЛ.ЧАЙКОВСКОГО 7-113</v>
          </cell>
          <cell r="C338">
            <v>42</v>
          </cell>
          <cell r="D338">
            <v>110</v>
          </cell>
        </row>
        <row r="339">
          <cell r="A339" t="str">
            <v xml:space="preserve">ООО "ЦВЕТМЕТЭКСПОРТ"</v>
          </cell>
          <cell r="B339" t="str">
            <v xml:space="preserve">620019 РОССИЯ ЕКАТЕРИНБУРГ УЛ.ГОРОДСКАЯ,1-А</v>
          </cell>
          <cell r="C339">
            <v>42</v>
          </cell>
          <cell r="D339">
            <v>659</v>
          </cell>
        </row>
        <row r="340">
          <cell r="A340" t="str">
            <v xml:space="preserve">СТАРИКОВ В.А.</v>
          </cell>
          <cell r="B340" t="str">
            <v xml:space="preserve">603136 Н.НОВГОРОД,УЛ.РОКОССОВСКОГО 6 КВ.76</v>
          </cell>
          <cell r="C340">
            <v>41</v>
          </cell>
          <cell r="D340">
            <v>45</v>
          </cell>
        </row>
        <row r="341">
          <cell r="A341" t="str">
            <v xml:space="preserve">ООО "МВС"</v>
          </cell>
          <cell r="B341" t="str">
            <v xml:space="preserve">РОССИЯ  249020 Г.ОБНИНСК УЛ.ЛЕСНАЯ 1А</v>
          </cell>
          <cell r="C341">
            <v>40</v>
          </cell>
          <cell r="D341">
            <v>619</v>
          </cell>
        </row>
        <row r="342">
          <cell r="A342" t="str">
            <v xml:space="preserve">ЗАО "МЕТЭКО"</v>
          </cell>
          <cell r="B342" t="str">
            <v xml:space="preserve">454017 РОССИЯ ЧЕЛЯБИНСК УЛ.ХМЕЛЬНИЦКОГО,13-74</v>
          </cell>
          <cell r="C342">
            <v>40</v>
          </cell>
          <cell r="D342">
            <v>600</v>
          </cell>
        </row>
        <row r="343">
          <cell r="A343" t="str">
            <v xml:space="preserve">ООО "ФИРМА БИМЕТ"</v>
          </cell>
          <cell r="B343" t="str">
            <v xml:space="preserve">125015 МОСКВА БУТЫРСКАЯ 86"Б"</v>
          </cell>
          <cell r="C343">
            <v>40</v>
          </cell>
          <cell r="D343">
            <v>601</v>
          </cell>
        </row>
        <row r="344">
          <cell r="A344" t="str">
            <v xml:space="preserve">ЗАО "АЛЮМИНИЙ-ЭКСКЛЮЗИВ"</v>
          </cell>
          <cell r="B344" t="str">
            <v xml:space="preserve">123585, Г.МОСКВА, УЛ.МАРШАЛА ТУХАЧЕВСКОГО, Д.26, КОРП.2, КОМН.ПРАВЛЕНИЯ</v>
          </cell>
          <cell r="C344">
            <v>40</v>
          </cell>
          <cell r="D344">
            <v>667</v>
          </cell>
        </row>
        <row r="345">
          <cell r="A345" t="str">
            <v xml:space="preserve">ТОО "МАХАГОН"</v>
          </cell>
          <cell r="B345" t="str">
            <v xml:space="preserve">129110 МОСКВА,УЛ.ГИЛЯРОВСКОГО Д.54,СТР.1 ТЕЛ. 283-48-98</v>
          </cell>
          <cell r="C345">
            <v>40</v>
          </cell>
          <cell r="D345">
            <v>825</v>
          </cell>
        </row>
        <row r="346">
          <cell r="A346" t="str">
            <v xml:space="preserve">ООО "ТОМСКАЯ СТАЛЬНАЯ КОМПАНИЯ"</v>
          </cell>
          <cell r="B346" t="str">
            <v xml:space="preserve">634027,Г.ТОМСК,УЛ.СМИРНОВА,Д.30 КВ.139</v>
          </cell>
          <cell r="C346">
            <v>39</v>
          </cell>
          <cell r="D346">
            <v>701</v>
          </cell>
        </row>
        <row r="347">
          <cell r="A347" t="str">
            <v xml:space="preserve">"ТРАСТ-НЕВА" ООО</v>
          </cell>
          <cell r="B347" t="str">
            <v xml:space="preserve">197227, С-ПЕТЕРБУРГ, УЛ. БАЙКОНУРСКАЯ,Д. 13, КВ. 2</v>
          </cell>
          <cell r="C347">
            <v>39</v>
          </cell>
          <cell r="D347">
            <v>700</v>
          </cell>
        </row>
        <row r="348">
          <cell r="A348" t="str">
            <v xml:space="preserve">СП ТОО "ЛИК"</v>
          </cell>
          <cell r="B348" t="str">
            <v>СВЕТОГОРСК,ПИОНЕРСКАЯ,8-А</v>
          </cell>
          <cell r="C348">
            <v>39</v>
          </cell>
          <cell r="D348">
            <v>40</v>
          </cell>
        </row>
        <row r="349">
          <cell r="A349" t="str">
            <v>ТОО"ЮСИДА"</v>
          </cell>
          <cell r="B349" t="str">
            <v xml:space="preserve">195253,РОССИЯ,С-ПЕТЕРБУРГ,УЛ.  ТУХАЧЕВСКОГО,17 ,ТЕЛ.234-5534</v>
          </cell>
          <cell r="C349">
            <v>38</v>
          </cell>
          <cell r="D349">
            <v>565</v>
          </cell>
        </row>
        <row r="350">
          <cell r="A350" t="str">
            <v xml:space="preserve">"ТРЕЙДИНГ" ООО</v>
          </cell>
          <cell r="B350" t="str">
            <v xml:space="preserve">192007, С-ПЕТЕРБУРГ,УЛ.ТАМБОВСКАЯ,8/10Б</v>
          </cell>
          <cell r="C350">
            <v>38</v>
          </cell>
          <cell r="D350">
            <v>480</v>
          </cell>
        </row>
        <row r="351">
          <cell r="A351" t="str">
            <v xml:space="preserve">ООО "МЕТАЛЛ ИНВЕСТ"</v>
          </cell>
          <cell r="B351" t="str">
            <v xml:space="preserve">129010,г.МОСКВА,ул.Б.СПАССКАЯ,д.10/1,КОМНАТА ПРАВЛЕНИЯ</v>
          </cell>
          <cell r="C351">
            <v>37</v>
          </cell>
          <cell r="D351">
            <v>1150</v>
          </cell>
        </row>
        <row r="352">
          <cell r="A352" t="str">
            <v xml:space="preserve">СП "ВОСТОК ЗАПАД"</v>
          </cell>
          <cell r="B352" t="str">
            <v xml:space="preserve">ЧЕЛЯБИНСК ХУДЯКОВА,12  454092 РОССИЯ</v>
          </cell>
          <cell r="C352">
            <v>36</v>
          </cell>
          <cell r="D352">
            <v>556</v>
          </cell>
        </row>
        <row r="353">
          <cell r="A353" t="str">
            <v xml:space="preserve">ТОО "АЛЛАД"</v>
          </cell>
          <cell r="B353" t="str">
            <v>117330,Г.МОСКВА,УЛ.МОСФИЛЬМОВСКАЯ,Д.17Б,КОМ.5</v>
          </cell>
          <cell r="C353">
            <v>36</v>
          </cell>
          <cell r="D353">
            <v>329</v>
          </cell>
        </row>
        <row r="354">
          <cell r="A354" t="str">
            <v xml:space="preserve">"ЭДИКТ-ПРИМОРЬЕ" ЗАО</v>
          </cell>
          <cell r="B354" t="str">
            <v xml:space="preserve">Г.ВЛАДИВОСТОК, УЛ.КОМАНДОРСКАЯ 11</v>
          </cell>
          <cell r="C354">
            <v>35</v>
          </cell>
          <cell r="D354">
            <v>450</v>
          </cell>
        </row>
        <row r="355">
          <cell r="A355" t="str">
            <v xml:space="preserve">ТОО ТОРГОВЫЙ ДОМ "МИНОРА"</v>
          </cell>
          <cell r="B355" t="str">
            <v xml:space="preserve">ЧИТИНСКАЯ ОБЛ,Г.КРАСНОКАМЕНСК,Д.704,КВ.320</v>
          </cell>
          <cell r="C355">
            <v>32</v>
          </cell>
          <cell r="D355">
            <v>25</v>
          </cell>
        </row>
        <row r="356">
          <cell r="A356" t="str">
            <v xml:space="preserve">ТОВАРИЩЕСТВО С ОГРАНИЧЕННОЙ ОТВЕТСТВЕННОСТЬЮ " К В А Р Ц "</v>
          </cell>
          <cell r="B356" t="str">
            <v xml:space="preserve">674610 ЧИТИНСКАЯ ОБЛ.Г.БОРЗЯ УЛ.МАТРОСОВА 17</v>
          </cell>
          <cell r="C356">
            <v>32</v>
          </cell>
          <cell r="D356">
            <v>23</v>
          </cell>
        </row>
        <row r="357">
          <cell r="A357" t="str">
            <v xml:space="preserve">ИНДИВИДУАЛЬНЫЙ ПРЕДПРИНИМАТЕЛЬ БАДМАЖАПОВ БАТО-ЖАРГАЛ НАМЖИНОВИЧ</v>
          </cell>
          <cell r="B357" t="str">
            <v xml:space="preserve">674690 ЧИТИНСКАЯ ОБЛ. П.БИЛИТУЙ    УЛ.СТЕПНАЯ Д.32</v>
          </cell>
          <cell r="C357">
            <v>32</v>
          </cell>
          <cell r="D357">
            <v>20</v>
          </cell>
        </row>
        <row r="358">
          <cell r="A358" t="str">
            <v>ООО"ПОЛИПЛАН"</v>
          </cell>
          <cell r="B358" t="str">
            <v xml:space="preserve">188900,Г.ВЫБОРГ,УЛ.ЛЕНИНГРАДСКОЕ ШОССЕ,ДОМ 21А</v>
          </cell>
          <cell r="C358">
            <v>32</v>
          </cell>
          <cell r="D358">
            <v>589</v>
          </cell>
        </row>
        <row r="359">
          <cell r="A359" t="str">
            <v xml:space="preserve">ООО "ЮНИС К"</v>
          </cell>
          <cell r="B359" t="str">
            <v xml:space="preserve">692503 Г.УССУРИЙСК УЛ.КИРОВА 25 А</v>
          </cell>
          <cell r="C359">
            <v>31</v>
          </cell>
          <cell r="D359">
            <v>157</v>
          </cell>
        </row>
        <row r="360">
          <cell r="A360" t="str">
            <v xml:space="preserve">ООО ТОРГОВО-ЭКОНОМИЧЕСКАЯ КОМПАНИЯ "КЕНТАВР"</v>
          </cell>
          <cell r="B360" t="str">
            <v xml:space="preserve">660048,КРАСНОЯРСКИЙ КРАЙ,Г.КРАСНОЯРСК,УЛ.МАЕРЧАКА 51, Т.246472</v>
          </cell>
          <cell r="C360">
            <v>30</v>
          </cell>
          <cell r="D360">
            <v>266</v>
          </cell>
        </row>
        <row r="361">
          <cell r="A361" t="str">
            <v xml:space="preserve">"ИДЕАЛ"  ТОО</v>
          </cell>
          <cell r="B361" t="str">
            <v xml:space="preserve">188537,ЛЕНГ.ОБЛ.Г.СОСНОВЫЙ БОР,УЛ.СОЛНЕЧНАЯ,39 КВ.121</v>
          </cell>
          <cell r="C361">
            <v>30</v>
          </cell>
          <cell r="D361">
            <v>45</v>
          </cell>
        </row>
        <row r="362">
          <cell r="A362" t="str">
            <v>ООО"ВЕЛЕС"</v>
          </cell>
          <cell r="B362" t="str">
            <v xml:space="preserve">454047 РОССИЯ ЧЕЛЯБИНСК УЛ.ПРИБОРОСТРОИТЕЛЕЙ 16А</v>
          </cell>
          <cell r="C362">
            <v>30</v>
          </cell>
          <cell r="D362">
            <v>928</v>
          </cell>
        </row>
        <row r="363">
          <cell r="A363" t="str">
            <v xml:space="preserve">ТОО "БАЛТЭКСКОМ"</v>
          </cell>
          <cell r="B363" t="str">
            <v xml:space="preserve">236000,КАЛИНИНГРАД,ПР.МИРА 85</v>
          </cell>
          <cell r="C363">
            <v>22</v>
          </cell>
          <cell r="D363">
            <v>482</v>
          </cell>
        </row>
        <row r="364">
          <cell r="A364" t="str">
            <v xml:space="preserve">ЧП ПИЧУЕВ С.М. СВИД. ШШ 504</v>
          </cell>
          <cell r="B364" t="str">
            <v xml:space="preserve">673370 ЧИТИНСКАЯ ОБЛ.Г.ШИЛКА УЛ.2-Я НАБЕРЕЖНАЯ 18А</v>
          </cell>
          <cell r="C364">
            <v>22</v>
          </cell>
          <cell r="D364">
            <v>40</v>
          </cell>
        </row>
        <row r="365">
          <cell r="A365" t="str">
            <v xml:space="preserve">КРЕСТЬЯНСКОЕ ФЕРМЕРСКОЕ ХОЗЯЙСТВО  "НАДЕЖДА-2"</v>
          </cell>
          <cell r="B365" t="str">
            <v xml:space="preserve">674668 ЧИТ.ОБЛ.П.СТЕПНОЙ</v>
          </cell>
          <cell r="C365">
            <v>22</v>
          </cell>
          <cell r="D365">
            <v>42</v>
          </cell>
        </row>
        <row r="366">
          <cell r="A366" t="str">
            <v xml:space="preserve">"ДИКТИС", ООО</v>
          </cell>
          <cell r="B366" t="str">
            <v xml:space="preserve">196158, С-ПЕТЕРБУРГ, МОСКОВСКОЕ ШОССЕ, 4</v>
          </cell>
          <cell r="C366">
            <v>22</v>
          </cell>
          <cell r="D366">
            <v>580</v>
          </cell>
        </row>
        <row r="367">
          <cell r="A367" t="str">
            <v>ЗАО"МИТЕКС"</v>
          </cell>
          <cell r="B367" t="str">
            <v xml:space="preserve">198092, С-ПЕТЕРБУРГ,МИТРОФАНЬЕВСКОЕ,ШОССЕ,5В</v>
          </cell>
          <cell r="C367">
            <v>22</v>
          </cell>
          <cell r="D367">
            <v>625</v>
          </cell>
        </row>
        <row r="368">
          <cell r="A368" t="str">
            <v xml:space="preserve">ЗАО "МАРВЕЛЛ"</v>
          </cell>
          <cell r="B368" t="str">
            <v xml:space="preserve">236038 КАЛИНИНГРАД УЛ.ЕЛОВАЯ,10 ТЕЛ.217987</v>
          </cell>
          <cell r="C368">
            <v>22</v>
          </cell>
          <cell r="D368">
            <v>810</v>
          </cell>
        </row>
        <row r="369">
          <cell r="A369" t="str">
            <v xml:space="preserve">"ТЕХКОНТАКТ" АОЗТ</v>
          </cell>
          <cell r="B369" t="str">
            <v>195267,С-ПЕТЕРБУРГ,УЛ,УШИНСКОГО,41</v>
          </cell>
          <cell r="C369">
            <v>21</v>
          </cell>
          <cell r="D369">
            <v>680</v>
          </cell>
        </row>
        <row r="370">
          <cell r="A370" t="str">
            <v xml:space="preserve">ЗАО"МТМ МЕТАЛЛ"</v>
          </cell>
          <cell r="B370" t="str">
            <v xml:space="preserve">115516,МОСКВА,УЛ.ЛУГАНСКАЯ 4/1</v>
          </cell>
          <cell r="C370">
            <v>20</v>
          </cell>
          <cell r="D370">
            <v>800</v>
          </cell>
        </row>
        <row r="371">
          <cell r="A371" t="str">
            <v xml:space="preserve">ИП ЮЛДАШЕВ ИГОРЬ ЭГАМБЕРДОВИЧ</v>
          </cell>
          <cell r="B371" t="str">
            <v xml:space="preserve">214014 Г.СМОЛЕНСК УЛ.ИСАКОВСКРГО Д.22 КВ.20</v>
          </cell>
          <cell r="C371">
            <v>20</v>
          </cell>
          <cell r="D371">
            <v>438</v>
          </cell>
        </row>
        <row r="372">
          <cell r="A372" t="str">
            <v xml:space="preserve">"КВАРЦ"ОБЩЕСТВО С ОГРАНИЧЕННОЙ ОТВЕТСТВЕННОСТЬЮ</v>
          </cell>
          <cell r="B372" t="str">
            <v xml:space="preserve">674665 Г.КРАСНОКАМЕНСК,Д.438,КВ.263 ТЕЛ.4-64-73</v>
          </cell>
          <cell r="C372">
            <v>20</v>
          </cell>
          <cell r="D372">
            <v>65</v>
          </cell>
        </row>
        <row r="373">
          <cell r="A373" t="str">
            <v xml:space="preserve">"ВНЕШМЕТАЛЛТОРГ" ООО</v>
          </cell>
          <cell r="B373" t="str">
            <v xml:space="preserve">195197, С-ПЕТЕРБУРГ,ЛАБОРАТОРНЫЙ ПР. 23</v>
          </cell>
          <cell r="C373">
            <v>20</v>
          </cell>
          <cell r="D373">
            <v>1828</v>
          </cell>
        </row>
        <row r="374">
          <cell r="A374" t="str">
            <v xml:space="preserve">ТОО "КАЗАНЬВТОРЦВЕТМЕТ"</v>
          </cell>
          <cell r="B374" t="str">
            <v xml:space="preserve">420054 Г.КАЗАНЬ УЛ.СКЛАДСКАЯ Д.4</v>
          </cell>
          <cell r="C374">
            <v>20</v>
          </cell>
          <cell r="D374">
            <v>617</v>
          </cell>
        </row>
        <row r="375">
          <cell r="A375" t="str">
            <v xml:space="preserve">ЗАО-ПТО "САМАЛ"</v>
          </cell>
          <cell r="B375" t="str">
            <v xml:space="preserve">446228 РОССИЯ П.СТРОЙКЕРАМИКА, УЛ.ДРУЖБЫ,19-71 Т.359-137</v>
          </cell>
          <cell r="C375">
            <v>20</v>
          </cell>
          <cell r="D375">
            <v>715</v>
          </cell>
        </row>
        <row r="376">
          <cell r="A376" t="str">
            <v xml:space="preserve">ООО "ПЕТРОВИВ"</v>
          </cell>
          <cell r="B376" t="str">
            <v xml:space="preserve">198107, С-ПЕТЕРБУРГ,ПР. СТАЧЕК, 136</v>
          </cell>
          <cell r="C376">
            <v>20</v>
          </cell>
          <cell r="D376">
            <v>650</v>
          </cell>
        </row>
        <row r="377">
          <cell r="A377" t="str">
            <v xml:space="preserve">ООО "ТОРГОВЫЙ ДОМ "НЕБРОСКО"</v>
          </cell>
          <cell r="B377" t="str">
            <v xml:space="preserve">127599 МОСКВА УЛ.БУСИНОВСКАЯ ГОРКА Д.1,КОРП.2</v>
          </cell>
          <cell r="C377">
            <v>20</v>
          </cell>
          <cell r="D377">
            <v>900</v>
          </cell>
        </row>
        <row r="378">
          <cell r="A378" t="str">
            <v>ЗАО"НПО"АВАНГАРД"</v>
          </cell>
          <cell r="B378" t="str">
            <v xml:space="preserve">113638 МОСКВА,УЛ.КРИВОРОЖСКАЯ,Д.33</v>
          </cell>
          <cell r="C378">
            <v>20</v>
          </cell>
          <cell r="D378">
            <v>705</v>
          </cell>
        </row>
        <row r="379">
          <cell r="A379" t="str">
            <v>ЗАО"ВТОРПРОМРЕСУРСЫ"</v>
          </cell>
          <cell r="B379" t="str">
            <v xml:space="preserve">115583 МОСКВА ВОРОНЕЖСКАЯ 8-4</v>
          </cell>
          <cell r="C379">
            <v>20</v>
          </cell>
          <cell r="D379">
            <v>775</v>
          </cell>
        </row>
        <row r="380">
          <cell r="A380" t="str">
            <v xml:space="preserve">ТОО "ГЕРЭЙ"</v>
          </cell>
          <cell r="B380" t="str">
            <v xml:space="preserve">125130 МОСКВА УЛ.ПРИОРОВА, 36</v>
          </cell>
          <cell r="C380">
            <v>20</v>
          </cell>
          <cell r="D380">
            <v>750</v>
          </cell>
        </row>
        <row r="381">
          <cell r="A381" t="str">
            <v xml:space="preserve">ЗАО "РЕЦИМЕТАЛЛ"</v>
          </cell>
          <cell r="B381" t="str">
            <v xml:space="preserve">113519, МОСКВА, УЛ.ЧЕРТАНОВСКАЯ, Д.31, К.1</v>
          </cell>
          <cell r="C381">
            <v>19</v>
          </cell>
          <cell r="D381">
            <v>757</v>
          </cell>
        </row>
        <row r="382">
          <cell r="A382" t="str">
            <v xml:space="preserve">ЗАО "РУСЬСТАЛЬРЕСУРС"</v>
          </cell>
          <cell r="B382" t="str">
            <v xml:space="preserve">115201,МОСКВА,КАШИРСКИЙ ПР.17/18 РОССИЯ</v>
          </cell>
          <cell r="C382">
            <v>19</v>
          </cell>
          <cell r="D382">
            <v>850</v>
          </cell>
        </row>
        <row r="383">
          <cell r="A383" t="str">
            <v xml:space="preserve">ЗАО "КОМПАНИЯ "ПРОМТЕХНОЛОГИЯ"</v>
          </cell>
          <cell r="B383" t="str">
            <v xml:space="preserve">125047,МОСКВА,УЛ.ГОТВАЛЬДА 8/26 ТЕЛ: 489-88-51</v>
          </cell>
          <cell r="C383">
            <v>19</v>
          </cell>
          <cell r="D383">
            <v>750</v>
          </cell>
        </row>
        <row r="384">
          <cell r="A384" t="str">
            <v xml:space="preserve">ООО "БУСТЕК"</v>
          </cell>
          <cell r="B384" t="str">
            <v xml:space="preserve">143952, МОСКОВСКАЯ ОБЛ., Г.РЕУТОВ, УЛ.КОМСОМОЛЬСКАЯ, 27, КВ.21</v>
          </cell>
          <cell r="C384">
            <v>19</v>
          </cell>
          <cell r="D384">
            <v>520</v>
          </cell>
        </row>
        <row r="385">
          <cell r="A385" t="str">
            <v xml:space="preserve">"БРИГАДИР" ООО</v>
          </cell>
          <cell r="B385" t="str">
            <v xml:space="preserve">188900, Г.ВЫБОРГ, ПР.ЛЕНИНА, Д.5, КВ.4</v>
          </cell>
          <cell r="C385">
            <v>19</v>
          </cell>
          <cell r="D385">
            <v>550</v>
          </cell>
        </row>
        <row r="386">
          <cell r="A386" t="str">
            <v xml:space="preserve">ООО "ЛАКОНИКА"</v>
          </cell>
          <cell r="B386" t="str">
            <v xml:space="preserve">238340 Г.СВЕТЛЫЙ,УЛ.МИРА,4 ТЕЛ.27-38-86</v>
          </cell>
          <cell r="C386">
            <v>18</v>
          </cell>
          <cell r="D386">
            <v>854</v>
          </cell>
        </row>
        <row r="387">
          <cell r="A387" t="str">
            <v>ООО"АТТИС-Р"</v>
          </cell>
          <cell r="B387" t="str">
            <v xml:space="preserve">113452 МОСКВА УЛ.ЯЛТИНСКАЯ 7</v>
          </cell>
          <cell r="C387">
            <v>17</v>
          </cell>
          <cell r="D387">
            <v>600</v>
          </cell>
        </row>
        <row r="388">
          <cell r="A388" t="str">
            <v>ООО"РАМЭКСО"</v>
          </cell>
          <cell r="B388" t="str">
            <v xml:space="preserve">454100 РОССИЯ ЧЕЛЯБИНСК УЛ.ЧИЧЕРИНА 5-313</v>
          </cell>
          <cell r="C388">
            <v>15</v>
          </cell>
          <cell r="D388">
            <v>1224</v>
          </cell>
        </row>
        <row r="389">
          <cell r="A389" t="str">
            <v>ООО"ЭНИГМА"</v>
          </cell>
          <cell r="B389" t="str">
            <v xml:space="preserve">692570 С.ПОКРОВКА ПЕР.РАБОЧИЙ 5 КВ.8 ОКТЯБРЬСКОГО Р-НА ПРИМОРСКОГО КРАЯ</v>
          </cell>
          <cell r="C389">
            <v>15</v>
          </cell>
          <cell r="D389">
            <v>160</v>
          </cell>
        </row>
        <row r="390">
          <cell r="A390" t="str">
            <v xml:space="preserve">ЗАО "РОСМАРК-СТАЛЬ"</v>
          </cell>
          <cell r="B390" t="str">
            <v xml:space="preserve">196233, С-ПЕТЕРБУРГ,ПР.КОСМОНАВТОВ,Д.42 ПОМ.10 Н</v>
          </cell>
          <cell r="C390">
            <v>15</v>
          </cell>
          <cell r="D390">
            <v>654</v>
          </cell>
        </row>
        <row r="391">
          <cell r="A391" t="str">
            <v xml:space="preserve">ИЧП А.А.ИЕВЛИВОЙ "АЛИРЛИАНЖ"</v>
          </cell>
          <cell r="B391" t="str">
            <v xml:space="preserve">692570 С.ПОКРОВКА  УЛ.ОКТЯБРЬСКАЯ 5-23  ОКТЯБРЬСКОГО РАЙОНА</v>
          </cell>
          <cell r="C391">
            <v>15</v>
          </cell>
          <cell r="D391">
            <v>160</v>
          </cell>
        </row>
        <row r="392">
          <cell r="A392" t="str">
            <v>ООО"ТРЕЙД-ИНВЕСТ"</v>
          </cell>
          <cell r="B392" t="str">
            <v xml:space="preserve">193036,С-ПЕТЕРБУРГ,ЛИГОВСКИЙ ПР.29.</v>
          </cell>
          <cell r="C392">
            <v>14</v>
          </cell>
          <cell r="D392">
            <v>332</v>
          </cell>
        </row>
        <row r="393">
          <cell r="A393" t="str">
            <v xml:space="preserve">ОЛЬШЕВСКИЙ АНДРЕЙ ИГОРЕВИЧ VII-ВС N 659886  ОТ 29.01.87 УССУРИЙСКИМ ОВД ПРИМ.КР.</v>
          </cell>
          <cell r="B393" t="str">
            <v xml:space="preserve">692550 С.МИХАЙЛОВКА УЛ.ЗАВОДСКАЯ 6А КВ.9ПРИМОРСКИЙ КРАЙ МИХАЙЛОВСКИЙ Р-Н</v>
          </cell>
          <cell r="C393">
            <v>14</v>
          </cell>
          <cell r="D393">
            <v>160</v>
          </cell>
        </row>
        <row r="394">
          <cell r="A394" t="str">
            <v xml:space="preserve">ОТКРЫТОЕ АКЦИОНЕРНОЕ ОБЩЕСТВО"ДАЛЬВТОРЦВЕТМЕТ"</v>
          </cell>
          <cell r="B394" t="str">
            <v xml:space="preserve">680032 Г. ХАБАРОВСК,УЛ.ЗЕЛЕНАЯ,2А</v>
          </cell>
          <cell r="C394">
            <v>14</v>
          </cell>
          <cell r="D394">
            <v>500</v>
          </cell>
        </row>
        <row r="395">
          <cell r="A395" t="str">
            <v xml:space="preserve">ОАО "КАЛИНИНГРАДВТОРМЕТ"</v>
          </cell>
          <cell r="B395" t="str">
            <v xml:space="preserve">236017 Г.КАЛИНИНГРАД   ПР.ПОБЕДЫ,35    ТЕЛ.215480</v>
          </cell>
          <cell r="C395">
            <v>13</v>
          </cell>
          <cell r="D395">
            <v>545</v>
          </cell>
        </row>
        <row r="396">
          <cell r="A396" t="str">
            <v xml:space="preserve">ООО "МОДЭКС"</v>
          </cell>
          <cell r="B396" t="str">
            <v xml:space="preserve">173003,Г.НОВГОРОД УЛ.ГЕРМАНА 25</v>
          </cell>
          <cell r="C396">
            <v>13</v>
          </cell>
          <cell r="D396">
            <v>511</v>
          </cell>
        </row>
        <row r="397">
          <cell r="A397" t="str">
            <v xml:space="preserve">ГП "ВТОРЦВЕТМЕТ"</v>
          </cell>
          <cell r="B397" t="str">
            <v xml:space="preserve">163035,Г.АРХАНГЕЛЬСК,УЛ.2-Я БИРЖЕВАЯ ВЕТКА</v>
          </cell>
          <cell r="C397">
            <v>12</v>
          </cell>
          <cell r="D397">
            <v>163</v>
          </cell>
        </row>
        <row r="398">
          <cell r="A398" t="str">
            <v xml:space="preserve">ОАО "МОСТОЧЛЕГМАШ"</v>
          </cell>
          <cell r="B398" t="str">
            <v xml:space="preserve">121354,МОСКВА,УЛ.ДОРОГОБУЖСКАЯ,Д.14 ТЕЛ.447-38-75</v>
          </cell>
          <cell r="C398">
            <v>10</v>
          </cell>
          <cell r="D398">
            <v>362</v>
          </cell>
        </row>
        <row r="399">
          <cell r="A399" t="str">
            <v xml:space="preserve">МОСКАЛЕНКО АНТОНИНА АЛЕКСАНДРОВНА П-Т VIII-ЖС 615801 ОТ 01.07.80 ВАСИЛЬЕВ.РОВД</v>
          </cell>
          <cell r="B399" t="str">
            <v xml:space="preserve">692570 С.ПОКРОВКА УЛ.КОСМОНАВТОВ 3-48</v>
          </cell>
          <cell r="C399">
            <v>9</v>
          </cell>
          <cell r="D399">
            <v>90</v>
          </cell>
        </row>
        <row r="400">
          <cell r="A400" t="str">
            <v xml:space="preserve">ЗАО "ЭКОДОР"</v>
          </cell>
          <cell r="B400" t="str">
            <v xml:space="preserve">129343,МОСКВА,ПР-Д СЕРЕБРЯКОВА,ВЛАД.2 ПО ПОРУЧЕНИЮ ООО "ФИРМА"ВИВИД" T.187-78-18</v>
          </cell>
          <cell r="C400">
            <v>9</v>
          </cell>
          <cell r="D400">
            <v>400</v>
          </cell>
        </row>
        <row r="401">
          <cell r="A401" t="str">
            <v>ООО"КРИТЕРИЙ"</v>
          </cell>
          <cell r="B401" t="str">
            <v xml:space="preserve">236010 КАЛИНИНГРАД,УЛ.НЕФТЯНАЯ,2  РОССИЯ</v>
          </cell>
          <cell r="C401">
            <v>9</v>
          </cell>
          <cell r="D401">
            <v>600</v>
          </cell>
        </row>
        <row r="402">
          <cell r="A402" t="str">
            <v xml:space="preserve">CП ООО "ВИСТ И К"</v>
          </cell>
          <cell r="B402" t="str">
            <v xml:space="preserve">236013 КАЛИНИНГРАД,УЛ.МАГНИТОГОРСКАЯ Д.4</v>
          </cell>
          <cell r="C402">
            <v>7</v>
          </cell>
          <cell r="D402">
            <v>502</v>
          </cell>
        </row>
        <row r="403">
          <cell r="A403" t="str">
            <v xml:space="preserve">ООО "ЛИ ДА"</v>
          </cell>
          <cell r="B403" t="str">
            <v xml:space="preserve">690091 Г.ВЛАДИВОСТОК УЛ.АЛЕУТСКАЯ 11 ПРИМОРСКОГО КРАЯ</v>
          </cell>
          <cell r="C403">
            <v>7</v>
          </cell>
          <cell r="D403">
            <v>250</v>
          </cell>
        </row>
        <row r="404">
          <cell r="A404" t="str">
            <v xml:space="preserve">СП-ООО "ВТОРМЕТ-ВЕСТ ГМБХ"                                       1407</v>
          </cell>
          <cell r="B404" t="str">
            <v xml:space="preserve">390000 РЯЗАНЬ КУДРЯВЦЕВА Д.19</v>
          </cell>
          <cell r="C404">
            <v>6</v>
          </cell>
          <cell r="D404">
            <v>603</v>
          </cell>
        </row>
        <row r="405">
          <cell r="A405" t="str">
            <v>ООО"ТОП-ТРЕЙДИНГ"</v>
          </cell>
          <cell r="B405" t="str">
            <v xml:space="preserve">121352 МОСКВА,СЛАВЯНСКИЙ Б/Р,15/1 К.6 ТЕЛ.207-99-94</v>
          </cell>
          <cell r="C405">
            <v>5</v>
          </cell>
          <cell r="D405">
            <v>640</v>
          </cell>
        </row>
        <row r="406">
          <cell r="A406" t="str">
            <v xml:space="preserve">ООО "ТРАНС-ЮГ"</v>
          </cell>
          <cell r="B406" t="str">
            <v xml:space="preserve">674650 ЧИТИНСКАЯ ОБЛ.П.ЗАБАЙКАЛЬСК,УЛ.КОМСОМОЛЬСКАЯ 5/9</v>
          </cell>
          <cell r="C406">
            <v>5</v>
          </cell>
          <cell r="D406">
            <v>300</v>
          </cell>
        </row>
        <row r="407">
          <cell r="A407" t="str">
            <v xml:space="preserve">БАРАНОВА НАДЕЖДА ВАЛЕРЬЕВНА П-Т III-БВ 743065 ОТ 23.08.79 ОВД ХМЕЛЬНИЦКОГО ГОРИС</v>
          </cell>
          <cell r="B407" t="str">
            <v xml:space="preserve">692570 С.ПОКРОВКА УЛ.КОСМОНАВТОВ 3 КВ.25ОКТЯБРЬСКОГО Р-НА ПРИМОРСКОГО КРАЯ</v>
          </cell>
          <cell r="C407">
            <v>5</v>
          </cell>
          <cell r="D407">
            <v>140</v>
          </cell>
        </row>
        <row r="408">
          <cell r="A408" t="str">
            <v xml:space="preserve">ООО "МЕТАЛКАСТ"</v>
          </cell>
          <cell r="B408" t="str">
            <v xml:space="preserve">236040,КАЛИНИНГРАД ЛЕНИНСКИЙ ПР-Т,27/31</v>
          </cell>
          <cell r="C408">
            <v>5</v>
          </cell>
          <cell r="D408">
            <v>634</v>
          </cell>
        </row>
        <row r="409">
          <cell r="A409" t="str">
            <v>ООО"ТАНГЕНС"</v>
          </cell>
          <cell r="B409" t="str">
            <v xml:space="preserve">190121, С-ПЕТЕРБУРГ,АНГЛИЙСКИЙ ПР.Д.19,КВ.236</v>
          </cell>
          <cell r="C409">
            <v>4</v>
          </cell>
          <cell r="D409">
            <v>600</v>
          </cell>
        </row>
        <row r="410">
          <cell r="A410" t="str">
            <v xml:space="preserve">"ФРАММ"ОБЩЕСТВО С ОГРАНИЧЕННОЙ ОТВЕТСТВЕ</v>
          </cell>
          <cell r="B410" t="str">
            <v xml:space="preserve">674665 Г КРАСНОКАМЕНСК ДОМ 9-Ц КВ 194</v>
          </cell>
          <cell r="C410">
            <v>4</v>
          </cell>
          <cell r="D410">
            <v>30</v>
          </cell>
        </row>
        <row r="411">
          <cell r="A411" t="str">
            <v xml:space="preserve">ЗАО "УЗПС" ТОРГОВЫЙ ДОМ"</v>
          </cell>
          <cell r="B411" t="str">
            <v xml:space="preserve">624070 РОССИЯ БЕРЕЗОВСКИЙ СВЕРДЛ.ОБЛ.</v>
          </cell>
          <cell r="C411">
            <v>3</v>
          </cell>
          <cell r="D411">
            <v>1572</v>
          </cell>
        </row>
        <row r="412">
          <cell r="A412" t="str">
            <v xml:space="preserve">ООО "ФОБОС"</v>
          </cell>
          <cell r="B412" t="str">
            <v xml:space="preserve">692570 С.ПОКРОВКА УЛ.СОВЕТОВ 101 КВ.3</v>
          </cell>
          <cell r="C412">
            <v>2</v>
          </cell>
          <cell r="D412">
            <v>160</v>
          </cell>
        </row>
        <row r="413">
          <cell r="A413" t="str">
            <v xml:space="preserve">ЗАО "НЕФТЕГАЗ КОМПАНИ ЛТД"</v>
          </cell>
          <cell r="B413" t="str">
            <v>119517,г.МОСКВА,ул.НЕЖИНСКАЯ,19,корп.2</v>
          </cell>
          <cell r="C413">
            <v>2</v>
          </cell>
          <cell r="D413">
            <v>1500</v>
          </cell>
        </row>
        <row r="414">
          <cell r="A414" t="str">
            <v xml:space="preserve">"АРМАН-2" ИНДИВИДУАЛЬНОЕ ЧАСТНОЕ ПРЕДПРИ</v>
          </cell>
          <cell r="B414" t="str">
            <v xml:space="preserve">674665 Г.КРАСНОКАМЕНСК ДОМ 431 КВ 63</v>
          </cell>
          <cell r="C414">
            <v>2</v>
          </cell>
          <cell r="D414">
            <v>49</v>
          </cell>
        </row>
        <row r="415">
          <cell r="A415" t="str">
            <v xml:space="preserve">ТОВАРИЩЕСТВО С ОГРАНИЧЕННОЙ ОТВЕТСТВЕННОСТЬЮ "ПРОТОН"</v>
          </cell>
          <cell r="B415" t="str">
            <v xml:space="preserve">673382 ЧИТИНСКАЯ ОБЛ.РП.ПЕРВОМАЙСКИЙ    А/Я 53</v>
          </cell>
          <cell r="C415">
            <v>2</v>
          </cell>
          <cell r="D415">
            <v>100</v>
          </cell>
        </row>
        <row r="416">
          <cell r="A416" t="str">
            <v xml:space="preserve">ООО ТПК"МЕТАЛЛОСЕРВИС"</v>
          </cell>
          <cell r="B416" t="str">
            <v xml:space="preserve">Г.УССУРИЙСК,УЛ.СОВЕТСКАЯ 84 ТЕЛ 32167</v>
          </cell>
          <cell r="C416">
            <v>1</v>
          </cell>
          <cell r="D416">
            <v>60</v>
          </cell>
        </row>
      </sheetData>
      <sheetData sheetId="2" refreshError="1">
        <row r="1">
          <cell r="A1" t="str">
            <v>Выражение1</v>
          </cell>
          <cell r="B1" t="str">
            <v>тонн</v>
          </cell>
          <cell r="C1" t="str">
            <v xml:space="preserve">долл за тонну</v>
          </cell>
        </row>
        <row r="2">
          <cell r="A2" t="str">
            <v>720449</v>
          </cell>
          <cell r="B2">
            <v>345408</v>
          </cell>
          <cell r="C2">
            <v>74</v>
          </cell>
        </row>
        <row r="3">
          <cell r="A3" t="str">
            <v>720441</v>
          </cell>
          <cell r="B3">
            <v>19681</v>
          </cell>
          <cell r="C3">
            <v>55</v>
          </cell>
        </row>
        <row r="4">
          <cell r="A4" t="str">
            <v>720421</v>
          </cell>
          <cell r="B4">
            <v>15129</v>
          </cell>
          <cell r="C4">
            <v>742</v>
          </cell>
        </row>
        <row r="5">
          <cell r="A5" t="str">
            <v>720429</v>
          </cell>
          <cell r="B5">
            <v>12825</v>
          </cell>
          <cell r="C5">
            <v>119</v>
          </cell>
        </row>
        <row r="6">
          <cell r="A6" t="str">
            <v>720410</v>
          </cell>
          <cell r="B6">
            <v>7579</v>
          </cell>
          <cell r="C6">
            <v>76</v>
          </cell>
        </row>
        <row r="7">
          <cell r="A7" t="str">
            <v>720450</v>
          </cell>
          <cell r="B7">
            <v>856</v>
          </cell>
          <cell r="C7">
            <v>161</v>
          </cell>
        </row>
      </sheetData>
      <sheetData sheetId="3" refreshError="1">
        <row r="1">
          <cell r="A1" t="str">
            <v>Выражение1</v>
          </cell>
          <cell r="B1" t="str">
            <v>NAIM</v>
          </cell>
          <cell r="C1" t="str">
            <v>тонн</v>
          </cell>
          <cell r="D1" t="str">
            <v xml:space="preserve">долл за тонну</v>
          </cell>
        </row>
        <row r="2">
          <cell r="A2" t="str">
            <v>720410</v>
          </cell>
          <cell r="B2" t="str">
            <v xml:space="preserve">Лом и отходы литейного чугуна</v>
          </cell>
          <cell r="C2">
            <v>7579</v>
          </cell>
          <cell r="D2">
            <v>76</v>
          </cell>
        </row>
        <row r="3">
          <cell r="A3" t="str">
            <v>720421</v>
          </cell>
          <cell r="B3" t="str">
            <v xml:space="preserve">ОТХОДЫ И ЛОМ ЛЕГИРОВАННОЙ, КОРРОЗИОНОСТОЙКОЙ [НЕРЖАВЕЮЩЕЙ] СТАЛИ</v>
          </cell>
          <cell r="C3">
            <v>15129</v>
          </cell>
          <cell r="D3">
            <v>742</v>
          </cell>
        </row>
        <row r="4">
          <cell r="A4" t="str">
            <v>720429</v>
          </cell>
          <cell r="B4" t="str">
            <v xml:space="preserve">Лом другой легированной стали</v>
          </cell>
          <cell r="C4">
            <v>12825</v>
          </cell>
          <cell r="D4">
            <v>119</v>
          </cell>
        </row>
        <row r="5">
          <cell r="A5" t="str">
            <v>720441</v>
          </cell>
          <cell r="B5" t="str">
            <v xml:space="preserve">ТОКАРНАЯ СТРУЖКА, ОБРЕЗКИ, ОБЛОМКИ, ОТХОДЫ ФРЕЗЕРНОГО ПРОИЗВОДСТВА, ОПИЛКИ, ОТХОДЫ ОБРЕЗКИ И ШТАМПОВКИ, ПАКЕТИРОВАННЫЕ ИЛИ НЕПАКЕТИРОВАННЫЕ</v>
          </cell>
          <cell r="C5">
            <v>19681</v>
          </cell>
          <cell r="D5">
            <v>55</v>
          </cell>
        </row>
        <row r="6">
          <cell r="A6" t="str">
            <v>720449</v>
          </cell>
          <cell r="B6" t="str">
            <v xml:space="preserve">ПРОЧИЕ ОТХОДЫ И ЛОМ ЧЕРНЫХ МЕТАЛЛОВ</v>
          </cell>
          <cell r="C6">
            <v>345408</v>
          </cell>
          <cell r="D6">
            <v>74</v>
          </cell>
        </row>
        <row r="7">
          <cell r="A7" t="str">
            <v>720450</v>
          </cell>
          <cell r="B7" t="str">
            <v xml:space="preserve">СЛИТКИ ЧЕРНЫХ МЕТАЛЛОВ ДЛЯ ПЕРЕПЛАВКИ (ШИХТОВЫЕ СЛИТКИ)</v>
          </cell>
          <cell r="C7">
            <v>856</v>
          </cell>
          <cell r="D7">
            <v>161</v>
          </cell>
        </row>
      </sheetData>
      <sheetData sheetId="4" refreshError="1">
        <row r="1">
          <cell r="A1" t="str">
            <v>G202</v>
          </cell>
          <cell r="B1" t="str">
            <v>G2021</v>
          </cell>
          <cell r="C1" t="str">
            <v>тонн</v>
          </cell>
          <cell r="D1" t="str">
            <v xml:space="preserve">долл за тонну</v>
          </cell>
        </row>
        <row r="2">
          <cell r="A2" t="str">
            <v>ДАФ</v>
          </cell>
          <cell r="B2" t="str">
            <v>ЗАБАЙКАЛЬСК</v>
          </cell>
          <cell r="C2">
            <v>5761</v>
          </cell>
          <cell r="D2">
            <v>63</v>
          </cell>
        </row>
        <row r="3">
          <cell r="A3" t="str">
            <v>ДАФ</v>
          </cell>
          <cell r="B3" t="str">
            <v xml:space="preserve"> ПЕЧОРЫ</v>
          </cell>
          <cell r="C3">
            <v>3790</v>
          </cell>
          <cell r="D3">
            <v>67</v>
          </cell>
        </row>
        <row r="4">
          <cell r="A4" t="str">
            <v>ДАФ</v>
          </cell>
          <cell r="B4" t="str">
            <v>ГРОДЕКОВО</v>
          </cell>
          <cell r="C4">
            <v>2169</v>
          </cell>
          <cell r="D4">
            <v>77</v>
          </cell>
        </row>
        <row r="5">
          <cell r="A5" t="str">
            <v>ДАФ</v>
          </cell>
          <cell r="B5" t="str">
            <v>ИВАНГОРОД</v>
          </cell>
          <cell r="C5">
            <v>2057</v>
          </cell>
          <cell r="D5">
            <v>83</v>
          </cell>
        </row>
        <row r="6">
          <cell r="A6" t="str">
            <v>ДАФ</v>
          </cell>
          <cell r="B6" t="str">
            <v>ПЕЧОРЫ</v>
          </cell>
          <cell r="C6">
            <v>1880</v>
          </cell>
          <cell r="D6">
            <v>63</v>
          </cell>
        </row>
        <row r="7">
          <cell r="A7" t="str">
            <v>ДАФ</v>
          </cell>
          <cell r="B7" t="str">
            <v>ВЯРТСИЛЯ</v>
          </cell>
          <cell r="C7">
            <v>1537</v>
          </cell>
          <cell r="D7">
            <v>73</v>
          </cell>
        </row>
        <row r="8">
          <cell r="A8" t="str">
            <v>ДАФ</v>
          </cell>
          <cell r="B8" t="str">
            <v>-СВЕТОГОРСК</v>
          </cell>
          <cell r="C8">
            <v>1380</v>
          </cell>
          <cell r="D8">
            <v>85</v>
          </cell>
        </row>
        <row r="9">
          <cell r="A9" t="str">
            <v>ДАФ</v>
          </cell>
          <cell r="B9" t="str">
            <v xml:space="preserve"> ПЫТАЛОВО</v>
          </cell>
          <cell r="C9">
            <v>1270</v>
          </cell>
          <cell r="D9">
            <v>65</v>
          </cell>
        </row>
        <row r="10">
          <cell r="A10" t="str">
            <v>ДАФ</v>
          </cell>
          <cell r="B10" t="str">
            <v>-ВЯРТСИЛЯ</v>
          </cell>
          <cell r="C10">
            <v>1143</v>
          </cell>
          <cell r="D10">
            <v>80</v>
          </cell>
        </row>
        <row r="11">
          <cell r="A11" t="str">
            <v>ДАФ</v>
          </cell>
          <cell r="B11" t="str">
            <v>СКАНГАЛИ</v>
          </cell>
          <cell r="C11">
            <v>1046</v>
          </cell>
          <cell r="D11">
            <v>41</v>
          </cell>
        </row>
        <row r="12">
          <cell r="A12" t="str">
            <v>ДАФ</v>
          </cell>
          <cell r="B12" t="str">
            <v xml:space="preserve"> СТ.СВЕТОГОРСК</v>
          </cell>
          <cell r="C12">
            <v>1002</v>
          </cell>
          <cell r="D12">
            <v>79</v>
          </cell>
        </row>
        <row r="13">
          <cell r="A13" t="str">
            <v>ДАФ</v>
          </cell>
          <cell r="B13" t="str">
            <v>ПОСИНЬ</v>
          </cell>
          <cell r="C13">
            <v>982</v>
          </cell>
          <cell r="D13">
            <v>68</v>
          </cell>
        </row>
        <row r="14">
          <cell r="A14" t="str">
            <v>ДАФ</v>
          </cell>
          <cell r="B14" t="str">
            <v>СЕБЕЖ</v>
          </cell>
          <cell r="C14">
            <v>926</v>
          </cell>
          <cell r="D14">
            <v>54</v>
          </cell>
        </row>
        <row r="15">
          <cell r="A15" t="str">
            <v>ДАФ</v>
          </cell>
          <cell r="B15" t="str">
            <v>МАНЬЧЖУРИЯ</v>
          </cell>
          <cell r="C15">
            <v>824</v>
          </cell>
          <cell r="D15">
            <v>41</v>
          </cell>
        </row>
        <row r="16">
          <cell r="A16" t="str">
            <v>ДАФ</v>
          </cell>
          <cell r="B16" t="str">
            <v xml:space="preserve"> ГРАНИЦА РФ</v>
          </cell>
          <cell r="C16">
            <v>800</v>
          </cell>
          <cell r="D16">
            <v>62</v>
          </cell>
        </row>
        <row r="17">
          <cell r="A17" t="str">
            <v>ДАФ</v>
          </cell>
          <cell r="B17" t="str">
            <v xml:space="preserve"> СТ.БУСЛОВСКАЯ</v>
          </cell>
          <cell r="C17">
            <v>630</v>
          </cell>
          <cell r="D17">
            <v>78</v>
          </cell>
        </row>
        <row r="18">
          <cell r="A18" t="str">
            <v>ДАФ</v>
          </cell>
          <cell r="B18" t="str">
            <v>-СТ.СВЕТОГОРСК</v>
          </cell>
          <cell r="C18">
            <v>595</v>
          </cell>
          <cell r="D18">
            <v>75</v>
          </cell>
        </row>
        <row r="19">
          <cell r="A19" t="str">
            <v>ДАФ</v>
          </cell>
          <cell r="B19" t="str">
            <v xml:space="preserve">Г. МАНЬЧЖУРИЯ.</v>
          </cell>
          <cell r="C19">
            <v>475</v>
          </cell>
          <cell r="D19">
            <v>80</v>
          </cell>
        </row>
        <row r="20">
          <cell r="A20" t="str">
            <v>ДАФ</v>
          </cell>
          <cell r="B20" t="str">
            <v>СТ.ПЕЧОРЫ-ПСКОВСКИЕ</v>
          </cell>
          <cell r="C20">
            <v>452</v>
          </cell>
          <cell r="D20">
            <v>57</v>
          </cell>
        </row>
        <row r="21">
          <cell r="A21" t="str">
            <v>ДАФ</v>
          </cell>
          <cell r="B21" t="str">
            <v>ПОСЕНЬ</v>
          </cell>
          <cell r="C21">
            <v>450</v>
          </cell>
          <cell r="D21">
            <v>56</v>
          </cell>
        </row>
        <row r="22">
          <cell r="A22" t="str">
            <v>ДАФ</v>
          </cell>
          <cell r="B22" t="str">
            <v xml:space="preserve">КРАСНЫЙ ХУТОР</v>
          </cell>
          <cell r="C22">
            <v>380</v>
          </cell>
          <cell r="D22">
            <v>83</v>
          </cell>
        </row>
        <row r="23">
          <cell r="A23" t="str">
            <v>ДАФ</v>
          </cell>
          <cell r="B23" t="str">
            <v>ПЫТАЛОВ</v>
          </cell>
          <cell r="C23">
            <v>377</v>
          </cell>
          <cell r="D23">
            <v>58</v>
          </cell>
        </row>
        <row r="24">
          <cell r="A24" t="str">
            <v>ДАФ</v>
          </cell>
          <cell r="B24" t="str">
            <v xml:space="preserve"> СКАНГАЛИ</v>
          </cell>
          <cell r="C24">
            <v>368</v>
          </cell>
          <cell r="D24">
            <v>67</v>
          </cell>
        </row>
        <row r="25">
          <cell r="A25" t="str">
            <v>ДАФ</v>
          </cell>
          <cell r="B25" t="str">
            <v>СВЕТОГОРСК-ИМАТРАНКОСКИ</v>
          </cell>
          <cell r="C25">
            <v>331</v>
          </cell>
          <cell r="D25">
            <v>86</v>
          </cell>
        </row>
        <row r="26">
          <cell r="A26" t="str">
            <v>ДАФ</v>
          </cell>
          <cell r="B26" t="str">
            <v xml:space="preserve"> ИВАНГОРОД</v>
          </cell>
          <cell r="C26">
            <v>306</v>
          </cell>
          <cell r="D26">
            <v>64</v>
          </cell>
        </row>
        <row r="27">
          <cell r="A27" t="str">
            <v>ДАФ</v>
          </cell>
          <cell r="B27" t="str">
            <v>-СОВЕТСК</v>
          </cell>
          <cell r="C27">
            <v>275</v>
          </cell>
          <cell r="D27">
            <v>57</v>
          </cell>
        </row>
        <row r="28">
          <cell r="A28" t="str">
            <v>ДАФ</v>
          </cell>
          <cell r="B28" t="str">
            <v>МУУГА</v>
          </cell>
          <cell r="C28">
            <v>255</v>
          </cell>
          <cell r="D28">
            <v>88</v>
          </cell>
        </row>
        <row r="29">
          <cell r="A29" t="str">
            <v>ДАФ</v>
          </cell>
          <cell r="B29" t="str">
            <v>КРАСНОЕ</v>
          </cell>
          <cell r="C29">
            <v>250</v>
          </cell>
          <cell r="D29">
            <v>58</v>
          </cell>
        </row>
        <row r="30">
          <cell r="A30" t="str">
            <v>ДАФ</v>
          </cell>
          <cell r="B30" t="str">
            <v>СВЕТОГОРСК</v>
          </cell>
          <cell r="C30">
            <v>247</v>
          </cell>
          <cell r="D30">
            <v>67</v>
          </cell>
        </row>
        <row r="31">
          <cell r="A31" t="str">
            <v>ДАФ</v>
          </cell>
          <cell r="B31" t="str">
            <v>БЛАГОВЕЩЕНСК</v>
          </cell>
          <cell r="C31">
            <v>238</v>
          </cell>
          <cell r="D31">
            <v>96</v>
          </cell>
        </row>
        <row r="32">
          <cell r="A32" t="str">
            <v>ДАФ</v>
          </cell>
          <cell r="B32" t="str">
            <v>-БУСЛАВСКАЯ</v>
          </cell>
          <cell r="C32">
            <v>222</v>
          </cell>
          <cell r="D32">
            <v>76</v>
          </cell>
        </row>
        <row r="33">
          <cell r="A33" t="str">
            <v>ДАФ</v>
          </cell>
          <cell r="B33" t="str">
            <v xml:space="preserve"> БУСЛОВСКАЯ</v>
          </cell>
          <cell r="C33">
            <v>219</v>
          </cell>
          <cell r="D33">
            <v>67</v>
          </cell>
        </row>
        <row r="34">
          <cell r="A34" t="str">
            <v>ДАФ</v>
          </cell>
          <cell r="B34" t="str">
            <v>ГУДОГАЙ</v>
          </cell>
          <cell r="C34">
            <v>203</v>
          </cell>
          <cell r="D34">
            <v>45</v>
          </cell>
        </row>
        <row r="35">
          <cell r="A35" t="str">
            <v>ДАФ</v>
          </cell>
          <cell r="B35" t="str">
            <v xml:space="preserve"> ИВАН-ГОРОД</v>
          </cell>
          <cell r="C35">
            <v>201</v>
          </cell>
          <cell r="D35">
            <v>72</v>
          </cell>
        </row>
        <row r="36">
          <cell r="A36" t="str">
            <v>ДАФ</v>
          </cell>
          <cell r="B36" t="str">
            <v xml:space="preserve"> СВЕТОГОРСК</v>
          </cell>
          <cell r="C36">
            <v>195</v>
          </cell>
          <cell r="D36">
            <v>80</v>
          </cell>
        </row>
        <row r="37">
          <cell r="A37" t="str">
            <v>ДАФ</v>
          </cell>
          <cell r="B37" t="str">
            <v>СТ.ПОСИНЬ</v>
          </cell>
          <cell r="C37">
            <v>183</v>
          </cell>
          <cell r="D37">
            <v>53</v>
          </cell>
        </row>
        <row r="38">
          <cell r="A38" t="str">
            <v>ДАФ</v>
          </cell>
          <cell r="B38" t="str">
            <v xml:space="preserve"> СТ.ИВАНГОРОД-НАРВСКИЙ</v>
          </cell>
          <cell r="C38">
            <v>182</v>
          </cell>
          <cell r="D38">
            <v>73</v>
          </cell>
        </row>
        <row r="39">
          <cell r="A39" t="str">
            <v>ДАФ</v>
          </cell>
          <cell r="B39" t="str">
            <v>ПОСИНЬ-ЭКСП</v>
          </cell>
          <cell r="C39">
            <v>175</v>
          </cell>
          <cell r="D39">
            <v>40</v>
          </cell>
        </row>
        <row r="40">
          <cell r="A40" t="str">
            <v>ДАФ</v>
          </cell>
          <cell r="B40" t="str">
            <v xml:space="preserve">  ИВАНГОРОД</v>
          </cell>
          <cell r="C40">
            <v>160</v>
          </cell>
          <cell r="D40">
            <v>90</v>
          </cell>
        </row>
        <row r="41">
          <cell r="A41" t="str">
            <v>ДАФ</v>
          </cell>
          <cell r="B41" t="str">
            <v>КАЛИНИНГРАД</v>
          </cell>
          <cell r="C41">
            <v>153</v>
          </cell>
          <cell r="D41">
            <v>25</v>
          </cell>
        </row>
        <row r="42">
          <cell r="A42" t="str">
            <v>ДАФ</v>
          </cell>
          <cell r="B42" t="str">
            <v>БУСЛОВСКАЯ</v>
          </cell>
          <cell r="C42">
            <v>150</v>
          </cell>
          <cell r="D42">
            <v>83</v>
          </cell>
        </row>
        <row r="43">
          <cell r="A43" t="str">
            <v>ДАФ</v>
          </cell>
          <cell r="B43" t="str">
            <v>ЗАБАЙКАЛЬСКИЙ</v>
          </cell>
          <cell r="C43">
            <v>142</v>
          </cell>
          <cell r="D43">
            <v>40</v>
          </cell>
        </row>
        <row r="44">
          <cell r="A44" t="str">
            <v>ДАФ</v>
          </cell>
          <cell r="B44" t="str">
            <v xml:space="preserve"> - РФ</v>
          </cell>
          <cell r="C44">
            <v>140</v>
          </cell>
          <cell r="D44">
            <v>67</v>
          </cell>
        </row>
        <row r="45">
          <cell r="A45" t="str">
            <v>ДАФ</v>
          </cell>
          <cell r="B45" t="str">
            <v>СВЕТОГОРСК/ИМАТРАНКОСКИ</v>
          </cell>
          <cell r="C45">
            <v>132</v>
          </cell>
          <cell r="D45">
            <v>95</v>
          </cell>
        </row>
        <row r="46">
          <cell r="A46" t="str">
            <v>ДАФ</v>
          </cell>
          <cell r="B46" t="str">
            <v>СУЙФЭНЬХЭ</v>
          </cell>
          <cell r="C46">
            <v>127</v>
          </cell>
          <cell r="D46">
            <v>70</v>
          </cell>
        </row>
        <row r="47">
          <cell r="A47" t="str">
            <v>ДАФ</v>
          </cell>
          <cell r="B47" t="str">
            <v xml:space="preserve"> ВЯРТСИЛЯ</v>
          </cell>
          <cell r="C47">
            <v>120</v>
          </cell>
          <cell r="D47">
            <v>75</v>
          </cell>
        </row>
        <row r="48">
          <cell r="A48" t="str">
            <v>ДАФ</v>
          </cell>
          <cell r="B48" t="str">
            <v>МАНЧЖУРИЯ</v>
          </cell>
          <cell r="C48">
            <v>119</v>
          </cell>
          <cell r="D48">
            <v>55</v>
          </cell>
        </row>
        <row r="49">
          <cell r="A49" t="str">
            <v>ДАФ</v>
          </cell>
          <cell r="B49" t="str">
            <v>ПЫТАЛОВО</v>
          </cell>
          <cell r="C49">
            <v>116</v>
          </cell>
          <cell r="D49">
            <v>77</v>
          </cell>
        </row>
        <row r="50">
          <cell r="A50" t="str">
            <v>ДАФ</v>
          </cell>
          <cell r="B50" t="str">
            <v>БУСЛАВСКАЯ</v>
          </cell>
          <cell r="C50">
            <v>110</v>
          </cell>
          <cell r="D50">
            <v>70</v>
          </cell>
        </row>
        <row r="51">
          <cell r="A51" t="str">
            <v>ДАФ</v>
          </cell>
          <cell r="B51" t="str">
            <v>ПОЛТАВКА</v>
          </cell>
          <cell r="C51">
            <v>103</v>
          </cell>
          <cell r="D51">
            <v>55</v>
          </cell>
        </row>
        <row r="52">
          <cell r="A52" t="str">
            <v>ДАФ</v>
          </cell>
          <cell r="B52" t="str">
            <v>CВЕТОГОРСК</v>
          </cell>
          <cell r="C52">
            <v>101</v>
          </cell>
          <cell r="D52">
            <v>95</v>
          </cell>
        </row>
        <row r="53">
          <cell r="A53" t="str">
            <v>ДАФ</v>
          </cell>
          <cell r="B53" t="str">
            <v>ПЕЧОРСКАЯ</v>
          </cell>
          <cell r="C53">
            <v>95</v>
          </cell>
          <cell r="D53">
            <v>74</v>
          </cell>
        </row>
        <row r="54">
          <cell r="A54" t="str">
            <v>ДАФ</v>
          </cell>
          <cell r="B54" t="str">
            <v>ДУНИН</v>
          </cell>
          <cell r="C54">
            <v>94</v>
          </cell>
          <cell r="D54">
            <v>90</v>
          </cell>
        </row>
        <row r="55">
          <cell r="A55" t="str">
            <v>ДАФ</v>
          </cell>
          <cell r="B55" t="str">
            <v xml:space="preserve"> СТ.ПЕЧОРЫ-ПСКОВСКИЕ</v>
          </cell>
          <cell r="C55">
            <v>92</v>
          </cell>
          <cell r="D55">
            <v>56</v>
          </cell>
        </row>
        <row r="56">
          <cell r="A56" t="str">
            <v>ДАФ</v>
          </cell>
          <cell r="B56" t="str">
            <v xml:space="preserve"> СОВЕТСК</v>
          </cell>
          <cell r="C56">
            <v>85</v>
          </cell>
          <cell r="D56">
            <v>59</v>
          </cell>
        </row>
        <row r="57">
          <cell r="A57" t="str">
            <v>ДАФ</v>
          </cell>
          <cell r="B57" t="str">
            <v>НАРВА</v>
          </cell>
          <cell r="C57">
            <v>80</v>
          </cell>
          <cell r="D57">
            <v>90</v>
          </cell>
        </row>
        <row r="58">
          <cell r="A58" t="str">
            <v>ДАФ</v>
          </cell>
          <cell r="B58" t="str">
            <v xml:space="preserve">- СОВЕТСК</v>
          </cell>
          <cell r="C58">
            <v>73</v>
          </cell>
          <cell r="D58">
            <v>58</v>
          </cell>
        </row>
        <row r="59">
          <cell r="A59" t="str">
            <v>ДАФ</v>
          </cell>
          <cell r="B59" t="str">
            <v xml:space="preserve"> Г.МАНЬЧЖУРИЯ</v>
          </cell>
          <cell r="C59">
            <v>73</v>
          </cell>
          <cell r="D59">
            <v>40</v>
          </cell>
        </row>
        <row r="60">
          <cell r="A60" t="str">
            <v>ДАФ</v>
          </cell>
          <cell r="B60" t="str">
            <v xml:space="preserve"> СТ.ВЯРТСИЛЯ</v>
          </cell>
          <cell r="C60">
            <v>65</v>
          </cell>
          <cell r="D60">
            <v>83</v>
          </cell>
        </row>
        <row r="61">
          <cell r="A61" t="str">
            <v>ДАФ</v>
          </cell>
          <cell r="B61" t="str">
            <v>ВЯРТСИЛЯ-НИИРАЛА</v>
          </cell>
          <cell r="C61">
            <v>60</v>
          </cell>
          <cell r="D61">
            <v>90</v>
          </cell>
        </row>
        <row r="62">
          <cell r="A62" t="str">
            <v>ДАФ</v>
          </cell>
          <cell r="B62" t="str">
            <v xml:space="preserve">ПЕЧОРЫ ПСКОВСКИЕ</v>
          </cell>
          <cell r="C62">
            <v>51</v>
          </cell>
          <cell r="D62">
            <v>80</v>
          </cell>
        </row>
        <row r="63">
          <cell r="A63" t="str">
            <v>ДАФ</v>
          </cell>
          <cell r="B63" t="str">
            <v xml:space="preserve"> СТ. ИВАН-ГОРОД НАРВСКИЙ</v>
          </cell>
          <cell r="C63">
            <v>50</v>
          </cell>
          <cell r="D63">
            <v>78</v>
          </cell>
        </row>
        <row r="64">
          <cell r="A64" t="str">
            <v>ДАФ</v>
          </cell>
          <cell r="B64" t="str">
            <v xml:space="preserve"> ПОСИНЬ</v>
          </cell>
          <cell r="C64">
            <v>40</v>
          </cell>
          <cell r="D64">
            <v>44</v>
          </cell>
        </row>
        <row r="65">
          <cell r="A65" t="str">
            <v>ДАФ</v>
          </cell>
          <cell r="B65" t="str">
            <v xml:space="preserve"> МАНЬЧЖУРИЯ</v>
          </cell>
          <cell r="C65">
            <v>8</v>
          </cell>
          <cell r="D65">
            <v>20</v>
          </cell>
        </row>
        <row r="66">
          <cell r="A66" t="str">
            <v>ДАФ</v>
          </cell>
          <cell r="B66" t="str">
            <v xml:space="preserve"> ТОРФЯНОВКА</v>
          </cell>
          <cell r="C66">
            <v>6</v>
          </cell>
          <cell r="D66">
            <v>80</v>
          </cell>
        </row>
        <row r="67">
          <cell r="A67" t="str">
            <v>ДАФ</v>
          </cell>
          <cell r="B67" t="str">
            <v xml:space="preserve">   Г.МАНЬЧЖУРИЯ</v>
          </cell>
          <cell r="C67">
            <v>0</v>
          </cell>
          <cell r="D67">
            <v>20</v>
          </cell>
        </row>
        <row r="68">
          <cell r="A68" t="str">
            <v>ДДУ</v>
          </cell>
          <cell r="B68" t="str">
            <v>АРГУНЬ</v>
          </cell>
          <cell r="C68">
            <v>52</v>
          </cell>
          <cell r="D68">
            <v>67</v>
          </cell>
        </row>
        <row r="69">
          <cell r="A69" t="str">
            <v>ЕХВ</v>
          </cell>
          <cell r="B69" t="str">
            <v>БЛАГОВЕЩЕНСК</v>
          </cell>
          <cell r="C69">
            <v>885</v>
          </cell>
          <cell r="D69">
            <v>89</v>
          </cell>
        </row>
        <row r="70">
          <cell r="A70" t="str">
            <v>ЕХВ</v>
          </cell>
          <cell r="B70" t="str">
            <v xml:space="preserve"> ЛАХДЕНПОХЬЯ</v>
          </cell>
          <cell r="C70">
            <v>130</v>
          </cell>
          <cell r="D70">
            <v>43</v>
          </cell>
        </row>
        <row r="71">
          <cell r="A71" t="str">
            <v>СИП</v>
          </cell>
          <cell r="B71" t="str">
            <v>НОВОРОССИЙСК</v>
          </cell>
          <cell r="C71">
            <v>800</v>
          </cell>
          <cell r="D71">
            <v>75</v>
          </cell>
        </row>
        <row r="72">
          <cell r="A72" t="str">
            <v>СИП</v>
          </cell>
          <cell r="B72" t="str">
            <v>МУУГА</v>
          </cell>
          <cell r="C72">
            <v>191</v>
          </cell>
          <cell r="D72">
            <v>99</v>
          </cell>
        </row>
        <row r="73">
          <cell r="A73" t="str">
            <v>СИП</v>
          </cell>
          <cell r="B73" t="str">
            <v>ПЕЧОРА</v>
          </cell>
          <cell r="C73">
            <v>153</v>
          </cell>
          <cell r="D73">
            <v>90</v>
          </cell>
        </row>
        <row r="74">
          <cell r="A74" t="str">
            <v>СИФ</v>
          </cell>
          <cell r="B74" t="str">
            <v>ХЭЙХЭ</v>
          </cell>
          <cell r="C74">
            <v>134</v>
          </cell>
          <cell r="D74">
            <v>105</v>
          </cell>
        </row>
        <row r="75">
          <cell r="A75" t="str">
            <v>СПТ</v>
          </cell>
          <cell r="B75" t="str">
            <v>-С.ПЕТЕРБУРГ</v>
          </cell>
          <cell r="C75">
            <v>8000</v>
          </cell>
          <cell r="D75">
            <v>74</v>
          </cell>
        </row>
        <row r="76">
          <cell r="A76" t="str">
            <v>СПТ</v>
          </cell>
          <cell r="B76" t="str">
            <v xml:space="preserve">ПОРТ С.ПЕТЕРБУРГ</v>
          </cell>
          <cell r="C76">
            <v>6200</v>
          </cell>
          <cell r="D76">
            <v>74</v>
          </cell>
        </row>
        <row r="77">
          <cell r="A77" t="str">
            <v>СПТ</v>
          </cell>
          <cell r="B77" t="str">
            <v>НОВОРОССИЙСК</v>
          </cell>
          <cell r="C77">
            <v>5125</v>
          </cell>
          <cell r="D77">
            <v>71</v>
          </cell>
        </row>
        <row r="78">
          <cell r="A78" t="str">
            <v>СПТ</v>
          </cell>
          <cell r="B78" t="str">
            <v xml:space="preserve">ПОРТ С-ПЕТЕРБУРГ</v>
          </cell>
          <cell r="C78">
            <v>3718</v>
          </cell>
          <cell r="D78">
            <v>80</v>
          </cell>
        </row>
        <row r="79">
          <cell r="A79" t="str">
            <v>СПТ</v>
          </cell>
          <cell r="B79" t="str">
            <v>ТУАПСЕ</v>
          </cell>
          <cell r="C79">
            <v>1039</v>
          </cell>
          <cell r="D79">
            <v>83</v>
          </cell>
        </row>
        <row r="80">
          <cell r="A80" t="str">
            <v>СПТ</v>
          </cell>
          <cell r="B80" t="str">
            <v>С-ПЕТЕРБУРГ</v>
          </cell>
          <cell r="C80">
            <v>696</v>
          </cell>
          <cell r="D80">
            <v>78</v>
          </cell>
        </row>
        <row r="81">
          <cell r="A81" t="str">
            <v>СПТ</v>
          </cell>
          <cell r="B81" t="str">
            <v>ХЭЙХЭ</v>
          </cell>
          <cell r="C81">
            <v>195</v>
          </cell>
          <cell r="D81">
            <v>90</v>
          </cell>
        </row>
        <row r="82">
          <cell r="A82" t="str">
            <v>СПТ</v>
          </cell>
          <cell r="B82" t="str">
            <v>КЛАЙПЕДА</v>
          </cell>
          <cell r="C82">
            <v>160</v>
          </cell>
          <cell r="D82">
            <v>70</v>
          </cell>
        </row>
        <row r="83">
          <cell r="A83" t="str">
            <v>СПТ</v>
          </cell>
          <cell r="B83" t="str">
            <v xml:space="preserve"> ПЕЧОРЫ</v>
          </cell>
          <cell r="C83">
            <v>50</v>
          </cell>
          <cell r="D83">
            <v>45</v>
          </cell>
        </row>
        <row r="84">
          <cell r="A84" t="str">
            <v>СПТ</v>
          </cell>
          <cell r="B84" t="str">
            <v>БЛАГОВЕЩЕHСК</v>
          </cell>
          <cell r="C84">
            <v>42</v>
          </cell>
          <cell r="D84">
            <v>110</v>
          </cell>
        </row>
        <row r="85">
          <cell r="A85" t="str">
            <v>СПТ</v>
          </cell>
          <cell r="B85" t="str">
            <v>ЗАБАЙКАЛЬСК</v>
          </cell>
          <cell r="C85">
            <v>15</v>
          </cell>
          <cell r="D85">
            <v>40</v>
          </cell>
        </row>
        <row r="86">
          <cell r="A86" t="str">
            <v>СФР</v>
          </cell>
          <cell r="B86" t="str">
            <v>ГЕНТ</v>
          </cell>
          <cell r="C86">
            <v>5270</v>
          </cell>
          <cell r="D86">
            <v>75</v>
          </cell>
        </row>
        <row r="87">
          <cell r="A87" t="str">
            <v>ФАС</v>
          </cell>
          <cell r="B87" t="str">
            <v>ЕЙСК</v>
          </cell>
          <cell r="C87">
            <v>7591</v>
          </cell>
          <cell r="D87">
            <v>80</v>
          </cell>
        </row>
        <row r="88">
          <cell r="A88" t="str">
            <v>ФАС</v>
          </cell>
          <cell r="B88" t="str">
            <v>ГОРСКАЯ</v>
          </cell>
          <cell r="C88">
            <v>4906</v>
          </cell>
          <cell r="D88">
            <v>72</v>
          </cell>
        </row>
        <row r="89">
          <cell r="A89" t="str">
            <v>ФАС</v>
          </cell>
          <cell r="B89" t="str">
            <v>НОВОРОССИЙСК</v>
          </cell>
          <cell r="C89">
            <v>2300</v>
          </cell>
          <cell r="D89">
            <v>77</v>
          </cell>
        </row>
        <row r="90">
          <cell r="A90" t="str">
            <v>ФАС</v>
          </cell>
          <cell r="B90" t="str">
            <v>-АРХАНГЕЛЬСК</v>
          </cell>
          <cell r="C90">
            <v>1602</v>
          </cell>
          <cell r="D90">
            <v>73</v>
          </cell>
        </row>
        <row r="91">
          <cell r="A91" t="str">
            <v>ФАС</v>
          </cell>
          <cell r="B91" t="str">
            <v>Г.ЕЙСК</v>
          </cell>
          <cell r="C91">
            <v>1589</v>
          </cell>
          <cell r="D91">
            <v>94</v>
          </cell>
        </row>
        <row r="92">
          <cell r="A92" t="str">
            <v>ФАС</v>
          </cell>
          <cell r="B92" t="str">
            <v>ТЕМРЮК</v>
          </cell>
          <cell r="C92">
            <v>988</v>
          </cell>
          <cell r="D92">
            <v>76</v>
          </cell>
        </row>
        <row r="93">
          <cell r="A93" t="str">
            <v>ФАС</v>
          </cell>
          <cell r="B93" t="str">
            <v>АЗОВ</v>
          </cell>
          <cell r="C93">
            <v>907</v>
          </cell>
          <cell r="D93">
            <v>96</v>
          </cell>
        </row>
        <row r="94">
          <cell r="A94" t="str">
            <v>ФАС</v>
          </cell>
          <cell r="B94" t="str">
            <v>КАЛИНИНГРАД</v>
          </cell>
          <cell r="C94">
            <v>830</v>
          </cell>
          <cell r="D94">
            <v>75</v>
          </cell>
        </row>
        <row r="95">
          <cell r="A95" t="str">
            <v>ФАС</v>
          </cell>
          <cell r="B95" t="str">
            <v>ГОPСKАЯ</v>
          </cell>
          <cell r="C95">
            <v>713</v>
          </cell>
          <cell r="D95">
            <v>72</v>
          </cell>
        </row>
        <row r="96">
          <cell r="A96" t="str">
            <v>ФАС</v>
          </cell>
          <cell r="B96" t="str">
            <v>Г.КАЛИНИНГРАД</v>
          </cell>
          <cell r="C96">
            <v>108</v>
          </cell>
          <cell r="D96">
            <v>77</v>
          </cell>
        </row>
        <row r="97">
          <cell r="A97" t="str">
            <v>ФОБ</v>
          </cell>
          <cell r="B97" t="str">
            <v>РОСТОВ</v>
          </cell>
          <cell r="C97">
            <v>14080</v>
          </cell>
          <cell r="D97">
            <v>64</v>
          </cell>
        </row>
        <row r="98">
          <cell r="A98" t="str">
            <v>ФОБ</v>
          </cell>
          <cell r="B98" t="str">
            <v>НОВОРОССИЙСК</v>
          </cell>
          <cell r="C98">
            <v>10619</v>
          </cell>
          <cell r="D98">
            <v>72</v>
          </cell>
        </row>
        <row r="99">
          <cell r="A99" t="str">
            <v>ФОБ</v>
          </cell>
          <cell r="B99" t="str">
            <v>АЗОВ</v>
          </cell>
          <cell r="C99">
            <v>9096</v>
          </cell>
          <cell r="D99">
            <v>87</v>
          </cell>
        </row>
        <row r="100">
          <cell r="A100" t="str">
            <v>ФОБ</v>
          </cell>
          <cell r="B100" t="str">
            <v>КАЛИНИНГРАД</v>
          </cell>
          <cell r="C100">
            <v>8412</v>
          </cell>
          <cell r="D100">
            <v>67</v>
          </cell>
        </row>
        <row r="101">
          <cell r="A101" t="str">
            <v>ФОБ</v>
          </cell>
          <cell r="B101" t="str">
            <v>ВЫБОРГ</v>
          </cell>
          <cell r="C101">
            <v>6939</v>
          </cell>
          <cell r="D101">
            <v>80</v>
          </cell>
        </row>
        <row r="102">
          <cell r="A102" t="str">
            <v>ФОБ</v>
          </cell>
          <cell r="B102" t="str">
            <v>ВОСТОЧНЫЙ</v>
          </cell>
          <cell r="C102">
            <v>6570</v>
          </cell>
          <cell r="D102">
            <v>104</v>
          </cell>
        </row>
        <row r="103">
          <cell r="A103" t="str">
            <v>ФОБ</v>
          </cell>
          <cell r="B103" t="str">
            <v>САНКТ-ПЕТЕРБУРГ</v>
          </cell>
          <cell r="C103">
            <v>6051</v>
          </cell>
          <cell r="D103">
            <v>81</v>
          </cell>
        </row>
        <row r="104">
          <cell r="A104" t="str">
            <v>ФОБ</v>
          </cell>
          <cell r="B104" t="str">
            <v>КОРСАКОВ</v>
          </cell>
          <cell r="C104">
            <v>5800</v>
          </cell>
          <cell r="D104">
            <v>67</v>
          </cell>
        </row>
        <row r="105">
          <cell r="A105" t="str">
            <v>ФОБ</v>
          </cell>
          <cell r="B105" t="str">
            <v>ТАГАНРОГ</v>
          </cell>
          <cell r="C105">
            <v>5757</v>
          </cell>
          <cell r="D105">
            <v>84</v>
          </cell>
        </row>
        <row r="106">
          <cell r="A106" t="str">
            <v>ФОБ</v>
          </cell>
          <cell r="B106" t="str">
            <v xml:space="preserve">РОСТОВ Н/Д</v>
          </cell>
          <cell r="C106">
            <v>3537</v>
          </cell>
          <cell r="D106">
            <v>47</v>
          </cell>
        </row>
        <row r="107">
          <cell r="A107" t="str">
            <v>ФОБ</v>
          </cell>
          <cell r="B107" t="str">
            <v>СЛАВЯНКА</v>
          </cell>
          <cell r="C107">
            <v>3355</v>
          </cell>
          <cell r="D107">
            <v>97</v>
          </cell>
        </row>
        <row r="108">
          <cell r="A108" t="str">
            <v>ФОБ</v>
          </cell>
          <cell r="B108" t="str">
            <v>ВЛАДИВОСТОК</v>
          </cell>
          <cell r="C108">
            <v>3052</v>
          </cell>
          <cell r="D108">
            <v>92</v>
          </cell>
        </row>
        <row r="109">
          <cell r="A109" t="str">
            <v>ФОБ</v>
          </cell>
          <cell r="B109" t="str">
            <v>МАГАДАН</v>
          </cell>
          <cell r="C109">
            <v>2950</v>
          </cell>
          <cell r="D109">
            <v>60</v>
          </cell>
        </row>
        <row r="110">
          <cell r="A110" t="str">
            <v>ФОБ</v>
          </cell>
          <cell r="B110" t="str">
            <v>С-ПБ</v>
          </cell>
          <cell r="C110">
            <v>2871</v>
          </cell>
          <cell r="D110">
            <v>85</v>
          </cell>
        </row>
        <row r="111">
          <cell r="A111" t="str">
            <v>ФОБ</v>
          </cell>
          <cell r="B111" t="str">
            <v>СОЧИ</v>
          </cell>
          <cell r="C111">
            <v>2604</v>
          </cell>
          <cell r="D111">
            <v>21</v>
          </cell>
        </row>
        <row r="112">
          <cell r="A112" t="str">
            <v>ФОБ</v>
          </cell>
          <cell r="B112" t="str">
            <v>ВАНИНО</v>
          </cell>
          <cell r="C112">
            <v>2596</v>
          </cell>
          <cell r="D112">
            <v>93</v>
          </cell>
        </row>
        <row r="113">
          <cell r="A113" t="str">
            <v>ФОБ</v>
          </cell>
          <cell r="B113" t="str">
            <v>СЛАВЯHКА</v>
          </cell>
          <cell r="C113">
            <v>2496</v>
          </cell>
          <cell r="D113">
            <v>101</v>
          </cell>
        </row>
        <row r="114">
          <cell r="A114" t="str">
            <v>ФОБ</v>
          </cell>
          <cell r="B114" t="str">
            <v>НАХОДКА</v>
          </cell>
          <cell r="C114">
            <v>2266</v>
          </cell>
          <cell r="D114">
            <v>123</v>
          </cell>
        </row>
        <row r="115">
          <cell r="A115" t="str">
            <v>ФОБ</v>
          </cell>
          <cell r="B115" t="str">
            <v>МУРМАНСК</v>
          </cell>
          <cell r="C115">
            <v>1867</v>
          </cell>
          <cell r="D115">
            <v>85</v>
          </cell>
        </row>
        <row r="116">
          <cell r="A116" t="str">
            <v>ФОБ</v>
          </cell>
          <cell r="B116" t="str">
            <v>-АРХАНГЕЛЬСК</v>
          </cell>
          <cell r="C116">
            <v>1800</v>
          </cell>
          <cell r="D116">
            <v>86</v>
          </cell>
        </row>
        <row r="117">
          <cell r="A117" t="str">
            <v>ФОБ</v>
          </cell>
          <cell r="B117" t="str">
            <v xml:space="preserve">БОЛЬШОЙ КАМЕНЬ</v>
          </cell>
          <cell r="C117">
            <v>1500</v>
          </cell>
          <cell r="D117">
            <v>80</v>
          </cell>
        </row>
        <row r="118">
          <cell r="A118" t="str">
            <v>ФОБ</v>
          </cell>
          <cell r="B118" t="str">
            <v>БОЛЬШОЙ-КАМЕНЬ</v>
          </cell>
          <cell r="C118">
            <v>1400</v>
          </cell>
          <cell r="D118">
            <v>95</v>
          </cell>
        </row>
        <row r="119">
          <cell r="A119" t="str">
            <v>ФОБ</v>
          </cell>
          <cell r="B119" t="str">
            <v xml:space="preserve">РУДНАЯ ПРИСТАНЬ</v>
          </cell>
          <cell r="C119">
            <v>1200</v>
          </cell>
          <cell r="D119">
            <v>71</v>
          </cell>
        </row>
        <row r="120">
          <cell r="A120" t="str">
            <v>ФОБ</v>
          </cell>
          <cell r="B120" t="str">
            <v>КОЗЬМИНО</v>
          </cell>
          <cell r="C120">
            <v>1199</v>
          </cell>
          <cell r="D120">
            <v>103</v>
          </cell>
        </row>
        <row r="121">
          <cell r="A121" t="str">
            <v>ФОБ</v>
          </cell>
          <cell r="B121" t="str">
            <v xml:space="preserve">ФОБ ВОСТОЧНЫЙ</v>
          </cell>
          <cell r="C121">
            <v>840</v>
          </cell>
          <cell r="D121">
            <v>87</v>
          </cell>
        </row>
        <row r="122">
          <cell r="A122" t="str">
            <v>ФОБ</v>
          </cell>
          <cell r="B122" t="str">
            <v>П-КАМЧАТСКИЙ</v>
          </cell>
          <cell r="C122">
            <v>307</v>
          </cell>
          <cell r="D122">
            <v>45</v>
          </cell>
        </row>
        <row r="123">
          <cell r="A123" t="str">
            <v>ФСА</v>
          </cell>
          <cell r="B123" t="str">
            <v>САМАРА</v>
          </cell>
          <cell r="C123">
            <v>11032</v>
          </cell>
          <cell r="D123">
            <v>57</v>
          </cell>
        </row>
        <row r="124">
          <cell r="A124" t="str">
            <v>ФСА</v>
          </cell>
          <cell r="B124" t="str">
            <v>ВЛАДИМИР</v>
          </cell>
          <cell r="C124">
            <v>9066</v>
          </cell>
          <cell r="D124">
            <v>66</v>
          </cell>
        </row>
        <row r="125">
          <cell r="A125" t="str">
            <v>ФСА</v>
          </cell>
          <cell r="B125" t="str">
            <v>ПЕНЗА</v>
          </cell>
          <cell r="C125">
            <v>7472</v>
          </cell>
          <cell r="D125">
            <v>59</v>
          </cell>
        </row>
        <row r="126">
          <cell r="A126" t="str">
            <v>ФСА</v>
          </cell>
          <cell r="B126" t="str">
            <v>АСТРАХАНЬ</v>
          </cell>
          <cell r="C126">
            <v>7454</v>
          </cell>
          <cell r="D126">
            <v>65</v>
          </cell>
        </row>
        <row r="127">
          <cell r="A127" t="str">
            <v>ФСА</v>
          </cell>
          <cell r="B127" t="str">
            <v>Н.НОВГОРОД</v>
          </cell>
          <cell r="C127">
            <v>7269</v>
          </cell>
          <cell r="D127">
            <v>57</v>
          </cell>
        </row>
        <row r="128">
          <cell r="A128" t="str">
            <v>ФСА</v>
          </cell>
          <cell r="B128" t="str">
            <v>МОСКВА</v>
          </cell>
          <cell r="C128">
            <v>6896</v>
          </cell>
          <cell r="D128">
            <v>91</v>
          </cell>
        </row>
        <row r="129">
          <cell r="A129" t="str">
            <v>ФСА</v>
          </cell>
          <cell r="B129" t="str">
            <v>Г.ВОЛГОГРАД</v>
          </cell>
          <cell r="C129">
            <v>6067</v>
          </cell>
          <cell r="D129">
            <v>79</v>
          </cell>
        </row>
        <row r="130">
          <cell r="A130" t="str">
            <v>ФСА</v>
          </cell>
          <cell r="B130" t="str">
            <v>СТ.АВТОВО</v>
          </cell>
          <cell r="C130">
            <v>5396</v>
          </cell>
          <cell r="D130">
            <v>90</v>
          </cell>
        </row>
        <row r="131">
          <cell r="A131" t="str">
            <v>ФСА</v>
          </cell>
          <cell r="B131" t="str">
            <v>ЕЙСК</v>
          </cell>
          <cell r="C131">
            <v>5190</v>
          </cell>
          <cell r="D131">
            <v>89</v>
          </cell>
        </row>
        <row r="132">
          <cell r="A132" t="str">
            <v>ФСА</v>
          </cell>
          <cell r="B132" t="str">
            <v xml:space="preserve"> Г.САРАТОВ</v>
          </cell>
          <cell r="C132">
            <v>4955</v>
          </cell>
          <cell r="D132">
            <v>91</v>
          </cell>
        </row>
        <row r="133">
          <cell r="A133" t="str">
            <v>ФСА</v>
          </cell>
          <cell r="B133" t="str">
            <v>БРЯНСК</v>
          </cell>
          <cell r="C133">
            <v>3850</v>
          </cell>
          <cell r="D133">
            <v>78</v>
          </cell>
        </row>
        <row r="134">
          <cell r="A134" t="str">
            <v>ФСА</v>
          </cell>
          <cell r="B134" t="str">
            <v>ЧЕБОКСАРЫ</v>
          </cell>
          <cell r="C134">
            <v>3656</v>
          </cell>
          <cell r="D134">
            <v>74</v>
          </cell>
        </row>
        <row r="135">
          <cell r="A135" t="str">
            <v>ФСА</v>
          </cell>
          <cell r="B135" t="str">
            <v xml:space="preserve">ПОРТ С-ПЕТЕРБУРГ</v>
          </cell>
          <cell r="C135">
            <v>3363</v>
          </cell>
          <cell r="D135">
            <v>82</v>
          </cell>
        </row>
        <row r="136">
          <cell r="A136" t="str">
            <v>ФСА</v>
          </cell>
          <cell r="B136" t="str">
            <v>БАЛМОШНАЯ</v>
          </cell>
          <cell r="C136">
            <v>3326</v>
          </cell>
          <cell r="D136">
            <v>85</v>
          </cell>
        </row>
        <row r="137">
          <cell r="A137" t="str">
            <v>ФСА</v>
          </cell>
          <cell r="B137" t="str">
            <v>ТУЛА</v>
          </cell>
          <cell r="C137">
            <v>3282</v>
          </cell>
          <cell r="D137">
            <v>50</v>
          </cell>
        </row>
        <row r="138">
          <cell r="A138" t="str">
            <v>ФСА</v>
          </cell>
          <cell r="B138" t="str">
            <v>ВОРОНЕЖ</v>
          </cell>
          <cell r="C138">
            <v>3240</v>
          </cell>
          <cell r="D138">
            <v>62</v>
          </cell>
        </row>
        <row r="139">
          <cell r="A139" t="str">
            <v>ФСА</v>
          </cell>
          <cell r="B139" t="str">
            <v>ЯРОСЛАВЛЬ</v>
          </cell>
          <cell r="C139">
            <v>3213</v>
          </cell>
          <cell r="D139">
            <v>42</v>
          </cell>
        </row>
        <row r="140">
          <cell r="A140" t="str">
            <v>ФСА</v>
          </cell>
          <cell r="B140" t="str">
            <v>СТ.ЕЛЬШАНКА</v>
          </cell>
          <cell r="C140">
            <v>3091</v>
          </cell>
          <cell r="D140">
            <v>62</v>
          </cell>
        </row>
        <row r="141">
          <cell r="A141" t="str">
            <v>ФСА</v>
          </cell>
          <cell r="B141" t="str">
            <v>РЯЗАНЬ</v>
          </cell>
          <cell r="C141">
            <v>3010</v>
          </cell>
          <cell r="D141">
            <v>61</v>
          </cell>
        </row>
        <row r="142">
          <cell r="A142" t="str">
            <v>ФСА</v>
          </cell>
          <cell r="B142" t="str">
            <v>ОРЕЛ</v>
          </cell>
          <cell r="C142">
            <v>2631</v>
          </cell>
          <cell r="D142">
            <v>63</v>
          </cell>
        </row>
        <row r="143">
          <cell r="A143" t="str">
            <v>ФСА</v>
          </cell>
          <cell r="B143" t="str">
            <v>УЛЬЯНОВСК</v>
          </cell>
          <cell r="C143">
            <v>2300</v>
          </cell>
          <cell r="D143">
            <v>60</v>
          </cell>
        </row>
        <row r="144">
          <cell r="A144" t="str">
            <v>ФСА</v>
          </cell>
          <cell r="B144" t="str">
            <v xml:space="preserve">Г АСТРАХАНЬ</v>
          </cell>
          <cell r="C144">
            <v>2132</v>
          </cell>
          <cell r="D144">
            <v>87</v>
          </cell>
        </row>
        <row r="145">
          <cell r="A145" t="str">
            <v>ФСА</v>
          </cell>
          <cell r="B145" t="str">
            <v>БАТАЙСК</v>
          </cell>
          <cell r="C145">
            <v>1994</v>
          </cell>
          <cell r="D145">
            <v>76</v>
          </cell>
        </row>
        <row r="146">
          <cell r="A146" t="str">
            <v>ФСА</v>
          </cell>
          <cell r="B146" t="str">
            <v>ТВЕРЬ</v>
          </cell>
          <cell r="C146">
            <v>1980</v>
          </cell>
          <cell r="D146">
            <v>67</v>
          </cell>
        </row>
        <row r="147">
          <cell r="A147" t="str">
            <v>ФСА</v>
          </cell>
          <cell r="B147" t="str">
            <v xml:space="preserve"> САНКТ-ПЕТЕРБУРГ</v>
          </cell>
          <cell r="C147">
            <v>1820</v>
          </cell>
          <cell r="D147">
            <v>78</v>
          </cell>
        </row>
        <row r="148">
          <cell r="A148" t="str">
            <v>ФСА</v>
          </cell>
          <cell r="B148" t="str">
            <v>КОЛОМНА</v>
          </cell>
          <cell r="C148">
            <v>1493</v>
          </cell>
          <cell r="D148">
            <v>65</v>
          </cell>
        </row>
        <row r="149">
          <cell r="A149" t="str">
            <v>ФСА</v>
          </cell>
          <cell r="B149" t="str">
            <v>МАЙКОП</v>
          </cell>
          <cell r="C149">
            <v>1341</v>
          </cell>
          <cell r="D149">
            <v>73</v>
          </cell>
        </row>
        <row r="150">
          <cell r="A150" t="str">
            <v>ФСА</v>
          </cell>
          <cell r="B150" t="str">
            <v>НОВОМОСКОВСК</v>
          </cell>
          <cell r="C150">
            <v>1239</v>
          </cell>
          <cell r="D150">
            <v>60</v>
          </cell>
        </row>
        <row r="151">
          <cell r="A151" t="str">
            <v>ФСА</v>
          </cell>
          <cell r="B151" t="str">
            <v>ЧЕРНИКОВКА</v>
          </cell>
          <cell r="C151">
            <v>1220</v>
          </cell>
          <cell r="D151">
            <v>97</v>
          </cell>
        </row>
        <row r="152">
          <cell r="A152" t="str">
            <v>ФСА</v>
          </cell>
          <cell r="B152" t="str">
            <v>C-ПЕТЕРБУРГ</v>
          </cell>
          <cell r="C152">
            <v>1200</v>
          </cell>
          <cell r="D152">
            <v>84</v>
          </cell>
        </row>
        <row r="153">
          <cell r="A153" t="str">
            <v>ФСА</v>
          </cell>
          <cell r="B153" t="str">
            <v>ЙОШКАР-ОЛА</v>
          </cell>
          <cell r="C153">
            <v>1191</v>
          </cell>
          <cell r="D153">
            <v>87</v>
          </cell>
        </row>
        <row r="154">
          <cell r="A154" t="str">
            <v>ФСА</v>
          </cell>
          <cell r="B154" t="str">
            <v>ОРЛОВКА</v>
          </cell>
          <cell r="C154">
            <v>1016</v>
          </cell>
          <cell r="D154">
            <v>81</v>
          </cell>
        </row>
        <row r="155">
          <cell r="A155" t="str">
            <v>ФСА</v>
          </cell>
          <cell r="B155" t="str">
            <v>ЗЕЛЕЦЫНО</v>
          </cell>
          <cell r="C155">
            <v>1000</v>
          </cell>
          <cell r="D155">
            <v>79</v>
          </cell>
        </row>
        <row r="156">
          <cell r="A156" t="str">
            <v>ФСА</v>
          </cell>
          <cell r="B156" t="str">
            <v>ЧЕРДАКЛЫ</v>
          </cell>
          <cell r="C156">
            <v>1000</v>
          </cell>
          <cell r="D156">
            <v>92</v>
          </cell>
        </row>
        <row r="157">
          <cell r="A157" t="str">
            <v>ФСА</v>
          </cell>
          <cell r="B157" t="str">
            <v>КАЛИНИНГРАД</v>
          </cell>
          <cell r="C157">
            <v>969</v>
          </cell>
          <cell r="D157">
            <v>73</v>
          </cell>
        </row>
        <row r="158">
          <cell r="A158" t="str">
            <v>ФСА</v>
          </cell>
          <cell r="B158" t="str">
            <v>НОВОКУЙБЫШЕВСКАЯ</v>
          </cell>
          <cell r="C158">
            <v>902</v>
          </cell>
          <cell r="D158">
            <v>77</v>
          </cell>
        </row>
        <row r="159">
          <cell r="A159" t="str">
            <v>ФСА</v>
          </cell>
          <cell r="B159" t="str">
            <v xml:space="preserve"> СПБ</v>
          </cell>
          <cell r="C159">
            <v>902</v>
          </cell>
          <cell r="D159">
            <v>67</v>
          </cell>
        </row>
        <row r="160">
          <cell r="A160" t="str">
            <v>ФСА</v>
          </cell>
          <cell r="B160" t="str">
            <v>Г.ИВАНОВО</v>
          </cell>
          <cell r="C160">
            <v>896</v>
          </cell>
          <cell r="D160">
            <v>64</v>
          </cell>
        </row>
        <row r="161">
          <cell r="A161" t="str">
            <v>ФСА</v>
          </cell>
          <cell r="B161" t="str">
            <v>ЭЛЕКТРОСТАНЦИЯ</v>
          </cell>
          <cell r="C161">
            <v>862</v>
          </cell>
          <cell r="D161">
            <v>91</v>
          </cell>
        </row>
        <row r="162">
          <cell r="A162" t="str">
            <v>ФСА</v>
          </cell>
          <cell r="B162" t="str">
            <v>ТИХВИН</v>
          </cell>
          <cell r="C162">
            <v>781</v>
          </cell>
          <cell r="D162">
            <v>68</v>
          </cell>
        </row>
        <row r="163">
          <cell r="A163" t="str">
            <v>ФСА</v>
          </cell>
          <cell r="B163" t="str">
            <v>ТЮМЕНЬ</v>
          </cell>
          <cell r="C163">
            <v>720</v>
          </cell>
          <cell r="D163">
            <v>50</v>
          </cell>
        </row>
        <row r="164">
          <cell r="A164" t="str">
            <v>ФСА</v>
          </cell>
          <cell r="B164" t="str">
            <v>Г.ВЛАДИКАВКАЗ</v>
          </cell>
          <cell r="C164">
            <v>655</v>
          </cell>
          <cell r="D164">
            <v>64</v>
          </cell>
        </row>
        <row r="165">
          <cell r="A165" t="str">
            <v>ФСА</v>
          </cell>
          <cell r="B165" t="str">
            <v>-ВЫБОРГ</v>
          </cell>
          <cell r="C165">
            <v>584</v>
          </cell>
          <cell r="D165">
            <v>87</v>
          </cell>
        </row>
        <row r="166">
          <cell r="A166" t="str">
            <v>ФСА</v>
          </cell>
          <cell r="B166" t="str">
            <v>ЛИВНЫ</v>
          </cell>
          <cell r="C166">
            <v>565</v>
          </cell>
          <cell r="D166">
            <v>60</v>
          </cell>
        </row>
        <row r="167">
          <cell r="A167" t="str">
            <v>ФСА</v>
          </cell>
          <cell r="B167" t="str">
            <v xml:space="preserve">СКАЧКИ С-КАВ</v>
          </cell>
          <cell r="C167">
            <v>541</v>
          </cell>
          <cell r="D167">
            <v>68</v>
          </cell>
        </row>
        <row r="168">
          <cell r="A168" t="str">
            <v>ФСА</v>
          </cell>
          <cell r="B168" t="str">
            <v xml:space="preserve">УЛЬЯНОВСК 3</v>
          </cell>
          <cell r="C168">
            <v>500</v>
          </cell>
          <cell r="D168">
            <v>85</v>
          </cell>
        </row>
        <row r="169">
          <cell r="A169" t="str">
            <v>ФСА</v>
          </cell>
          <cell r="B169" t="str">
            <v>СТАВРОПОЛЬ</v>
          </cell>
          <cell r="C169">
            <v>497</v>
          </cell>
          <cell r="D169">
            <v>65</v>
          </cell>
        </row>
        <row r="170">
          <cell r="A170" t="str">
            <v>ФСА</v>
          </cell>
          <cell r="B170" t="str">
            <v>ИВАНОВО</v>
          </cell>
          <cell r="C170">
            <v>494</v>
          </cell>
          <cell r="D170">
            <v>63</v>
          </cell>
        </row>
        <row r="171">
          <cell r="A171" t="str">
            <v>ФСА</v>
          </cell>
          <cell r="B171" t="str">
            <v xml:space="preserve">Г ВОЛГОГРАД</v>
          </cell>
          <cell r="C171">
            <v>452</v>
          </cell>
          <cell r="D171">
            <v>79</v>
          </cell>
        </row>
        <row r="172">
          <cell r="A172" t="str">
            <v>ФСА</v>
          </cell>
          <cell r="B172" t="str">
            <v>ДИМИТРОВГРАД</v>
          </cell>
          <cell r="C172">
            <v>450</v>
          </cell>
          <cell r="D172">
            <v>74</v>
          </cell>
        </row>
        <row r="173">
          <cell r="A173" t="str">
            <v>ФСА</v>
          </cell>
          <cell r="B173" t="str">
            <v>ИГУМНОВО</v>
          </cell>
          <cell r="C173">
            <v>424</v>
          </cell>
          <cell r="D173">
            <v>88</v>
          </cell>
        </row>
        <row r="174">
          <cell r="A174" t="str">
            <v>ФСА</v>
          </cell>
          <cell r="B174" t="str">
            <v>МЦЕНСК</v>
          </cell>
          <cell r="C174">
            <v>403</v>
          </cell>
          <cell r="D174">
            <v>45</v>
          </cell>
        </row>
        <row r="175">
          <cell r="A175" t="str">
            <v>ФСА</v>
          </cell>
          <cell r="B175" t="str">
            <v>ЭЛИСТА</v>
          </cell>
          <cell r="C175">
            <v>400</v>
          </cell>
          <cell r="D175">
            <v>58</v>
          </cell>
        </row>
        <row r="176">
          <cell r="A176" t="str">
            <v>ФСА</v>
          </cell>
          <cell r="B176" t="str">
            <v>Г.ЧИТА</v>
          </cell>
          <cell r="C176">
            <v>385</v>
          </cell>
          <cell r="D176">
            <v>48</v>
          </cell>
        </row>
        <row r="177">
          <cell r="A177" t="str">
            <v>ФСА</v>
          </cell>
          <cell r="B177" t="str">
            <v>СТ.ДЯГИЛЕВО</v>
          </cell>
          <cell r="C177">
            <v>368</v>
          </cell>
          <cell r="D177">
            <v>51</v>
          </cell>
        </row>
        <row r="178">
          <cell r="A178" t="str">
            <v>ФСА</v>
          </cell>
          <cell r="B178" t="str">
            <v>ЕФРЕМОВ</v>
          </cell>
          <cell r="C178">
            <v>320</v>
          </cell>
          <cell r="D178">
            <v>61</v>
          </cell>
        </row>
        <row r="179">
          <cell r="A179" t="str">
            <v>ФСА</v>
          </cell>
          <cell r="B179" t="str">
            <v>ЛЫСЬВА</v>
          </cell>
          <cell r="C179">
            <v>320</v>
          </cell>
          <cell r="D179">
            <v>53</v>
          </cell>
        </row>
        <row r="180">
          <cell r="A180" t="str">
            <v>ФСА</v>
          </cell>
          <cell r="B180" t="str">
            <v xml:space="preserve"> СТ.САПЕРНАЯ</v>
          </cell>
          <cell r="C180">
            <v>315</v>
          </cell>
          <cell r="D180">
            <v>81</v>
          </cell>
        </row>
        <row r="181">
          <cell r="A181" t="str">
            <v>ФСА</v>
          </cell>
          <cell r="B181" t="str">
            <v>КАЗАНЬ</v>
          </cell>
          <cell r="C181">
            <v>300</v>
          </cell>
          <cell r="D181">
            <v>79</v>
          </cell>
        </row>
        <row r="182">
          <cell r="A182" t="str">
            <v>ФСА</v>
          </cell>
          <cell r="B182" t="str">
            <v>ПОГРЕБЫ</v>
          </cell>
          <cell r="C182">
            <v>283</v>
          </cell>
          <cell r="D182">
            <v>89</v>
          </cell>
        </row>
        <row r="183">
          <cell r="A183" t="str">
            <v>ФСА</v>
          </cell>
          <cell r="B183" t="str">
            <v>КЛИНЦЫ</v>
          </cell>
          <cell r="C183">
            <v>278</v>
          </cell>
          <cell r="D183">
            <v>88</v>
          </cell>
        </row>
        <row r="184">
          <cell r="A184" t="str">
            <v>ФСА</v>
          </cell>
          <cell r="B184" t="str">
            <v>В.ВОЛОЧЕК</v>
          </cell>
          <cell r="C184">
            <v>275</v>
          </cell>
          <cell r="D184">
            <v>74</v>
          </cell>
        </row>
        <row r="185">
          <cell r="A185" t="str">
            <v>ФСА</v>
          </cell>
          <cell r="B185" t="str">
            <v>НЕВИННОМЫССК</v>
          </cell>
          <cell r="C185">
            <v>268</v>
          </cell>
          <cell r="D185">
            <v>61</v>
          </cell>
        </row>
        <row r="186">
          <cell r="A186" t="str">
            <v>ФСА</v>
          </cell>
          <cell r="B186" t="str">
            <v>НОГИНСК</v>
          </cell>
          <cell r="C186">
            <v>255</v>
          </cell>
          <cell r="D186">
            <v>68</v>
          </cell>
        </row>
        <row r="187">
          <cell r="A187" t="str">
            <v>ФСА</v>
          </cell>
          <cell r="B187" t="str">
            <v>НАЛЬЧИК</v>
          </cell>
          <cell r="C187">
            <v>242</v>
          </cell>
          <cell r="D187">
            <v>71</v>
          </cell>
        </row>
        <row r="188">
          <cell r="A188" t="str">
            <v>ФСА</v>
          </cell>
          <cell r="B188" t="str">
            <v>МЫТИЩИ</v>
          </cell>
          <cell r="C188">
            <v>241</v>
          </cell>
          <cell r="D188">
            <v>86</v>
          </cell>
        </row>
        <row r="189">
          <cell r="A189" t="str">
            <v>ФСА</v>
          </cell>
          <cell r="B189" t="str">
            <v>КУРСК</v>
          </cell>
          <cell r="C189">
            <v>240</v>
          </cell>
          <cell r="D189">
            <v>55</v>
          </cell>
        </row>
        <row r="190">
          <cell r="A190" t="str">
            <v>ФСА</v>
          </cell>
          <cell r="B190" t="str">
            <v>КУЗНЕЦК</v>
          </cell>
          <cell r="C190">
            <v>230</v>
          </cell>
          <cell r="D190">
            <v>68</v>
          </cell>
        </row>
        <row r="191">
          <cell r="A191" t="str">
            <v>ФСА</v>
          </cell>
          <cell r="B191" t="str">
            <v>ТОРЖОК</v>
          </cell>
          <cell r="C191">
            <v>229</v>
          </cell>
          <cell r="D191">
            <v>70</v>
          </cell>
        </row>
        <row r="192">
          <cell r="A192" t="str">
            <v>ФСА</v>
          </cell>
          <cell r="B192" t="str">
            <v>КОМАРИЧИ</v>
          </cell>
          <cell r="C192">
            <v>229</v>
          </cell>
          <cell r="D192">
            <v>87</v>
          </cell>
        </row>
        <row r="193">
          <cell r="A193" t="str">
            <v>ФСА</v>
          </cell>
          <cell r="B193" t="str">
            <v>СОЛИКАМСК</v>
          </cell>
          <cell r="C193">
            <v>204</v>
          </cell>
          <cell r="D193">
            <v>54</v>
          </cell>
        </row>
        <row r="194">
          <cell r="A194" t="str">
            <v>ФСА</v>
          </cell>
          <cell r="B194" t="str">
            <v>БЕРЕЗНИКИ</v>
          </cell>
          <cell r="C194">
            <v>200</v>
          </cell>
          <cell r="D194">
            <v>94</v>
          </cell>
        </row>
        <row r="195">
          <cell r="A195" t="str">
            <v>ФСА</v>
          </cell>
          <cell r="B195" t="str">
            <v>СЫКТЫВКАР</v>
          </cell>
          <cell r="C195">
            <v>200</v>
          </cell>
          <cell r="D195">
            <v>59</v>
          </cell>
        </row>
        <row r="196">
          <cell r="A196" t="str">
            <v>ФСА</v>
          </cell>
          <cell r="B196" t="str">
            <v>НЕЛИДОВО</v>
          </cell>
          <cell r="C196">
            <v>193</v>
          </cell>
          <cell r="D196">
            <v>74</v>
          </cell>
        </row>
        <row r="197">
          <cell r="A197" t="str">
            <v>ФСА</v>
          </cell>
          <cell r="B197" t="str">
            <v>УHЕЧА</v>
          </cell>
          <cell r="C197">
            <v>193</v>
          </cell>
          <cell r="D197">
            <v>92</v>
          </cell>
        </row>
        <row r="198">
          <cell r="A198" t="str">
            <v>ФСА</v>
          </cell>
          <cell r="B198" t="str">
            <v>РЖЕВ</v>
          </cell>
          <cell r="C198">
            <v>180</v>
          </cell>
          <cell r="D198">
            <v>68</v>
          </cell>
        </row>
        <row r="199">
          <cell r="A199" t="str">
            <v>ФСА</v>
          </cell>
          <cell r="B199" t="str">
            <v xml:space="preserve"> Г. ВОЛОГДА</v>
          </cell>
          <cell r="C199">
            <v>180</v>
          </cell>
          <cell r="D199">
            <v>90</v>
          </cell>
        </row>
        <row r="200">
          <cell r="A200" t="str">
            <v>ФСА</v>
          </cell>
          <cell r="B200" t="str">
            <v>КОВРОВ</v>
          </cell>
          <cell r="C200">
            <v>180</v>
          </cell>
          <cell r="D200">
            <v>74</v>
          </cell>
        </row>
        <row r="201">
          <cell r="A201" t="str">
            <v>ФСА</v>
          </cell>
          <cell r="B201" t="str">
            <v>БЕЖЕЦК</v>
          </cell>
          <cell r="C201">
            <v>174</v>
          </cell>
          <cell r="D201">
            <v>60</v>
          </cell>
        </row>
        <row r="202">
          <cell r="A202" t="str">
            <v>ФСА</v>
          </cell>
          <cell r="B202" t="str">
            <v>РЕУТОВ</v>
          </cell>
          <cell r="C202">
            <v>150</v>
          </cell>
          <cell r="D202">
            <v>83</v>
          </cell>
        </row>
        <row r="203">
          <cell r="A203" t="str">
            <v>ФСА</v>
          </cell>
          <cell r="B203" t="str">
            <v>СТ.ГОЛУТВИН</v>
          </cell>
          <cell r="C203">
            <v>134</v>
          </cell>
          <cell r="D203">
            <v>71</v>
          </cell>
        </row>
        <row r="204">
          <cell r="A204" t="str">
            <v>ФСА</v>
          </cell>
          <cell r="B204" t="str">
            <v>СТ.КАВКАЗСКАЯ</v>
          </cell>
          <cell r="C204">
            <v>132</v>
          </cell>
          <cell r="D204">
            <v>70</v>
          </cell>
        </row>
        <row r="205">
          <cell r="A205" t="str">
            <v>ФСА</v>
          </cell>
          <cell r="B205" t="str">
            <v xml:space="preserve"> С-ПЕТЕРБУРГ</v>
          </cell>
          <cell r="C205">
            <v>115</v>
          </cell>
          <cell r="D205">
            <v>87</v>
          </cell>
        </row>
        <row r="206">
          <cell r="A206" t="str">
            <v>ФСА</v>
          </cell>
          <cell r="B206" t="str">
            <v>ОСТАШКОВ</v>
          </cell>
          <cell r="C206">
            <v>111</v>
          </cell>
          <cell r="D206">
            <v>70</v>
          </cell>
        </row>
        <row r="207">
          <cell r="A207" t="str">
            <v>ФСА</v>
          </cell>
          <cell r="B207" t="str">
            <v>КОСТРОМА</v>
          </cell>
          <cell r="C207">
            <v>110</v>
          </cell>
          <cell r="D207">
            <v>44</v>
          </cell>
        </row>
        <row r="208">
          <cell r="A208" t="str">
            <v>ФСА</v>
          </cell>
          <cell r="B208" t="str">
            <v>БОЛОГОЕ</v>
          </cell>
          <cell r="C208">
            <v>104</v>
          </cell>
          <cell r="D208">
            <v>80</v>
          </cell>
        </row>
        <row r="209">
          <cell r="A209" t="str">
            <v>ФСА</v>
          </cell>
          <cell r="B209" t="str">
            <v>ЗАЛЕГОЩЬ</v>
          </cell>
          <cell r="C209">
            <v>102</v>
          </cell>
          <cell r="D209">
            <v>58</v>
          </cell>
        </row>
        <row r="210">
          <cell r="A210" t="str">
            <v>ФСА</v>
          </cell>
          <cell r="B210" t="str">
            <v>КИМРЫ</v>
          </cell>
          <cell r="C210">
            <v>102</v>
          </cell>
          <cell r="D210">
            <v>68</v>
          </cell>
        </row>
        <row r="211">
          <cell r="A211" t="str">
            <v>ФСА</v>
          </cell>
          <cell r="B211" t="str">
            <v>САНДОВО</v>
          </cell>
          <cell r="C211">
            <v>102</v>
          </cell>
          <cell r="D211">
            <v>78</v>
          </cell>
        </row>
        <row r="212">
          <cell r="A212" t="str">
            <v>ФСА</v>
          </cell>
          <cell r="B212" t="str">
            <v>МИЧУРИНСК</v>
          </cell>
          <cell r="C212">
            <v>96</v>
          </cell>
          <cell r="D212">
            <v>89</v>
          </cell>
        </row>
        <row r="213">
          <cell r="A213" t="str">
            <v>ФСА</v>
          </cell>
          <cell r="B213" t="str">
            <v>Г.РЯЗАНЬ</v>
          </cell>
          <cell r="C213">
            <v>92</v>
          </cell>
          <cell r="D213">
            <v>45</v>
          </cell>
        </row>
        <row r="214">
          <cell r="A214" t="str">
            <v>ФСА</v>
          </cell>
          <cell r="B214" t="str">
            <v>ГЛАЗУНОВКА</v>
          </cell>
          <cell r="C214">
            <v>87</v>
          </cell>
          <cell r="D214">
            <v>61</v>
          </cell>
        </row>
        <row r="215">
          <cell r="A215" t="str">
            <v>ФСА</v>
          </cell>
          <cell r="B215" t="str">
            <v>АЗОВ</v>
          </cell>
          <cell r="C215">
            <v>86</v>
          </cell>
          <cell r="D215">
            <v>75</v>
          </cell>
        </row>
        <row r="216">
          <cell r="A216" t="str">
            <v>ФСА</v>
          </cell>
          <cell r="B216" t="str">
            <v>ЗАБАЙКАЛЬСК</v>
          </cell>
          <cell r="C216">
            <v>83</v>
          </cell>
          <cell r="D216">
            <v>35</v>
          </cell>
        </row>
        <row r="217">
          <cell r="A217" t="str">
            <v>ФСА</v>
          </cell>
          <cell r="B217" t="str">
            <v>ПОЧЕП</v>
          </cell>
          <cell r="C217">
            <v>68</v>
          </cell>
          <cell r="D217">
            <v>99</v>
          </cell>
        </row>
        <row r="218">
          <cell r="A218" t="str">
            <v>ФСА</v>
          </cell>
          <cell r="B218" t="str">
            <v>НОВОЗЫБКОВ</v>
          </cell>
          <cell r="C218">
            <v>67</v>
          </cell>
          <cell r="D218">
            <v>91</v>
          </cell>
        </row>
        <row r="219">
          <cell r="A219" t="str">
            <v>ФСА</v>
          </cell>
          <cell r="B219" t="str">
            <v>УРЖУМКА</v>
          </cell>
          <cell r="C219">
            <v>66</v>
          </cell>
          <cell r="D219">
            <v>87</v>
          </cell>
        </row>
        <row r="220">
          <cell r="A220" t="str">
            <v>ФСА</v>
          </cell>
          <cell r="B220" t="str">
            <v>СТАРИЦА</v>
          </cell>
          <cell r="C220">
            <v>63</v>
          </cell>
          <cell r="D220">
            <v>68</v>
          </cell>
        </row>
        <row r="221">
          <cell r="A221" t="str">
            <v>ФСА</v>
          </cell>
          <cell r="B221" t="str">
            <v>АНОСОВО</v>
          </cell>
          <cell r="C221">
            <v>60</v>
          </cell>
          <cell r="D221">
            <v>94</v>
          </cell>
        </row>
        <row r="222">
          <cell r="A222" t="str">
            <v>ФСА</v>
          </cell>
          <cell r="B222" t="str">
            <v xml:space="preserve"> СТ.ВОЛОГДА-2</v>
          </cell>
          <cell r="C222">
            <v>60</v>
          </cell>
          <cell r="D222">
            <v>73</v>
          </cell>
        </row>
        <row r="223">
          <cell r="A223" t="str">
            <v>ФСА</v>
          </cell>
          <cell r="B223" t="str">
            <v>СВЕТОГОРСК</v>
          </cell>
          <cell r="C223">
            <v>60</v>
          </cell>
          <cell r="D223">
            <v>59</v>
          </cell>
        </row>
        <row r="224">
          <cell r="A224" t="str">
            <v>ФСА</v>
          </cell>
          <cell r="B224" t="str">
            <v>КОЛЬЧУГИНО</v>
          </cell>
          <cell r="C224">
            <v>60</v>
          </cell>
          <cell r="D224">
            <v>84</v>
          </cell>
        </row>
        <row r="225">
          <cell r="A225" t="str">
            <v>ФСА</v>
          </cell>
          <cell r="B225" t="str">
            <v>ОЛЕНИНО</v>
          </cell>
          <cell r="C225">
            <v>60</v>
          </cell>
          <cell r="D225">
            <v>69</v>
          </cell>
        </row>
        <row r="226">
          <cell r="A226" t="str">
            <v>ФСА</v>
          </cell>
          <cell r="B226" t="str">
            <v>АЛЕКСАНДРОВ</v>
          </cell>
          <cell r="C226">
            <v>55</v>
          </cell>
          <cell r="D226">
            <v>71</v>
          </cell>
        </row>
        <row r="227">
          <cell r="A227" t="str">
            <v>ФСА</v>
          </cell>
          <cell r="B227" t="str">
            <v>КАЛЯЗИН</v>
          </cell>
          <cell r="C227">
            <v>51</v>
          </cell>
          <cell r="D227">
            <v>73</v>
          </cell>
        </row>
        <row r="228">
          <cell r="A228" t="str">
            <v>ФСА</v>
          </cell>
          <cell r="B228" t="str">
            <v>ТОРОПЕЦ</v>
          </cell>
          <cell r="C228">
            <v>51</v>
          </cell>
          <cell r="D228">
            <v>69</v>
          </cell>
        </row>
        <row r="229">
          <cell r="A229" t="str">
            <v>ФСА</v>
          </cell>
          <cell r="B229" t="str">
            <v>КАШИН</v>
          </cell>
          <cell r="C229">
            <v>51</v>
          </cell>
          <cell r="D229">
            <v>86</v>
          </cell>
        </row>
        <row r="230">
          <cell r="A230" t="str">
            <v>ФСА</v>
          </cell>
          <cell r="B230" t="str">
            <v>РЕДКИНО</v>
          </cell>
          <cell r="C230">
            <v>51</v>
          </cell>
          <cell r="D230">
            <v>64</v>
          </cell>
        </row>
        <row r="231">
          <cell r="A231" t="str">
            <v>ФСА</v>
          </cell>
          <cell r="B231" t="str">
            <v>НАБ.ЧЕЛНЫ</v>
          </cell>
          <cell r="C231">
            <v>50</v>
          </cell>
          <cell r="D231">
            <v>73</v>
          </cell>
        </row>
        <row r="232">
          <cell r="A232" t="str">
            <v>ФСА</v>
          </cell>
          <cell r="B232" t="str">
            <v>КУВШИНОВО</v>
          </cell>
          <cell r="C232">
            <v>50</v>
          </cell>
          <cell r="D232">
            <v>66</v>
          </cell>
        </row>
        <row r="233">
          <cell r="A233" t="str">
            <v>ФСА</v>
          </cell>
          <cell r="B233" t="str">
            <v>КАЛИНИН</v>
          </cell>
          <cell r="C233">
            <v>49</v>
          </cell>
          <cell r="D233">
            <v>97</v>
          </cell>
        </row>
        <row r="234">
          <cell r="A234" t="str">
            <v>ФСА</v>
          </cell>
          <cell r="B234" t="str">
            <v>АНДРЕАПОЛЬ</v>
          </cell>
          <cell r="C234">
            <v>47</v>
          </cell>
          <cell r="D234">
            <v>64</v>
          </cell>
        </row>
        <row r="235">
          <cell r="A235" t="str">
            <v>ФСА</v>
          </cell>
          <cell r="B235" t="str">
            <v>ВЕРХОВЬЕ</v>
          </cell>
          <cell r="C235">
            <v>45</v>
          </cell>
          <cell r="D235">
            <v>59</v>
          </cell>
        </row>
      </sheetData>
      <sheetData sheetId="5" refreshError="1">
        <row r="1">
          <cell r="A1" t="str">
            <v xml:space="preserve">долл за тонну</v>
          </cell>
          <cell r="B1" t="str">
            <v>720410</v>
          </cell>
          <cell r="C1" t="str">
            <v>720421</v>
          </cell>
          <cell r="D1" t="str">
            <v>720429</v>
          </cell>
          <cell r="E1" t="str">
            <v>720441</v>
          </cell>
          <cell r="F1" t="str">
            <v>720449</v>
          </cell>
          <cell r="G1" t="str">
            <v>720450</v>
          </cell>
        </row>
        <row r="2">
          <cell r="A2">
            <v>2</v>
          </cell>
          <cell r="B2">
            <v>44</v>
          </cell>
          <cell r="C2">
            <v>0</v>
          </cell>
          <cell r="D2">
            <v>485</v>
          </cell>
          <cell r="E2">
            <v>485</v>
          </cell>
          <cell r="F2">
            <v>3695</v>
          </cell>
          <cell r="G2">
            <v>178</v>
          </cell>
        </row>
        <row r="3">
          <cell r="A3">
            <v>3</v>
          </cell>
          <cell r="B3">
            <v>1</v>
          </cell>
          <cell r="C3">
            <v>2172</v>
          </cell>
          <cell r="D3">
            <v>1394</v>
          </cell>
          <cell r="E3">
            <v>2172</v>
          </cell>
          <cell r="F3">
            <v>1394</v>
          </cell>
          <cell r="G3">
            <v>678</v>
          </cell>
        </row>
        <row r="4">
          <cell r="A4">
            <v>4</v>
          </cell>
          <cell r="B4">
            <v>2</v>
          </cell>
          <cell r="C4">
            <v>2</v>
          </cell>
          <cell r="D4">
            <v>307</v>
          </cell>
          <cell r="E4">
            <v>5601</v>
          </cell>
          <cell r="F4">
            <v>17250</v>
          </cell>
        </row>
        <row r="5">
          <cell r="A5">
            <v>5</v>
          </cell>
          <cell r="B5">
            <v>861</v>
          </cell>
          <cell r="C5">
            <v>2576</v>
          </cell>
          <cell r="D5">
            <v>2576</v>
          </cell>
          <cell r="E5">
            <v>4304</v>
          </cell>
          <cell r="F5">
            <v>26333</v>
          </cell>
          <cell r="G5">
            <v>564</v>
          </cell>
        </row>
        <row r="6">
          <cell r="A6">
            <v>6</v>
          </cell>
          <cell r="B6">
            <v>1032</v>
          </cell>
          <cell r="C6">
            <v>215</v>
          </cell>
          <cell r="D6">
            <v>1224</v>
          </cell>
          <cell r="E6">
            <v>3022</v>
          </cell>
          <cell r="F6">
            <v>85263</v>
          </cell>
        </row>
        <row r="7">
          <cell r="A7">
            <v>7</v>
          </cell>
          <cell r="B7">
            <v>4294</v>
          </cell>
          <cell r="C7">
            <v>46</v>
          </cell>
          <cell r="D7">
            <v>2254</v>
          </cell>
          <cell r="E7">
            <v>2254</v>
          </cell>
          <cell r="F7">
            <v>80072</v>
          </cell>
        </row>
        <row r="8">
          <cell r="A8">
            <v>8</v>
          </cell>
          <cell r="B8">
            <v>193</v>
          </cell>
          <cell r="C8">
            <v>120</v>
          </cell>
          <cell r="D8">
            <v>2290</v>
          </cell>
          <cell r="E8">
            <v>544</v>
          </cell>
          <cell r="F8">
            <v>66500</v>
          </cell>
        </row>
        <row r="9">
          <cell r="A9">
            <v>9</v>
          </cell>
          <cell r="B9">
            <v>510</v>
          </cell>
          <cell r="C9">
            <v>60</v>
          </cell>
          <cell r="D9">
            <v>791</v>
          </cell>
          <cell r="E9">
            <v>1249</v>
          </cell>
          <cell r="F9">
            <v>48579</v>
          </cell>
          <cell r="G9">
            <v>184</v>
          </cell>
        </row>
        <row r="10">
          <cell r="A10">
            <v>10</v>
          </cell>
          <cell r="B10">
            <v>298</v>
          </cell>
          <cell r="C10">
            <v>118</v>
          </cell>
          <cell r="D10">
            <v>118</v>
          </cell>
          <cell r="E10">
            <v>50</v>
          </cell>
          <cell r="F10">
            <v>10583</v>
          </cell>
        </row>
        <row r="11">
          <cell r="A11">
            <v>11</v>
          </cell>
          <cell r="B11">
            <v>180</v>
          </cell>
          <cell r="C11">
            <v>198</v>
          </cell>
          <cell r="D11">
            <v>198</v>
          </cell>
          <cell r="E11">
            <v>4904</v>
          </cell>
          <cell r="F11">
            <v>4904</v>
          </cell>
        </row>
        <row r="12">
          <cell r="A12">
            <v>12</v>
          </cell>
          <cell r="B12">
            <v>60</v>
          </cell>
          <cell r="C12">
            <v>4100</v>
          </cell>
          <cell r="D12">
            <v>4100</v>
          </cell>
          <cell r="E12">
            <v>61</v>
          </cell>
          <cell r="F12">
            <v>61</v>
          </cell>
        </row>
        <row r="13">
          <cell r="A13">
            <v>13</v>
          </cell>
          <cell r="B13">
            <v>124</v>
          </cell>
          <cell r="C13">
            <v>124</v>
          </cell>
          <cell r="D13">
            <v>0</v>
          </cell>
          <cell r="E13">
            <v>0</v>
          </cell>
          <cell r="F13">
            <v>3365</v>
          </cell>
        </row>
        <row r="14">
          <cell r="A14">
            <v>14</v>
          </cell>
          <cell r="B14">
            <v>106</v>
          </cell>
          <cell r="C14">
            <v>10</v>
          </cell>
          <cell r="D14">
            <v>0</v>
          </cell>
          <cell r="E14">
            <v>0</v>
          </cell>
          <cell r="F14">
            <v>6152</v>
          </cell>
        </row>
        <row r="15">
          <cell r="A15">
            <v>15</v>
          </cell>
          <cell r="B15">
            <v>2</v>
          </cell>
          <cell r="C15">
            <v>2</v>
          </cell>
          <cell r="D15">
            <v>141</v>
          </cell>
          <cell r="E15">
            <v>750</v>
          </cell>
          <cell r="F15">
            <v>750</v>
          </cell>
        </row>
        <row r="16">
          <cell r="A16">
            <v>16</v>
          </cell>
          <cell r="B16">
            <v>659</v>
          </cell>
          <cell r="C16">
            <v>659</v>
          </cell>
          <cell r="D16">
            <v>0</v>
          </cell>
          <cell r="E16">
            <v>0</v>
          </cell>
          <cell r="F16">
            <v>8523</v>
          </cell>
        </row>
        <row r="17">
          <cell r="A17">
            <v>17</v>
          </cell>
          <cell r="B17">
            <v>60</v>
          </cell>
          <cell r="C17">
            <v>60</v>
          </cell>
          <cell r="D17">
            <v>60</v>
          </cell>
          <cell r="E17">
            <v>0</v>
          </cell>
          <cell r="F17">
            <v>10741</v>
          </cell>
        </row>
        <row r="18">
          <cell r="A18">
            <v>18</v>
          </cell>
          <cell r="B18">
            <v>780</v>
          </cell>
          <cell r="C18">
            <v>780</v>
          </cell>
          <cell r="D18">
            <v>780</v>
          </cell>
          <cell r="E18">
            <v>0</v>
          </cell>
          <cell r="F18">
            <v>6575</v>
          </cell>
        </row>
        <row r="19">
          <cell r="A19">
            <v>20</v>
          </cell>
          <cell r="B19">
            <v>134</v>
          </cell>
          <cell r="C19">
            <v>134</v>
          </cell>
          <cell r="D19">
            <v>0</v>
          </cell>
          <cell r="E19">
            <v>0</v>
          </cell>
          <cell r="F19">
            <v>6870</v>
          </cell>
        </row>
        <row r="20">
          <cell r="A20">
            <v>21</v>
          </cell>
          <cell r="B20">
            <v>130</v>
          </cell>
          <cell r="C20">
            <v>130</v>
          </cell>
          <cell r="D20">
            <v>130</v>
          </cell>
          <cell r="E20">
            <v>0</v>
          </cell>
          <cell r="F20">
            <v>9192</v>
          </cell>
        </row>
        <row r="21">
          <cell r="A21">
            <v>23</v>
          </cell>
          <cell r="B21">
            <v>51</v>
          </cell>
          <cell r="C21">
            <v>51</v>
          </cell>
          <cell r="D21">
            <v>0</v>
          </cell>
          <cell r="E21">
            <v>0</v>
          </cell>
          <cell r="F21">
            <v>7895</v>
          </cell>
        </row>
        <row r="22">
          <cell r="A22">
            <v>25</v>
          </cell>
          <cell r="B22">
            <v>18</v>
          </cell>
          <cell r="C22">
            <v>18</v>
          </cell>
          <cell r="D22">
            <v>0</v>
          </cell>
          <cell r="E22">
            <v>0</v>
          </cell>
          <cell r="F22">
            <v>4000</v>
          </cell>
        </row>
        <row r="23">
          <cell r="A23">
            <v>27</v>
          </cell>
          <cell r="B23">
            <v>144</v>
          </cell>
          <cell r="C23">
            <v>144</v>
          </cell>
          <cell r="D23">
            <v>0</v>
          </cell>
          <cell r="E23">
            <v>0</v>
          </cell>
          <cell r="F23">
            <v>8592</v>
          </cell>
        </row>
        <row r="24">
          <cell r="A24">
            <v>30</v>
          </cell>
          <cell r="B24">
            <v>5</v>
          </cell>
          <cell r="C24">
            <v>5</v>
          </cell>
          <cell r="D24">
            <v>0</v>
          </cell>
          <cell r="E24">
            <v>0</v>
          </cell>
          <cell r="F24">
            <v>4449</v>
          </cell>
        </row>
        <row r="25">
          <cell r="A25">
            <v>32</v>
          </cell>
          <cell r="B25">
            <v>34</v>
          </cell>
          <cell r="C25">
            <v>34</v>
          </cell>
          <cell r="D25">
            <v>0</v>
          </cell>
          <cell r="E25">
            <v>0</v>
          </cell>
          <cell r="F25">
            <v>6950</v>
          </cell>
        </row>
        <row r="26">
          <cell r="A26">
            <v>33</v>
          </cell>
          <cell r="B26">
            <v>31</v>
          </cell>
          <cell r="C26">
            <v>31</v>
          </cell>
          <cell r="D26">
            <v>0</v>
          </cell>
          <cell r="E26">
            <v>0</v>
          </cell>
          <cell r="F26">
            <v>4884</v>
          </cell>
        </row>
        <row r="27">
          <cell r="A27">
            <v>34</v>
          </cell>
          <cell r="B27">
            <v>41</v>
          </cell>
          <cell r="C27">
            <v>41</v>
          </cell>
          <cell r="D27">
            <v>0</v>
          </cell>
          <cell r="E27">
            <v>0</v>
          </cell>
          <cell r="F27">
            <v>5096</v>
          </cell>
        </row>
        <row r="28">
          <cell r="A28">
            <v>35</v>
          </cell>
          <cell r="B28">
            <v>21</v>
          </cell>
          <cell r="C28">
            <v>21</v>
          </cell>
          <cell r="D28">
            <v>0</v>
          </cell>
          <cell r="E28">
            <v>0</v>
          </cell>
          <cell r="F28">
            <v>5548</v>
          </cell>
        </row>
        <row r="29">
          <cell r="A29">
            <v>36</v>
          </cell>
          <cell r="B29">
            <v>76</v>
          </cell>
          <cell r="C29">
            <v>76</v>
          </cell>
          <cell r="D29">
            <v>0</v>
          </cell>
          <cell r="E29">
            <v>0</v>
          </cell>
          <cell r="F29">
            <v>8555</v>
          </cell>
        </row>
        <row r="30">
          <cell r="A30">
            <v>37</v>
          </cell>
          <cell r="B30">
            <v>22</v>
          </cell>
          <cell r="C30">
            <v>22</v>
          </cell>
          <cell r="D30">
            <v>5888</v>
          </cell>
          <cell r="E30">
            <v>0</v>
          </cell>
          <cell r="F30">
            <v>5888</v>
          </cell>
        </row>
        <row r="31">
          <cell r="A31">
            <v>38</v>
          </cell>
          <cell r="B31">
            <v>2</v>
          </cell>
          <cell r="C31">
            <v>2</v>
          </cell>
          <cell r="D31">
            <v>0</v>
          </cell>
          <cell r="E31">
            <v>0</v>
          </cell>
          <cell r="F31">
            <v>0</v>
          </cell>
          <cell r="G31">
            <v>2</v>
          </cell>
        </row>
        <row r="32">
          <cell r="A32">
            <v>39</v>
          </cell>
          <cell r="B32">
            <v>7</v>
          </cell>
          <cell r="C32">
            <v>7</v>
          </cell>
          <cell r="D32">
            <v>3</v>
          </cell>
          <cell r="E32">
            <v>0</v>
          </cell>
          <cell r="F32">
            <v>0</v>
          </cell>
          <cell r="G32">
            <v>3</v>
          </cell>
        </row>
        <row r="33">
          <cell r="A33">
            <v>40</v>
          </cell>
          <cell r="B33">
            <v>29</v>
          </cell>
          <cell r="C33">
            <v>29</v>
          </cell>
          <cell r="D33">
            <v>0</v>
          </cell>
          <cell r="E33">
            <v>0</v>
          </cell>
          <cell r="F33">
            <v>3226</v>
          </cell>
        </row>
        <row r="34">
          <cell r="A34">
            <v>41</v>
          </cell>
          <cell r="B34">
            <v>99</v>
          </cell>
          <cell r="C34">
            <v>99</v>
          </cell>
          <cell r="D34">
            <v>0</v>
          </cell>
          <cell r="E34">
            <v>0</v>
          </cell>
          <cell r="F34">
            <v>3344</v>
          </cell>
        </row>
        <row r="35">
          <cell r="A35">
            <v>43</v>
          </cell>
          <cell r="B35">
            <v>20</v>
          </cell>
          <cell r="C35">
            <v>20</v>
          </cell>
          <cell r="D35">
            <v>11</v>
          </cell>
          <cell r="E35">
            <v>69</v>
          </cell>
          <cell r="F35" t="str">
            <v xml:space="preserve">ФСА ПЕНЗА</v>
          </cell>
        </row>
        <row r="36">
          <cell r="A36">
            <v>44</v>
          </cell>
          <cell r="B36">
            <v>29</v>
          </cell>
          <cell r="C36">
            <v>29</v>
          </cell>
          <cell r="D36">
            <v>0</v>
          </cell>
          <cell r="E36">
            <v>0</v>
          </cell>
          <cell r="F36">
            <v>7037</v>
          </cell>
        </row>
        <row r="37">
          <cell r="A37">
            <v>45</v>
          </cell>
          <cell r="B37">
            <v>123</v>
          </cell>
          <cell r="C37">
            <v>123</v>
          </cell>
          <cell r="D37">
            <v>0</v>
          </cell>
          <cell r="E37">
            <v>0</v>
          </cell>
          <cell r="F37">
            <v>3667</v>
          </cell>
        </row>
        <row r="38">
          <cell r="A38">
            <v>46</v>
          </cell>
          <cell r="B38">
            <v>10</v>
          </cell>
          <cell r="C38">
            <v>10</v>
          </cell>
          <cell r="D38">
            <v>0</v>
          </cell>
          <cell r="E38">
            <v>0</v>
          </cell>
          <cell r="F38">
            <v>11194</v>
          </cell>
        </row>
        <row r="39">
          <cell r="A39">
            <v>48</v>
          </cell>
          <cell r="B39">
            <v>60</v>
          </cell>
          <cell r="C39">
            <v>60</v>
          </cell>
          <cell r="D39">
            <v>0</v>
          </cell>
          <cell r="E39">
            <v>0</v>
          </cell>
          <cell r="F39">
            <v>8056</v>
          </cell>
        </row>
        <row r="40">
          <cell r="A40">
            <v>50</v>
          </cell>
          <cell r="B40">
            <v>451</v>
          </cell>
          <cell r="C40">
            <v>451</v>
          </cell>
          <cell r="D40">
            <v>0</v>
          </cell>
          <cell r="E40">
            <v>0</v>
          </cell>
          <cell r="F40">
            <v>4200</v>
          </cell>
        </row>
        <row r="41">
          <cell r="A41">
            <v>51</v>
          </cell>
          <cell r="B41">
            <v>13</v>
          </cell>
          <cell r="C41">
            <v>13</v>
          </cell>
          <cell r="D41">
            <v>0</v>
          </cell>
          <cell r="E41">
            <v>0</v>
          </cell>
          <cell r="F41">
            <v>13071</v>
          </cell>
        </row>
        <row r="42">
          <cell r="A42">
            <v>52</v>
          </cell>
          <cell r="B42">
            <v>163</v>
          </cell>
          <cell r="C42">
            <v>163</v>
          </cell>
          <cell r="D42">
            <v>0</v>
          </cell>
          <cell r="E42">
            <v>0</v>
          </cell>
          <cell r="F42">
            <v>4500</v>
          </cell>
        </row>
        <row r="43">
          <cell r="A43">
            <v>54</v>
          </cell>
          <cell r="B43">
            <v>13</v>
          </cell>
          <cell r="C43">
            <v>13</v>
          </cell>
          <cell r="D43">
            <v>0</v>
          </cell>
          <cell r="E43">
            <v>0</v>
          </cell>
          <cell r="F43">
            <v>5270</v>
          </cell>
        </row>
        <row r="44">
          <cell r="A44">
            <v>55</v>
          </cell>
          <cell r="B44">
            <v>291</v>
          </cell>
          <cell r="C44">
            <v>291</v>
          </cell>
          <cell r="D44">
            <v>84</v>
          </cell>
        </row>
        <row r="45">
          <cell r="A45">
            <v>56</v>
          </cell>
          <cell r="B45">
            <v>38</v>
          </cell>
          <cell r="C45">
            <v>38</v>
          </cell>
          <cell r="D45">
            <v>72</v>
          </cell>
        </row>
        <row r="46">
          <cell r="A46">
            <v>57</v>
          </cell>
          <cell r="B46">
            <v>22</v>
          </cell>
          <cell r="C46">
            <v>22</v>
          </cell>
          <cell r="D46">
            <v>85</v>
          </cell>
        </row>
        <row r="47">
          <cell r="A47">
            <v>59</v>
          </cell>
          <cell r="B47">
            <v>70</v>
          </cell>
          <cell r="C47">
            <v>70</v>
          </cell>
          <cell r="D47">
            <v>85</v>
          </cell>
        </row>
        <row r="48">
          <cell r="A48">
            <v>60</v>
          </cell>
          <cell r="B48">
            <v>579</v>
          </cell>
          <cell r="C48">
            <v>579</v>
          </cell>
          <cell r="D48">
            <v>40</v>
          </cell>
          <cell r="E48">
            <v>0</v>
          </cell>
          <cell r="F48">
            <v>0</v>
          </cell>
          <cell r="G48">
            <v>40</v>
          </cell>
        </row>
        <row r="49">
          <cell r="A49">
            <v>61</v>
          </cell>
          <cell r="B49">
            <v>285</v>
          </cell>
          <cell r="C49">
            <v>285</v>
          </cell>
          <cell r="D49">
            <v>76</v>
          </cell>
        </row>
        <row r="50">
          <cell r="A50">
            <v>62</v>
          </cell>
          <cell r="B50">
            <v>133</v>
          </cell>
          <cell r="C50">
            <v>133</v>
          </cell>
          <cell r="D50">
            <v>97</v>
          </cell>
        </row>
        <row r="51">
          <cell r="A51">
            <v>63</v>
          </cell>
          <cell r="B51">
            <v>277</v>
          </cell>
          <cell r="C51">
            <v>277</v>
          </cell>
          <cell r="D51">
            <v>21</v>
          </cell>
        </row>
        <row r="52">
          <cell r="A52">
            <v>64</v>
          </cell>
          <cell r="B52">
            <v>5</v>
          </cell>
          <cell r="C52">
            <v>5</v>
          </cell>
          <cell r="D52">
            <v>93</v>
          </cell>
        </row>
        <row r="53">
          <cell r="A53">
            <v>65</v>
          </cell>
          <cell r="B53">
            <v>639</v>
          </cell>
          <cell r="C53">
            <v>639</v>
          </cell>
          <cell r="D53">
            <v>15</v>
          </cell>
        </row>
        <row r="54">
          <cell r="A54">
            <v>66</v>
          </cell>
          <cell r="B54">
            <v>191</v>
          </cell>
          <cell r="C54">
            <v>191</v>
          </cell>
          <cell r="D54">
            <v>81</v>
          </cell>
        </row>
        <row r="55">
          <cell r="A55">
            <v>67</v>
          </cell>
          <cell r="B55">
            <v>240</v>
          </cell>
          <cell r="C55">
            <v>240</v>
          </cell>
          <cell r="D55">
            <v>101</v>
          </cell>
        </row>
        <row r="56">
          <cell r="A56">
            <v>68</v>
          </cell>
          <cell r="B56">
            <v>1208</v>
          </cell>
          <cell r="C56">
            <v>1208</v>
          </cell>
          <cell r="D56">
            <v>70</v>
          </cell>
        </row>
        <row r="57">
          <cell r="A57">
            <v>69</v>
          </cell>
          <cell r="B57">
            <v>59</v>
          </cell>
          <cell r="C57">
            <v>59</v>
          </cell>
          <cell r="D57">
            <v>52</v>
          </cell>
        </row>
        <row r="58">
          <cell r="A58">
            <v>70</v>
          </cell>
          <cell r="B58">
            <v>2394</v>
          </cell>
          <cell r="C58">
            <v>2394</v>
          </cell>
          <cell r="D58">
            <v>93</v>
          </cell>
        </row>
        <row r="59">
          <cell r="A59">
            <v>71</v>
          </cell>
          <cell r="B59">
            <v>411</v>
          </cell>
          <cell r="C59">
            <v>411</v>
          </cell>
          <cell r="D59">
            <v>79</v>
          </cell>
        </row>
        <row r="60">
          <cell r="A60">
            <v>72</v>
          </cell>
          <cell r="B60">
            <v>158</v>
          </cell>
          <cell r="C60">
            <v>158</v>
          </cell>
          <cell r="D60">
            <v>102</v>
          </cell>
        </row>
        <row r="61">
          <cell r="A61">
            <v>73</v>
          </cell>
          <cell r="B61">
            <v>61</v>
          </cell>
          <cell r="C61">
            <v>61</v>
          </cell>
          <cell r="D61">
            <v>85</v>
          </cell>
        </row>
        <row r="62">
          <cell r="A62">
            <v>74</v>
          </cell>
          <cell r="B62">
            <v>149</v>
          </cell>
          <cell r="C62">
            <v>149</v>
          </cell>
          <cell r="D62">
            <v>86</v>
          </cell>
        </row>
        <row r="63">
          <cell r="A63">
            <v>75</v>
          </cell>
          <cell r="B63">
            <v>260</v>
          </cell>
          <cell r="C63">
            <v>260</v>
          </cell>
          <cell r="D63">
            <v>69</v>
          </cell>
        </row>
        <row r="64">
          <cell r="A64">
            <v>77</v>
          </cell>
          <cell r="B64">
            <v>145</v>
          </cell>
          <cell r="C64">
            <v>145</v>
          </cell>
          <cell r="D64">
            <v>84</v>
          </cell>
        </row>
        <row r="65">
          <cell r="A65">
            <v>78</v>
          </cell>
          <cell r="B65">
            <v>180</v>
          </cell>
          <cell r="C65">
            <v>180</v>
          </cell>
          <cell r="D65">
            <v>94</v>
          </cell>
        </row>
        <row r="66">
          <cell r="A66">
            <v>80</v>
          </cell>
          <cell r="B66">
            <v>1269</v>
          </cell>
          <cell r="C66">
            <v>1269</v>
          </cell>
          <cell r="D66">
            <v>62</v>
          </cell>
        </row>
        <row r="67">
          <cell r="A67">
            <v>81</v>
          </cell>
          <cell r="B67">
            <v>22</v>
          </cell>
          <cell r="C67">
            <v>22</v>
          </cell>
          <cell r="D67">
            <v>687</v>
          </cell>
        </row>
        <row r="68">
          <cell r="A68">
            <v>82</v>
          </cell>
          <cell r="B68">
            <v>713</v>
          </cell>
          <cell r="C68">
            <v>713</v>
          </cell>
          <cell r="D68">
            <v>110</v>
          </cell>
        </row>
        <row r="69">
          <cell r="A69">
            <v>83</v>
          </cell>
          <cell r="B69">
            <v>333</v>
          </cell>
          <cell r="C69">
            <v>333</v>
          </cell>
          <cell r="D69">
            <v>80</v>
          </cell>
        </row>
        <row r="70">
          <cell r="A70">
            <v>84</v>
          </cell>
          <cell r="B70">
            <v>40</v>
          </cell>
          <cell r="C70">
            <v>40</v>
          </cell>
          <cell r="D70">
            <v>52</v>
          </cell>
        </row>
        <row r="71">
          <cell r="A71">
            <v>85</v>
          </cell>
          <cell r="B71">
            <v>312</v>
          </cell>
          <cell r="C71">
            <v>312</v>
          </cell>
          <cell r="D71">
            <v>341</v>
          </cell>
        </row>
        <row r="72">
          <cell r="A72">
            <v>86</v>
          </cell>
          <cell r="B72">
            <v>38</v>
          </cell>
          <cell r="C72">
            <v>38</v>
          </cell>
          <cell r="D72">
            <v>92</v>
          </cell>
        </row>
        <row r="73">
          <cell r="A73">
            <v>87</v>
          </cell>
          <cell r="B73">
            <v>218</v>
          </cell>
          <cell r="C73">
            <v>218</v>
          </cell>
          <cell r="D73">
            <v>77</v>
          </cell>
        </row>
        <row r="74">
          <cell r="A74">
            <v>90</v>
          </cell>
          <cell r="B74">
            <v>100</v>
          </cell>
          <cell r="C74">
            <v>100</v>
          </cell>
          <cell r="D74">
            <v>92</v>
          </cell>
        </row>
        <row r="75">
          <cell r="A75">
            <v>92</v>
          </cell>
          <cell r="B75">
            <v>30</v>
          </cell>
          <cell r="C75">
            <v>30</v>
          </cell>
          <cell r="D75">
            <v>95</v>
          </cell>
        </row>
        <row r="76">
          <cell r="A76">
            <v>95</v>
          </cell>
          <cell r="B76">
            <v>40</v>
          </cell>
          <cell r="C76">
            <v>40</v>
          </cell>
          <cell r="D76">
            <v>82</v>
          </cell>
        </row>
        <row r="77">
          <cell r="A77">
            <v>96</v>
          </cell>
          <cell r="B77">
            <v>188</v>
          </cell>
          <cell r="C77">
            <v>188</v>
          </cell>
          <cell r="D77">
            <v>73</v>
          </cell>
        </row>
        <row r="78">
          <cell r="A78">
            <v>97</v>
          </cell>
          <cell r="B78">
            <v>18</v>
          </cell>
          <cell r="C78">
            <v>18</v>
          </cell>
          <cell r="D78">
            <v>728</v>
          </cell>
        </row>
        <row r="79">
          <cell r="A79">
            <v>98</v>
          </cell>
          <cell r="B79">
            <v>100</v>
          </cell>
          <cell r="C79">
            <v>100</v>
          </cell>
          <cell r="D79">
            <v>85</v>
          </cell>
        </row>
        <row r="80">
          <cell r="A80">
            <v>99</v>
          </cell>
          <cell r="B80">
            <v>35</v>
          </cell>
          <cell r="C80">
            <v>35</v>
          </cell>
          <cell r="D80">
            <v>73</v>
          </cell>
        </row>
        <row r="81">
          <cell r="A81">
            <v>100</v>
          </cell>
          <cell r="B81">
            <v>61</v>
          </cell>
          <cell r="C81">
            <v>61</v>
          </cell>
          <cell r="D81">
            <v>0</v>
          </cell>
          <cell r="E81">
            <v>0</v>
          </cell>
          <cell r="F81">
            <v>0</v>
          </cell>
          <cell r="G81">
            <v>61</v>
          </cell>
        </row>
        <row r="82">
          <cell r="A82">
            <v>103</v>
          </cell>
          <cell r="B82">
            <v>19</v>
          </cell>
          <cell r="C82">
            <v>19</v>
          </cell>
          <cell r="D82">
            <v>76</v>
          </cell>
        </row>
        <row r="83">
          <cell r="A83">
            <v>105</v>
          </cell>
          <cell r="B83">
            <v>40</v>
          </cell>
          <cell r="C83">
            <v>40</v>
          </cell>
          <cell r="D83">
            <v>107</v>
          </cell>
        </row>
        <row r="84">
          <cell r="A84">
            <v>110</v>
          </cell>
          <cell r="B84">
            <v>231</v>
          </cell>
          <cell r="C84">
            <v>231</v>
          </cell>
          <cell r="D84">
            <v>71</v>
          </cell>
        </row>
        <row r="85">
          <cell r="A85">
            <v>112</v>
          </cell>
          <cell r="B85">
            <v>205</v>
          </cell>
          <cell r="C85">
            <v>205</v>
          </cell>
          <cell r="D85">
            <v>65</v>
          </cell>
        </row>
        <row r="86">
          <cell r="A86">
            <v>113</v>
          </cell>
          <cell r="B86">
            <v>24</v>
          </cell>
          <cell r="C86">
            <v>24</v>
          </cell>
          <cell r="D86">
            <v>0</v>
          </cell>
          <cell r="E86">
            <v>0</v>
          </cell>
          <cell r="F86">
            <v>24</v>
          </cell>
        </row>
        <row r="87">
          <cell r="A87">
            <v>114</v>
          </cell>
          <cell r="B87">
            <v>37</v>
          </cell>
          <cell r="C87">
            <v>37</v>
          </cell>
          <cell r="D87">
            <v>68</v>
          </cell>
        </row>
        <row r="88">
          <cell r="A88">
            <v>116</v>
          </cell>
          <cell r="B88">
            <v>39</v>
          </cell>
          <cell r="C88">
            <v>39</v>
          </cell>
          <cell r="D88">
            <v>81</v>
          </cell>
        </row>
        <row r="89">
          <cell r="A89">
            <v>122</v>
          </cell>
          <cell r="B89">
            <v>15</v>
          </cell>
          <cell r="C89">
            <v>15</v>
          </cell>
          <cell r="D89">
            <v>79</v>
          </cell>
        </row>
        <row r="90">
          <cell r="A90">
            <v>129</v>
          </cell>
          <cell r="B90">
            <v>24</v>
          </cell>
          <cell r="C90">
            <v>24</v>
          </cell>
          <cell r="D90">
            <v>76</v>
          </cell>
        </row>
        <row r="91">
          <cell r="A91">
            <v>133</v>
          </cell>
          <cell r="B91">
            <v>6</v>
          </cell>
          <cell r="C91">
            <v>6</v>
          </cell>
          <cell r="D91">
            <v>73</v>
          </cell>
        </row>
        <row r="92">
          <cell r="A92">
            <v>135</v>
          </cell>
          <cell r="B92">
            <v>1</v>
          </cell>
          <cell r="C92">
            <v>1</v>
          </cell>
          <cell r="D92">
            <v>69</v>
          </cell>
        </row>
        <row r="93">
          <cell r="A93">
            <v>145</v>
          </cell>
          <cell r="B93">
            <v>60</v>
          </cell>
          <cell r="C93">
            <v>60</v>
          </cell>
          <cell r="D93">
            <v>323</v>
          </cell>
        </row>
        <row r="94">
          <cell r="A94">
            <v>150</v>
          </cell>
          <cell r="B94">
            <v>2</v>
          </cell>
          <cell r="C94">
            <v>2</v>
          </cell>
          <cell r="D94">
            <v>669</v>
          </cell>
        </row>
        <row r="95">
          <cell r="A95">
            <v>170</v>
          </cell>
          <cell r="B95">
            <v>2</v>
          </cell>
          <cell r="C95">
            <v>2</v>
          </cell>
          <cell r="D95">
            <v>0</v>
          </cell>
          <cell r="E95">
            <v>0</v>
          </cell>
          <cell r="F95">
            <v>0</v>
          </cell>
          <cell r="G95">
            <v>2</v>
          </cell>
        </row>
        <row r="96">
          <cell r="A96">
            <v>185</v>
          </cell>
          <cell r="B96">
            <v>20</v>
          </cell>
          <cell r="C96">
            <v>20</v>
          </cell>
          <cell r="D96">
            <v>77</v>
          </cell>
        </row>
        <row r="97">
          <cell r="A97">
            <v>216</v>
          </cell>
          <cell r="B97">
            <v>16</v>
          </cell>
          <cell r="C97">
            <v>16</v>
          </cell>
          <cell r="D97">
            <v>16</v>
          </cell>
        </row>
        <row r="98">
          <cell r="A98">
            <v>263</v>
          </cell>
          <cell r="B98">
            <v>8</v>
          </cell>
          <cell r="C98">
            <v>8</v>
          </cell>
          <cell r="D98">
            <v>8</v>
          </cell>
        </row>
        <row r="99">
          <cell r="A99">
            <v>264</v>
          </cell>
          <cell r="B99">
            <v>7</v>
          </cell>
          <cell r="C99">
            <v>7</v>
          </cell>
          <cell r="D99">
            <v>7</v>
          </cell>
        </row>
        <row r="100">
          <cell r="A100">
            <v>265</v>
          </cell>
          <cell r="B100">
            <v>14</v>
          </cell>
          <cell r="C100">
            <v>14</v>
          </cell>
          <cell r="D100">
            <v>14</v>
          </cell>
        </row>
        <row r="101">
          <cell r="A101">
            <v>271</v>
          </cell>
          <cell r="B101">
            <v>4</v>
          </cell>
          <cell r="C101">
            <v>4</v>
          </cell>
          <cell r="D101">
            <v>4</v>
          </cell>
        </row>
        <row r="102">
          <cell r="A102">
            <v>305</v>
          </cell>
          <cell r="B102">
            <v>10</v>
          </cell>
          <cell r="C102">
            <v>10</v>
          </cell>
          <cell r="D102">
            <v>10</v>
          </cell>
        </row>
        <row r="103">
          <cell r="A103">
            <v>408</v>
          </cell>
          <cell r="B103">
            <v>19</v>
          </cell>
          <cell r="C103">
            <v>19</v>
          </cell>
          <cell r="D103">
            <v>70</v>
          </cell>
        </row>
        <row r="104">
          <cell r="A104">
            <v>409</v>
          </cell>
          <cell r="B104">
            <v>51</v>
          </cell>
          <cell r="C104">
            <v>51</v>
          </cell>
          <cell r="D104">
            <v>150</v>
          </cell>
        </row>
        <row r="105">
          <cell r="A105">
            <v>410</v>
          </cell>
          <cell r="B105">
            <v>59</v>
          </cell>
          <cell r="C105">
            <v>59</v>
          </cell>
          <cell r="D105">
            <v>700</v>
          </cell>
        </row>
        <row r="106">
          <cell r="A106">
            <v>411</v>
          </cell>
          <cell r="B106">
            <v>59</v>
          </cell>
          <cell r="C106">
            <v>59</v>
          </cell>
          <cell r="D106">
            <v>65</v>
          </cell>
        </row>
        <row r="107">
          <cell r="A107">
            <v>413</v>
          </cell>
          <cell r="B107">
            <v>60</v>
          </cell>
          <cell r="C107">
            <v>60</v>
          </cell>
          <cell r="D107">
            <v>50</v>
          </cell>
        </row>
        <row r="108">
          <cell r="A108">
            <v>415</v>
          </cell>
          <cell r="B108">
            <v>39</v>
          </cell>
          <cell r="C108">
            <v>39</v>
          </cell>
          <cell r="D108">
            <v>60</v>
          </cell>
        </row>
        <row r="109">
          <cell r="A109">
            <v>417</v>
          </cell>
          <cell r="B109">
            <v>20</v>
          </cell>
          <cell r="C109">
            <v>20</v>
          </cell>
          <cell r="D109">
            <v>49</v>
          </cell>
        </row>
        <row r="110">
          <cell r="A110">
            <v>420</v>
          </cell>
          <cell r="B110">
            <v>20</v>
          </cell>
          <cell r="C110">
            <v>20</v>
          </cell>
          <cell r="D110">
            <v>90</v>
          </cell>
        </row>
        <row r="111">
          <cell r="A111">
            <v>425</v>
          </cell>
          <cell r="B111">
            <v>20</v>
          </cell>
          <cell r="C111">
            <v>20</v>
          </cell>
          <cell r="D111">
            <v>96</v>
          </cell>
        </row>
        <row r="112">
          <cell r="A112">
            <v>428</v>
          </cell>
          <cell r="B112">
            <v>4</v>
          </cell>
          <cell r="C112">
            <v>4</v>
          </cell>
          <cell r="D112">
            <v>4</v>
          </cell>
        </row>
        <row r="113">
          <cell r="A113">
            <v>467</v>
          </cell>
          <cell r="B113">
            <v>21</v>
          </cell>
          <cell r="C113">
            <v>21</v>
          </cell>
          <cell r="D113">
            <v>21</v>
          </cell>
        </row>
      </sheetData>
      <sheetData sheetId="6" refreshError="1">
        <row r="1">
          <cell r="A1" t="str">
            <v>Выражение2</v>
          </cell>
          <cell r="B1" t="str">
            <v>720410</v>
          </cell>
          <cell r="C1" t="str">
            <v>720421</v>
          </cell>
          <cell r="D1" t="str">
            <v>720429</v>
          </cell>
          <cell r="E1" t="str">
            <v>720441</v>
          </cell>
          <cell r="F1" t="str">
            <v>720449</v>
          </cell>
          <cell r="G1" t="str">
            <v>720450</v>
          </cell>
        </row>
        <row r="2">
          <cell r="A2">
            <v>0</v>
          </cell>
          <cell r="B2">
            <v>2929</v>
          </cell>
          <cell r="C2">
            <v>9581</v>
          </cell>
          <cell r="D2">
            <v>1906</v>
          </cell>
          <cell r="E2">
            <v>7071</v>
          </cell>
          <cell r="F2">
            <v>35426</v>
          </cell>
          <cell r="G2">
            <v>178</v>
          </cell>
        </row>
        <row r="3">
          <cell r="A3">
            <v>1</v>
          </cell>
          <cell r="B3">
            <v>1189</v>
          </cell>
          <cell r="C3">
            <v>2758</v>
          </cell>
          <cell r="D3">
            <v>3419</v>
          </cell>
          <cell r="E3">
            <v>6334</v>
          </cell>
          <cell r="F3">
            <v>31272</v>
          </cell>
          <cell r="G3">
            <v>678</v>
          </cell>
        </row>
        <row r="4">
          <cell r="A4">
            <v>2</v>
          </cell>
          <cell r="B4">
            <v>205</v>
          </cell>
          <cell r="C4">
            <v>2140</v>
          </cell>
          <cell r="D4">
            <v>2878</v>
          </cell>
          <cell r="E4">
            <v>2878</v>
          </cell>
          <cell r="F4">
            <v>14775</v>
          </cell>
        </row>
        <row r="5">
          <cell r="A5">
            <v>3</v>
          </cell>
          <cell r="B5">
            <v>314</v>
          </cell>
          <cell r="C5">
            <v>650</v>
          </cell>
          <cell r="D5">
            <v>2089</v>
          </cell>
          <cell r="E5">
            <v>1022</v>
          </cell>
          <cell r="F5">
            <v>8879</v>
          </cell>
        </row>
        <row r="6">
          <cell r="A6">
            <v>4</v>
          </cell>
          <cell r="B6">
            <v>855</v>
          </cell>
          <cell r="C6">
            <v>1693</v>
          </cell>
          <cell r="D6">
            <v>855</v>
          </cell>
          <cell r="E6">
            <v>1693</v>
          </cell>
          <cell r="F6">
            <v>6136</v>
          </cell>
        </row>
        <row r="7">
          <cell r="A7">
            <v>5</v>
          </cell>
          <cell r="B7">
            <v>1156</v>
          </cell>
          <cell r="C7">
            <v>6372</v>
          </cell>
          <cell r="D7">
            <v>1156</v>
          </cell>
          <cell r="E7">
            <v>6372</v>
          </cell>
          <cell r="F7">
            <v>6372</v>
          </cell>
        </row>
        <row r="8">
          <cell r="A8">
            <v>6</v>
          </cell>
          <cell r="B8">
            <v>683</v>
          </cell>
          <cell r="C8">
            <v>9591</v>
          </cell>
          <cell r="D8">
            <v>683</v>
          </cell>
          <cell r="E8">
            <v>683</v>
          </cell>
          <cell r="F8">
            <v>9591</v>
          </cell>
        </row>
        <row r="9">
          <cell r="A9">
            <v>7</v>
          </cell>
          <cell r="B9">
            <v>6719</v>
          </cell>
          <cell r="C9">
            <v>6719</v>
          </cell>
          <cell r="D9">
            <v>0</v>
          </cell>
          <cell r="E9">
            <v>0</v>
          </cell>
          <cell r="F9">
            <v>6719</v>
          </cell>
        </row>
        <row r="10">
          <cell r="A10">
            <v>8</v>
          </cell>
          <cell r="B10">
            <v>4980</v>
          </cell>
          <cell r="C10">
            <v>4980</v>
          </cell>
          <cell r="D10">
            <v>0</v>
          </cell>
          <cell r="E10">
            <v>0</v>
          </cell>
          <cell r="F10">
            <v>4980</v>
          </cell>
        </row>
        <row r="11">
          <cell r="A11">
            <v>9</v>
          </cell>
          <cell r="B11">
            <v>4734</v>
          </cell>
          <cell r="C11">
            <v>4734</v>
          </cell>
          <cell r="D11">
            <v>0</v>
          </cell>
          <cell r="E11">
            <v>0</v>
          </cell>
          <cell r="F11">
            <v>4734</v>
          </cell>
        </row>
        <row r="12">
          <cell r="A12">
            <v>10</v>
          </cell>
          <cell r="B12">
            <v>7068</v>
          </cell>
          <cell r="C12">
            <v>7068</v>
          </cell>
          <cell r="D12">
            <v>0</v>
          </cell>
          <cell r="E12">
            <v>0</v>
          </cell>
          <cell r="F12">
            <v>7068</v>
          </cell>
        </row>
        <row r="13">
          <cell r="A13">
            <v>11</v>
          </cell>
          <cell r="B13">
            <v>3365</v>
          </cell>
          <cell r="C13">
            <v>3365</v>
          </cell>
          <cell r="D13">
            <v>0</v>
          </cell>
          <cell r="E13">
            <v>0</v>
          </cell>
          <cell r="F13">
            <v>3365</v>
          </cell>
        </row>
        <row r="14">
          <cell r="A14">
            <v>12</v>
          </cell>
          <cell r="B14">
            <v>6152</v>
          </cell>
          <cell r="C14">
            <v>6152</v>
          </cell>
          <cell r="D14">
            <v>0</v>
          </cell>
          <cell r="E14">
            <v>0</v>
          </cell>
          <cell r="F14">
            <v>6152</v>
          </cell>
        </row>
        <row r="15">
          <cell r="A15">
            <v>13</v>
          </cell>
          <cell r="B15">
            <v>5300</v>
          </cell>
          <cell r="C15">
            <v>5300</v>
          </cell>
          <cell r="D15">
            <v>0</v>
          </cell>
          <cell r="E15">
            <v>0</v>
          </cell>
          <cell r="F15">
            <v>5300</v>
          </cell>
        </row>
        <row r="16">
          <cell r="A16">
            <v>14</v>
          </cell>
          <cell r="B16">
            <v>8523</v>
          </cell>
          <cell r="C16">
            <v>8523</v>
          </cell>
          <cell r="D16">
            <v>0</v>
          </cell>
          <cell r="E16">
            <v>0</v>
          </cell>
          <cell r="F16">
            <v>8523</v>
          </cell>
        </row>
        <row r="17">
          <cell r="A17">
            <v>15</v>
          </cell>
          <cell r="B17">
            <v>10741</v>
          </cell>
          <cell r="C17">
            <v>10741</v>
          </cell>
          <cell r="D17">
            <v>0</v>
          </cell>
          <cell r="E17">
            <v>0</v>
          </cell>
          <cell r="F17">
            <v>10741</v>
          </cell>
        </row>
        <row r="18">
          <cell r="A18">
            <v>16</v>
          </cell>
          <cell r="B18">
            <v>6575</v>
          </cell>
          <cell r="C18">
            <v>6575</v>
          </cell>
          <cell r="D18">
            <v>0</v>
          </cell>
          <cell r="E18">
            <v>0</v>
          </cell>
          <cell r="F18">
            <v>6575</v>
          </cell>
        </row>
        <row r="19">
          <cell r="A19">
            <v>17</v>
          </cell>
          <cell r="B19">
            <v>6870</v>
          </cell>
          <cell r="C19">
            <v>6870</v>
          </cell>
          <cell r="D19">
            <v>0</v>
          </cell>
          <cell r="E19">
            <v>0</v>
          </cell>
          <cell r="F19">
            <v>6870</v>
          </cell>
        </row>
        <row r="20">
          <cell r="A20">
            <v>18</v>
          </cell>
          <cell r="B20">
            <v>9192</v>
          </cell>
          <cell r="C20">
            <v>9192</v>
          </cell>
          <cell r="D20">
            <v>0</v>
          </cell>
          <cell r="E20">
            <v>0</v>
          </cell>
          <cell r="F20">
            <v>9192</v>
          </cell>
        </row>
        <row r="21">
          <cell r="A21">
            <v>19</v>
          </cell>
          <cell r="B21">
            <v>7895</v>
          </cell>
          <cell r="C21">
            <v>7895</v>
          </cell>
          <cell r="D21">
            <v>0</v>
          </cell>
          <cell r="E21">
            <v>0</v>
          </cell>
          <cell r="F21">
            <v>7895</v>
          </cell>
        </row>
        <row r="22">
          <cell r="A22">
            <v>20</v>
          </cell>
          <cell r="B22">
            <v>4000</v>
          </cell>
          <cell r="C22">
            <v>4000</v>
          </cell>
          <cell r="D22">
            <v>0</v>
          </cell>
          <cell r="E22">
            <v>0</v>
          </cell>
          <cell r="F22">
            <v>4000</v>
          </cell>
        </row>
        <row r="23">
          <cell r="A23">
            <v>21</v>
          </cell>
          <cell r="B23">
            <v>8592</v>
          </cell>
          <cell r="C23">
            <v>8592</v>
          </cell>
          <cell r="D23">
            <v>0</v>
          </cell>
          <cell r="E23">
            <v>0</v>
          </cell>
          <cell r="F23">
            <v>8592</v>
          </cell>
        </row>
        <row r="24">
          <cell r="A24">
            <v>22</v>
          </cell>
          <cell r="B24">
            <v>4449</v>
          </cell>
          <cell r="C24">
            <v>4449</v>
          </cell>
          <cell r="D24">
            <v>0</v>
          </cell>
          <cell r="E24">
            <v>0</v>
          </cell>
          <cell r="F24">
            <v>4449</v>
          </cell>
        </row>
        <row r="25">
          <cell r="A25">
            <v>23</v>
          </cell>
          <cell r="B25">
            <v>6950</v>
          </cell>
          <cell r="C25">
            <v>6950</v>
          </cell>
          <cell r="D25">
            <v>0</v>
          </cell>
          <cell r="E25">
            <v>0</v>
          </cell>
          <cell r="F25">
            <v>6950</v>
          </cell>
        </row>
        <row r="26">
          <cell r="A26">
            <v>24</v>
          </cell>
          <cell r="B26">
            <v>4884</v>
          </cell>
          <cell r="C26">
            <v>4884</v>
          </cell>
          <cell r="D26">
            <v>0</v>
          </cell>
          <cell r="E26">
            <v>0</v>
          </cell>
          <cell r="F26">
            <v>4884</v>
          </cell>
        </row>
        <row r="27">
          <cell r="A27">
            <v>25</v>
          </cell>
          <cell r="B27">
            <v>5096</v>
          </cell>
          <cell r="C27">
            <v>5096</v>
          </cell>
          <cell r="D27">
            <v>0</v>
          </cell>
          <cell r="E27">
            <v>0</v>
          </cell>
          <cell r="F27">
            <v>5096</v>
          </cell>
        </row>
        <row r="28">
          <cell r="A28">
            <v>27</v>
          </cell>
          <cell r="B28">
            <v>5548</v>
          </cell>
          <cell r="C28">
            <v>5548</v>
          </cell>
          <cell r="D28">
            <v>0</v>
          </cell>
          <cell r="E28">
            <v>0</v>
          </cell>
          <cell r="F28">
            <v>5548</v>
          </cell>
        </row>
        <row r="29">
          <cell r="A29">
            <v>28</v>
          </cell>
          <cell r="B29">
            <v>8555</v>
          </cell>
          <cell r="C29">
            <v>8555</v>
          </cell>
          <cell r="D29">
            <v>0</v>
          </cell>
          <cell r="E29">
            <v>0</v>
          </cell>
          <cell r="F29">
            <v>8555</v>
          </cell>
        </row>
        <row r="30">
          <cell r="A30">
            <v>29</v>
          </cell>
          <cell r="B30">
            <v>2942</v>
          </cell>
          <cell r="C30">
            <v>5888</v>
          </cell>
          <cell r="D30">
            <v>5888</v>
          </cell>
          <cell r="E30">
            <v>0</v>
          </cell>
          <cell r="F30">
            <v>5888</v>
          </cell>
        </row>
        <row r="31">
          <cell r="A31">
            <v>30</v>
          </cell>
          <cell r="B31">
            <v>24124</v>
          </cell>
          <cell r="C31">
            <v>24124</v>
          </cell>
          <cell r="D31">
            <v>0</v>
          </cell>
          <cell r="E31">
            <v>0</v>
          </cell>
          <cell r="F31">
            <v>24124</v>
          </cell>
        </row>
        <row r="32">
          <cell r="A32">
            <v>31</v>
          </cell>
          <cell r="B32">
            <v>3192</v>
          </cell>
          <cell r="C32">
            <v>3192</v>
          </cell>
          <cell r="D32">
            <v>0</v>
          </cell>
          <cell r="E32">
            <v>0</v>
          </cell>
          <cell r="F32">
            <v>3192</v>
          </cell>
        </row>
        <row r="33">
          <cell r="A33">
            <v>32</v>
          </cell>
          <cell r="B33">
            <v>3226</v>
          </cell>
          <cell r="C33">
            <v>3226</v>
          </cell>
          <cell r="D33">
            <v>0</v>
          </cell>
          <cell r="E33">
            <v>0</v>
          </cell>
          <cell r="F33">
            <v>3226</v>
          </cell>
        </row>
        <row r="34">
          <cell r="A34">
            <v>33</v>
          </cell>
          <cell r="B34">
            <v>3344</v>
          </cell>
          <cell r="C34">
            <v>3344</v>
          </cell>
          <cell r="D34">
            <v>0</v>
          </cell>
          <cell r="E34">
            <v>0</v>
          </cell>
          <cell r="F34">
            <v>3344</v>
          </cell>
        </row>
        <row r="35">
          <cell r="A35">
            <v>34</v>
          </cell>
          <cell r="B35">
            <v>3400</v>
          </cell>
          <cell r="C35">
            <v>3400</v>
          </cell>
          <cell r="D35">
            <v>3400</v>
          </cell>
          <cell r="E35">
            <v>69</v>
          </cell>
          <cell r="F35" t="str">
            <v xml:space="preserve">ФСА ПЕНЗА</v>
          </cell>
        </row>
        <row r="36">
          <cell r="A36">
            <v>35</v>
          </cell>
          <cell r="B36">
            <v>7037</v>
          </cell>
          <cell r="C36">
            <v>7037</v>
          </cell>
          <cell r="D36">
            <v>0</v>
          </cell>
          <cell r="E36">
            <v>0</v>
          </cell>
          <cell r="F36">
            <v>7037</v>
          </cell>
        </row>
        <row r="37">
          <cell r="A37">
            <v>36</v>
          </cell>
          <cell r="B37">
            <v>3667</v>
          </cell>
          <cell r="C37">
            <v>3667</v>
          </cell>
          <cell r="D37">
            <v>0</v>
          </cell>
          <cell r="E37">
            <v>0</v>
          </cell>
          <cell r="F37">
            <v>3667</v>
          </cell>
        </row>
        <row r="38">
          <cell r="A38">
            <v>37</v>
          </cell>
          <cell r="B38">
            <v>11194</v>
          </cell>
          <cell r="C38">
            <v>11194</v>
          </cell>
          <cell r="D38">
            <v>0</v>
          </cell>
          <cell r="E38">
            <v>0</v>
          </cell>
          <cell r="F38">
            <v>11194</v>
          </cell>
        </row>
        <row r="39">
          <cell r="A39">
            <v>40</v>
          </cell>
          <cell r="B39">
            <v>8056</v>
          </cell>
          <cell r="C39">
            <v>8056</v>
          </cell>
          <cell r="D39">
            <v>0</v>
          </cell>
          <cell r="E39">
            <v>0</v>
          </cell>
          <cell r="F39">
            <v>8056</v>
          </cell>
        </row>
        <row r="40">
          <cell r="A40">
            <v>42</v>
          </cell>
          <cell r="B40">
            <v>4200</v>
          </cell>
          <cell r="C40">
            <v>4200</v>
          </cell>
          <cell r="D40">
            <v>0</v>
          </cell>
          <cell r="E40">
            <v>0</v>
          </cell>
          <cell r="F40">
            <v>4200</v>
          </cell>
        </row>
        <row r="41">
          <cell r="A41">
            <v>43</v>
          </cell>
          <cell r="B41">
            <v>13071</v>
          </cell>
          <cell r="C41">
            <v>13071</v>
          </cell>
          <cell r="D41">
            <v>0</v>
          </cell>
          <cell r="E41">
            <v>0</v>
          </cell>
          <cell r="F41">
            <v>13071</v>
          </cell>
        </row>
        <row r="42">
          <cell r="A42">
            <v>45</v>
          </cell>
          <cell r="B42">
            <v>4500</v>
          </cell>
          <cell r="C42">
            <v>4500</v>
          </cell>
          <cell r="D42">
            <v>0</v>
          </cell>
          <cell r="E42">
            <v>0</v>
          </cell>
          <cell r="F42">
            <v>4500</v>
          </cell>
        </row>
        <row r="43">
          <cell r="A43">
            <v>52</v>
          </cell>
          <cell r="B43">
            <v>5270</v>
          </cell>
          <cell r="C43">
            <v>5270</v>
          </cell>
          <cell r="D43">
            <v>0</v>
          </cell>
          <cell r="E43">
            <v>0</v>
          </cell>
          <cell r="F43">
            <v>5270</v>
          </cell>
        </row>
      </sheetData>
      <sheetData sheetId="7" refreshError="1">
        <row r="1">
          <cell r="A1" t="str">
            <v>Выражение2</v>
          </cell>
          <cell r="B1" t="str">
            <v>720410</v>
          </cell>
          <cell r="C1" t="str">
            <v>720421</v>
          </cell>
          <cell r="D1" t="str">
            <v>720429</v>
          </cell>
          <cell r="E1" t="str">
            <v>720441</v>
          </cell>
          <cell r="F1" t="str">
            <v>720449</v>
          </cell>
          <cell r="G1" t="str">
            <v>720450</v>
          </cell>
        </row>
        <row r="2">
          <cell r="A2">
            <v>0</v>
          </cell>
          <cell r="B2">
            <v>63</v>
          </cell>
          <cell r="C2">
            <v>420</v>
          </cell>
          <cell r="D2">
            <v>49</v>
          </cell>
          <cell r="E2">
            <v>114</v>
          </cell>
          <cell r="F2">
            <v>727</v>
          </cell>
          <cell r="G2">
            <v>6</v>
          </cell>
        </row>
        <row r="3">
          <cell r="A3">
            <v>1</v>
          </cell>
          <cell r="B3">
            <v>9</v>
          </cell>
          <cell r="C3">
            <v>21</v>
          </cell>
          <cell r="D3">
            <v>27</v>
          </cell>
          <cell r="E3">
            <v>48</v>
          </cell>
          <cell r="F3">
            <v>231</v>
          </cell>
          <cell r="G3">
            <v>5</v>
          </cell>
        </row>
        <row r="4">
          <cell r="A4">
            <v>2</v>
          </cell>
          <cell r="B4">
            <v>1</v>
          </cell>
          <cell r="C4">
            <v>9</v>
          </cell>
          <cell r="D4">
            <v>13</v>
          </cell>
          <cell r="E4">
            <v>13</v>
          </cell>
          <cell r="F4">
            <v>62</v>
          </cell>
        </row>
        <row r="5">
          <cell r="A5">
            <v>3</v>
          </cell>
          <cell r="B5">
            <v>1</v>
          </cell>
          <cell r="C5">
            <v>2</v>
          </cell>
          <cell r="D5">
            <v>6</v>
          </cell>
          <cell r="E5">
            <v>3</v>
          </cell>
          <cell r="F5">
            <v>27</v>
          </cell>
          <cell r="G5">
            <v>564</v>
          </cell>
        </row>
        <row r="6">
          <cell r="A6">
            <v>4</v>
          </cell>
          <cell r="B6">
            <v>2</v>
          </cell>
          <cell r="C6">
            <v>4</v>
          </cell>
          <cell r="D6">
            <v>2</v>
          </cell>
          <cell r="E6">
            <v>4</v>
          </cell>
          <cell r="F6">
            <v>14</v>
          </cell>
        </row>
        <row r="7">
          <cell r="A7">
            <v>5</v>
          </cell>
          <cell r="B7">
            <v>2</v>
          </cell>
          <cell r="C7">
            <v>12</v>
          </cell>
          <cell r="D7">
            <v>2</v>
          </cell>
          <cell r="E7">
            <v>12</v>
          </cell>
          <cell r="F7">
            <v>12</v>
          </cell>
        </row>
        <row r="8">
          <cell r="A8">
            <v>6</v>
          </cell>
          <cell r="B8">
            <v>1</v>
          </cell>
          <cell r="C8">
            <v>15</v>
          </cell>
          <cell r="D8">
            <v>1</v>
          </cell>
          <cell r="E8">
            <v>1</v>
          </cell>
          <cell r="F8">
            <v>15</v>
          </cell>
        </row>
        <row r="9">
          <cell r="A9">
            <v>7</v>
          </cell>
          <cell r="B9">
            <v>9</v>
          </cell>
          <cell r="C9">
            <v>9</v>
          </cell>
          <cell r="D9">
            <v>0</v>
          </cell>
          <cell r="E9">
            <v>0</v>
          </cell>
          <cell r="F9">
            <v>9</v>
          </cell>
          <cell r="G9">
            <v>184</v>
          </cell>
        </row>
        <row r="10">
          <cell r="A10">
            <v>8</v>
          </cell>
          <cell r="B10">
            <v>6</v>
          </cell>
          <cell r="C10">
            <v>6</v>
          </cell>
          <cell r="D10">
            <v>0</v>
          </cell>
          <cell r="E10">
            <v>0</v>
          </cell>
          <cell r="F10">
            <v>6</v>
          </cell>
        </row>
        <row r="11">
          <cell r="A11">
            <v>9</v>
          </cell>
          <cell r="B11">
            <v>5</v>
          </cell>
          <cell r="C11">
            <v>5</v>
          </cell>
          <cell r="D11">
            <v>0</v>
          </cell>
          <cell r="E11">
            <v>0</v>
          </cell>
          <cell r="F11">
            <v>5</v>
          </cell>
        </row>
        <row r="12">
          <cell r="A12">
            <v>10</v>
          </cell>
          <cell r="B12">
            <v>7</v>
          </cell>
          <cell r="C12">
            <v>7</v>
          </cell>
          <cell r="D12">
            <v>0</v>
          </cell>
          <cell r="E12">
            <v>0</v>
          </cell>
          <cell r="F12">
            <v>7</v>
          </cell>
        </row>
        <row r="13">
          <cell r="A13">
            <v>11</v>
          </cell>
          <cell r="B13">
            <v>3</v>
          </cell>
          <cell r="C13">
            <v>3</v>
          </cell>
          <cell r="D13">
            <v>0</v>
          </cell>
          <cell r="E13">
            <v>0</v>
          </cell>
          <cell r="F13">
            <v>3</v>
          </cell>
        </row>
        <row r="14">
          <cell r="A14">
            <v>12</v>
          </cell>
          <cell r="B14">
            <v>5</v>
          </cell>
          <cell r="C14">
            <v>5</v>
          </cell>
          <cell r="D14">
            <v>0</v>
          </cell>
          <cell r="E14">
            <v>0</v>
          </cell>
          <cell r="F14">
            <v>5</v>
          </cell>
        </row>
        <row r="15">
          <cell r="A15">
            <v>13</v>
          </cell>
          <cell r="B15">
            <v>4</v>
          </cell>
          <cell r="C15">
            <v>4</v>
          </cell>
          <cell r="D15">
            <v>0</v>
          </cell>
          <cell r="E15">
            <v>0</v>
          </cell>
          <cell r="F15">
            <v>4</v>
          </cell>
        </row>
        <row r="16">
          <cell r="A16">
            <v>14</v>
          </cell>
          <cell r="B16">
            <v>6</v>
          </cell>
          <cell r="C16">
            <v>6</v>
          </cell>
          <cell r="D16">
            <v>0</v>
          </cell>
          <cell r="E16">
            <v>0</v>
          </cell>
          <cell r="F16">
            <v>6</v>
          </cell>
        </row>
        <row r="17">
          <cell r="A17">
            <v>15</v>
          </cell>
          <cell r="B17">
            <v>7</v>
          </cell>
          <cell r="C17">
            <v>7</v>
          </cell>
          <cell r="D17">
            <v>0</v>
          </cell>
          <cell r="E17">
            <v>0</v>
          </cell>
          <cell r="F17">
            <v>7</v>
          </cell>
        </row>
        <row r="18">
          <cell r="A18">
            <v>16</v>
          </cell>
          <cell r="B18">
            <v>4</v>
          </cell>
          <cell r="C18">
            <v>4</v>
          </cell>
          <cell r="D18">
            <v>0</v>
          </cell>
          <cell r="E18">
            <v>0</v>
          </cell>
          <cell r="F18">
            <v>4</v>
          </cell>
        </row>
        <row r="19">
          <cell r="A19">
            <v>17</v>
          </cell>
          <cell r="B19">
            <v>4</v>
          </cell>
          <cell r="C19">
            <v>4</v>
          </cell>
          <cell r="D19">
            <v>0</v>
          </cell>
          <cell r="E19">
            <v>0</v>
          </cell>
          <cell r="F19">
            <v>4</v>
          </cell>
        </row>
        <row r="20">
          <cell r="A20">
            <v>18</v>
          </cell>
          <cell r="B20">
            <v>5</v>
          </cell>
          <cell r="C20">
            <v>5</v>
          </cell>
          <cell r="D20">
            <v>0</v>
          </cell>
          <cell r="E20">
            <v>0</v>
          </cell>
          <cell r="F20">
            <v>5</v>
          </cell>
        </row>
        <row r="21">
          <cell r="A21">
            <v>19</v>
          </cell>
          <cell r="B21">
            <v>4</v>
          </cell>
          <cell r="C21">
            <v>4</v>
          </cell>
          <cell r="D21">
            <v>0</v>
          </cell>
          <cell r="E21">
            <v>0</v>
          </cell>
          <cell r="F21">
            <v>4</v>
          </cell>
        </row>
        <row r="22">
          <cell r="A22">
            <v>20</v>
          </cell>
          <cell r="B22">
            <v>2</v>
          </cell>
          <cell r="C22">
            <v>2</v>
          </cell>
          <cell r="D22">
            <v>0</v>
          </cell>
          <cell r="E22">
            <v>0</v>
          </cell>
          <cell r="F22">
            <v>2</v>
          </cell>
        </row>
        <row r="23">
          <cell r="A23">
            <v>21</v>
          </cell>
          <cell r="B23">
            <v>4</v>
          </cell>
          <cell r="C23">
            <v>4</v>
          </cell>
          <cell r="D23">
            <v>0</v>
          </cell>
          <cell r="E23">
            <v>0</v>
          </cell>
          <cell r="F23">
            <v>4</v>
          </cell>
        </row>
        <row r="24">
          <cell r="A24">
            <v>22</v>
          </cell>
          <cell r="B24">
            <v>2</v>
          </cell>
          <cell r="C24">
            <v>2</v>
          </cell>
          <cell r="D24">
            <v>0</v>
          </cell>
          <cell r="E24">
            <v>0</v>
          </cell>
          <cell r="F24">
            <v>2</v>
          </cell>
        </row>
        <row r="25">
          <cell r="A25">
            <v>23</v>
          </cell>
          <cell r="B25">
            <v>3</v>
          </cell>
          <cell r="C25">
            <v>3</v>
          </cell>
          <cell r="D25">
            <v>0</v>
          </cell>
          <cell r="E25">
            <v>0</v>
          </cell>
          <cell r="F25">
            <v>3</v>
          </cell>
        </row>
        <row r="26">
          <cell r="A26">
            <v>24</v>
          </cell>
          <cell r="B26">
            <v>2</v>
          </cell>
          <cell r="C26">
            <v>2</v>
          </cell>
          <cell r="D26">
            <v>0</v>
          </cell>
          <cell r="E26">
            <v>0</v>
          </cell>
          <cell r="F26">
            <v>2</v>
          </cell>
        </row>
        <row r="27">
          <cell r="A27">
            <v>25</v>
          </cell>
          <cell r="B27">
            <v>2</v>
          </cell>
          <cell r="C27">
            <v>2</v>
          </cell>
          <cell r="D27">
            <v>0</v>
          </cell>
          <cell r="E27">
            <v>0</v>
          </cell>
          <cell r="F27">
            <v>2</v>
          </cell>
        </row>
        <row r="28">
          <cell r="A28">
            <v>27</v>
          </cell>
          <cell r="B28">
            <v>2</v>
          </cell>
          <cell r="C28">
            <v>2</v>
          </cell>
          <cell r="D28">
            <v>0</v>
          </cell>
          <cell r="E28">
            <v>0</v>
          </cell>
          <cell r="F28">
            <v>2</v>
          </cell>
        </row>
        <row r="29">
          <cell r="A29">
            <v>28</v>
          </cell>
          <cell r="B29">
            <v>3</v>
          </cell>
          <cell r="C29">
            <v>3</v>
          </cell>
          <cell r="D29">
            <v>0</v>
          </cell>
          <cell r="E29">
            <v>0</v>
          </cell>
          <cell r="F29">
            <v>3</v>
          </cell>
        </row>
        <row r="30">
          <cell r="A30">
            <v>29</v>
          </cell>
          <cell r="B30">
            <v>1</v>
          </cell>
          <cell r="C30">
            <v>2</v>
          </cell>
          <cell r="D30">
            <v>2</v>
          </cell>
          <cell r="E30">
            <v>0</v>
          </cell>
          <cell r="F30">
            <v>2</v>
          </cell>
        </row>
        <row r="31">
          <cell r="A31">
            <v>30</v>
          </cell>
          <cell r="B31">
            <v>8</v>
          </cell>
          <cell r="C31">
            <v>8</v>
          </cell>
          <cell r="D31">
            <v>0</v>
          </cell>
          <cell r="E31">
            <v>0</v>
          </cell>
          <cell r="F31">
            <v>8</v>
          </cell>
          <cell r="G31">
            <v>2</v>
          </cell>
        </row>
        <row r="32">
          <cell r="A32">
            <v>31</v>
          </cell>
          <cell r="B32">
            <v>1</v>
          </cell>
          <cell r="C32">
            <v>1</v>
          </cell>
          <cell r="D32">
            <v>0</v>
          </cell>
          <cell r="E32">
            <v>0</v>
          </cell>
          <cell r="F32">
            <v>1</v>
          </cell>
          <cell r="G32">
            <v>3</v>
          </cell>
        </row>
        <row r="33">
          <cell r="A33">
            <v>32</v>
          </cell>
          <cell r="B33">
            <v>1</v>
          </cell>
          <cell r="C33">
            <v>1</v>
          </cell>
          <cell r="D33">
            <v>0</v>
          </cell>
          <cell r="E33">
            <v>0</v>
          </cell>
          <cell r="F33">
            <v>1</v>
          </cell>
        </row>
        <row r="34">
          <cell r="A34">
            <v>33</v>
          </cell>
          <cell r="B34">
            <v>1</v>
          </cell>
          <cell r="C34">
            <v>1</v>
          </cell>
          <cell r="D34">
            <v>0</v>
          </cell>
          <cell r="E34">
            <v>0</v>
          </cell>
          <cell r="F34">
            <v>1</v>
          </cell>
        </row>
        <row r="35">
          <cell r="A35">
            <v>34</v>
          </cell>
          <cell r="B35">
            <v>1</v>
          </cell>
          <cell r="C35">
            <v>1</v>
          </cell>
          <cell r="D35">
            <v>1</v>
          </cell>
          <cell r="E35">
            <v>69</v>
          </cell>
          <cell r="F35" t="str">
            <v xml:space="preserve">ФСА ПЕНЗА</v>
          </cell>
        </row>
        <row r="36">
          <cell r="A36">
            <v>35</v>
          </cell>
          <cell r="B36">
            <v>2</v>
          </cell>
          <cell r="C36">
            <v>2</v>
          </cell>
          <cell r="D36">
            <v>0</v>
          </cell>
          <cell r="E36">
            <v>0</v>
          </cell>
          <cell r="F36">
            <v>2</v>
          </cell>
        </row>
        <row r="37">
          <cell r="A37">
            <v>36</v>
          </cell>
          <cell r="B37">
            <v>1</v>
          </cell>
          <cell r="C37">
            <v>1</v>
          </cell>
          <cell r="D37">
            <v>0</v>
          </cell>
          <cell r="E37">
            <v>0</v>
          </cell>
          <cell r="F37">
            <v>1</v>
          </cell>
        </row>
        <row r="38">
          <cell r="A38">
            <v>37</v>
          </cell>
          <cell r="B38">
            <v>3</v>
          </cell>
          <cell r="C38">
            <v>3</v>
          </cell>
          <cell r="D38">
            <v>0</v>
          </cell>
          <cell r="E38">
            <v>0</v>
          </cell>
          <cell r="F38">
            <v>3</v>
          </cell>
        </row>
        <row r="39">
          <cell r="A39">
            <v>40</v>
          </cell>
          <cell r="B39">
            <v>2</v>
          </cell>
          <cell r="C39">
            <v>2</v>
          </cell>
          <cell r="D39">
            <v>0</v>
          </cell>
          <cell r="E39">
            <v>0</v>
          </cell>
          <cell r="F39">
            <v>2</v>
          </cell>
        </row>
        <row r="40">
          <cell r="A40">
            <v>42</v>
          </cell>
          <cell r="B40">
            <v>1</v>
          </cell>
          <cell r="C40">
            <v>1</v>
          </cell>
          <cell r="D40">
            <v>0</v>
          </cell>
          <cell r="E40">
            <v>0</v>
          </cell>
          <cell r="F40">
            <v>1</v>
          </cell>
        </row>
        <row r="41">
          <cell r="A41">
            <v>43</v>
          </cell>
          <cell r="B41">
            <v>3</v>
          </cell>
          <cell r="C41">
            <v>3</v>
          </cell>
          <cell r="D41">
            <v>0</v>
          </cell>
          <cell r="E41">
            <v>0</v>
          </cell>
          <cell r="F41">
            <v>3</v>
          </cell>
        </row>
        <row r="42">
          <cell r="A42">
            <v>45</v>
          </cell>
          <cell r="B42">
            <v>1</v>
          </cell>
          <cell r="C42">
            <v>1</v>
          </cell>
          <cell r="D42">
            <v>0</v>
          </cell>
          <cell r="E42">
            <v>0</v>
          </cell>
          <cell r="F42">
            <v>1</v>
          </cell>
        </row>
        <row r="43">
          <cell r="A43">
            <v>52</v>
          </cell>
          <cell r="B43">
            <v>1</v>
          </cell>
          <cell r="C43">
            <v>1</v>
          </cell>
          <cell r="D43">
            <v>0</v>
          </cell>
          <cell r="E43">
            <v>0</v>
          </cell>
          <cell r="F43">
            <v>1</v>
          </cell>
        </row>
      </sheetData>
      <sheetData sheetId="8" refreshError="1">
        <row r="1">
          <cell r="A1" t="str">
            <v>First_G092</v>
          </cell>
          <cell r="B1" t="str">
            <v>First_G093</v>
          </cell>
          <cell r="C1" t="str">
            <v>тонн</v>
          </cell>
          <cell r="D1" t="str">
            <v xml:space="preserve">долл за тонну</v>
          </cell>
        </row>
        <row r="2">
          <cell r="A2" t="str">
            <v xml:space="preserve">ЗАО "ТРАНСЭКСПОРТ"</v>
          </cell>
          <cell r="B2" t="str">
            <v>193036,С-ПЕТЕРБУРГ,ПР.ЛИГОВСКИЙ,29,ПОМ.16Н</v>
          </cell>
          <cell r="C2">
            <v>14883</v>
          </cell>
          <cell r="D2">
            <v>74</v>
          </cell>
        </row>
        <row r="3">
          <cell r="A3" t="str">
            <v xml:space="preserve">ОАО "САМАРАВТОРМЕТ"</v>
          </cell>
          <cell r="B3" t="str">
            <v xml:space="preserve">443010 РОССИЯ Г.САМАРА УЛ.Л.ТОЛСТОГО 16</v>
          </cell>
          <cell r="C3">
            <v>14313</v>
          </cell>
          <cell r="D3">
            <v>58</v>
          </cell>
        </row>
        <row r="4">
          <cell r="A4" t="str">
            <v xml:space="preserve">"ЮМ-ЧЕРМЕТ"  ЗАО                               ГР.ПАНЧЕНКО ВЛАДИМИРА ВАСИЛЬЕВИЧА</v>
          </cell>
          <cell r="B4" t="str">
            <v xml:space="preserve">344017,Г.РОСТОВ-НА-ДОНУ,УЛ.НАНСЕНА,105-А,14  ОКТЯБРЬСКИЙ Р-Н</v>
          </cell>
          <cell r="C4">
            <v>14080</v>
          </cell>
          <cell r="D4">
            <v>64</v>
          </cell>
        </row>
        <row r="5">
          <cell r="A5" t="str">
            <v xml:space="preserve">АОЗТ "ВТОРМЕТ"</v>
          </cell>
          <cell r="B5" t="str">
            <v>103064,Г.МОСКВА,ПЕР.ЛЯЛИН,Д.5/1</v>
          </cell>
          <cell r="C5">
            <v>10154</v>
          </cell>
          <cell r="D5">
            <v>80</v>
          </cell>
        </row>
        <row r="6">
          <cell r="A6" t="str">
            <v xml:space="preserve">ЮМ СЕВЕРО-ЗАПАД ООО</v>
          </cell>
          <cell r="B6" t="str">
            <v xml:space="preserve">191011 САНКТ-ПЕТЕРБУРГ САДОВАЯ 10</v>
          </cell>
          <cell r="C6">
            <v>10132</v>
          </cell>
          <cell r="D6">
            <v>79</v>
          </cell>
        </row>
        <row r="7">
          <cell r="A7" t="str">
            <v xml:space="preserve">ЗАО "ВТОРМЕТ"</v>
          </cell>
          <cell r="B7" t="str">
            <v xml:space="preserve">600022 РОССИЯ ВЛАДИМИР УЛ.КРАЙНОВА, 3</v>
          </cell>
          <cell r="C7">
            <v>9920</v>
          </cell>
          <cell r="D7">
            <v>69</v>
          </cell>
        </row>
        <row r="8">
          <cell r="A8" t="str">
            <v xml:space="preserve">ЗАО "ФИРМА "СИЗИФ"</v>
          </cell>
          <cell r="B8" t="str">
            <v xml:space="preserve">РОССИЯ ЭЛИСТА УЛ.ЛЕНИНА 249,КОМ.505</v>
          </cell>
          <cell r="C8">
            <v>9586</v>
          </cell>
          <cell r="D8">
            <v>70</v>
          </cell>
        </row>
        <row r="9">
          <cell r="A9" t="str">
            <v xml:space="preserve">ОАО "ВТОРМЕТ"</v>
          </cell>
          <cell r="B9" t="str">
            <v xml:space="preserve">440054 РОССИЯ ПЕНЗА УЛ.АУСТРИНА 165</v>
          </cell>
          <cell r="C9">
            <v>7504</v>
          </cell>
          <cell r="D9">
            <v>58</v>
          </cell>
        </row>
        <row r="10">
          <cell r="A10" t="str">
            <v xml:space="preserve">ОАО "ВТОРМЕТ"</v>
          </cell>
          <cell r="B10" t="str">
            <v xml:space="preserve">300000 РОССИЯ ТУЛА ПР.ЛЕНИНА 28-Б</v>
          </cell>
          <cell r="C10">
            <v>6944</v>
          </cell>
          <cell r="D10">
            <v>55</v>
          </cell>
        </row>
        <row r="11">
          <cell r="A11" t="str">
            <v xml:space="preserve">ООО ПКФ "КУБАНЬВТОРМЕТ"</v>
          </cell>
          <cell r="B11" t="str">
            <v xml:space="preserve">350002 РОССИЯ Г.КРАСНОДАР УЛ.САДОВАЯ 161</v>
          </cell>
          <cell r="C11">
            <v>6669</v>
          </cell>
          <cell r="D11">
            <v>79</v>
          </cell>
        </row>
        <row r="12">
          <cell r="A12" t="str">
            <v xml:space="preserve">ОАО"МОСВТОРМЕТ "</v>
          </cell>
          <cell r="B12" t="str">
            <v xml:space="preserve">111024 РОССИЯ МОСКВА ДУШИНСКАЯ,3</v>
          </cell>
          <cell r="C12">
            <v>6634</v>
          </cell>
          <cell r="D12">
            <v>91</v>
          </cell>
        </row>
        <row r="13">
          <cell r="A13" t="str">
            <v xml:space="preserve">ОАО "ВТОРМЕТ"</v>
          </cell>
          <cell r="B13" t="str">
            <v>603015,Н.НОВГОРОД,УЛ.ВТОРЧЕРМЕТА,1,ТЕЛ.46-24-06</v>
          </cell>
          <cell r="C13">
            <v>6616</v>
          </cell>
          <cell r="D13">
            <v>54</v>
          </cell>
        </row>
        <row r="14">
          <cell r="A14" t="str">
            <v xml:space="preserve">ЗАО"АМУР КГ СКРАП"</v>
          </cell>
          <cell r="B14" t="str">
            <v xml:space="preserve">680049 ХАБАРОВСК ПЕР.КИРПИЧНЫЙ 4А</v>
          </cell>
          <cell r="C14">
            <v>6570</v>
          </cell>
          <cell r="D14">
            <v>104</v>
          </cell>
        </row>
        <row r="15">
          <cell r="A15" t="str">
            <v>ООО"ЛМК"</v>
          </cell>
          <cell r="B15" t="str">
            <v>400022,Г.ВОЛГОГРАД,УЛ.ШИЛЛЕРА,46</v>
          </cell>
          <cell r="C15">
            <v>6519</v>
          </cell>
          <cell r="D15">
            <v>79</v>
          </cell>
        </row>
        <row r="16">
          <cell r="A16" t="str">
            <v xml:space="preserve">ООО УНП "ВТОРЧЕРМЕТ"</v>
          </cell>
          <cell r="B16" t="str">
            <v xml:space="preserve">432042 РОССИЯ Г.УЛЬЯНОВСК УЛ.ДОВАТОРА,5</v>
          </cell>
          <cell r="C16">
            <v>6300</v>
          </cell>
          <cell r="D16">
            <v>72</v>
          </cell>
        </row>
        <row r="17">
          <cell r="A17" t="str">
            <v xml:space="preserve">ООО ПКФ "АГРОСТРОЙМЕХАНИЗАЦИЯ"</v>
          </cell>
          <cell r="B17" t="str">
            <v xml:space="preserve">119862 РОССИЯ Г.МОСКВА УЛ.Л.ТОЛСТОГО ДОМ 5/1</v>
          </cell>
          <cell r="C17">
            <v>6000</v>
          </cell>
          <cell r="D17">
            <v>90</v>
          </cell>
        </row>
        <row r="18">
          <cell r="A18" t="str">
            <v xml:space="preserve">ЗАО "БРЯНСКВТОРМЕТ"</v>
          </cell>
          <cell r="B18" t="str">
            <v xml:space="preserve">241000 БРЯНСК,УЛ.СОВЕТСКАЯ,67</v>
          </cell>
          <cell r="C18">
            <v>5551</v>
          </cell>
          <cell r="D18">
            <v>79</v>
          </cell>
        </row>
        <row r="19">
          <cell r="A19" t="str">
            <v xml:space="preserve">ООО "ГАРПУН"</v>
          </cell>
          <cell r="B19" t="str">
            <v xml:space="preserve">198097,С-ПЕТЕРБУРГ,ПР.СТАЧЕК 28 ТЕЛ.  (812)327-95-25 РОССИЯ</v>
          </cell>
          <cell r="C19">
            <v>5396</v>
          </cell>
          <cell r="D19">
            <v>90</v>
          </cell>
        </row>
        <row r="20">
          <cell r="A20" t="str">
            <v xml:space="preserve">ЗАО "НОРИЛЬСКВТОРМЕТ"</v>
          </cell>
          <cell r="B20" t="str">
            <v xml:space="preserve">663305 Г.НОРИЛЬСК, УЛ.ЛАУРЕАТОВ 21 ОФИС 300, Т.341388</v>
          </cell>
          <cell r="C20">
            <v>5270</v>
          </cell>
          <cell r="D20">
            <v>75</v>
          </cell>
        </row>
        <row r="21">
          <cell r="A21" t="str">
            <v xml:space="preserve">АО "СТАВМЕТ"</v>
          </cell>
          <cell r="B21" t="str">
            <v xml:space="preserve">Г.СТАВРОПОЛЬ УЛ.ГРАЖДАНСКАЯ 7</v>
          </cell>
          <cell r="C21">
            <v>5189</v>
          </cell>
          <cell r="D21">
            <v>76</v>
          </cell>
        </row>
        <row r="22">
          <cell r="A22" t="str">
            <v xml:space="preserve">СП "КОМСАК"</v>
          </cell>
          <cell r="B22" t="str">
            <v xml:space="preserve">305025 РОССИЯ Г.КУРСК УЛ.СТРОИТЕЛЬНАЯ,8</v>
          </cell>
          <cell r="C22">
            <v>5169</v>
          </cell>
          <cell r="D22">
            <v>63</v>
          </cell>
        </row>
        <row r="23">
          <cell r="A23" t="str">
            <v xml:space="preserve">АООТ "ВТОРЧЕРМЕТ"</v>
          </cell>
          <cell r="B23" t="str">
            <v xml:space="preserve">410015 Г САРАТОВ УЛ ОРДЖОНИКИДЗЕ 65</v>
          </cell>
          <cell r="C23">
            <v>4955</v>
          </cell>
          <cell r="D23">
            <v>91</v>
          </cell>
        </row>
        <row r="24">
          <cell r="A24" t="str">
            <v xml:space="preserve">ОАО "ВТОРМЕТ"</v>
          </cell>
          <cell r="B24" t="str">
            <v xml:space="preserve">140415 Г.КОЛОМНА М.О. КАНАТНЫЙ ПРОЕЗД,12</v>
          </cell>
          <cell r="C24">
            <v>4485</v>
          </cell>
          <cell r="D24">
            <v>54</v>
          </cell>
        </row>
        <row r="25">
          <cell r="A25" t="str">
            <v xml:space="preserve">ОАО "ЛИПЕЦКВТОРМЕТ"</v>
          </cell>
          <cell r="B25" t="str">
            <v xml:space="preserve">398902 РОССИЯ ЛИПЕЦК УЛ.ЮНОШЕСКАЯ,Д.43</v>
          </cell>
          <cell r="C25">
            <v>4315</v>
          </cell>
          <cell r="D25">
            <v>71</v>
          </cell>
        </row>
        <row r="26">
          <cell r="A26" t="str">
            <v xml:space="preserve">ОАО "ВОРОНЕЖВТОРМЕТ"</v>
          </cell>
          <cell r="B26" t="str">
            <v xml:space="preserve">394028 РОССИЯ ВОРОНЕЖ УЛ.ЗЕМЛЯЧКИ 29</v>
          </cell>
          <cell r="C26">
            <v>3952</v>
          </cell>
          <cell r="D26">
            <v>62</v>
          </cell>
        </row>
        <row r="27">
          <cell r="A27" t="str">
            <v xml:space="preserve">ООО "ТЭКСИМ"</v>
          </cell>
          <cell r="B27" t="str">
            <v xml:space="preserve">125195 МОСКВА, УЛ.СМОЛЬНАЯ, Д.37, ПОМ.ПРАВЛ.</v>
          </cell>
          <cell r="C27">
            <v>3844</v>
          </cell>
          <cell r="D27">
            <v>95</v>
          </cell>
        </row>
        <row r="28">
          <cell r="A28" t="str">
            <v xml:space="preserve">ЗАО "ТВЕРЬВТОРМЕТ"</v>
          </cell>
          <cell r="B28" t="str">
            <v xml:space="preserve">170000 Г.ТВЕРЬ,УЛ.СИМЕОНОВСКАЯ,11 ТЕЛ.33-29-02</v>
          </cell>
          <cell r="C28">
            <v>3838</v>
          </cell>
          <cell r="D28">
            <v>64</v>
          </cell>
        </row>
        <row r="29">
          <cell r="A29" t="str">
            <v>ОАО"ОРЕЛВТОРМЕТ"</v>
          </cell>
          <cell r="B29" t="str">
            <v xml:space="preserve">302030 РОССИЯ ОРЕЛ УЛ.МОСКОВСКАЯ,43</v>
          </cell>
          <cell r="C29">
            <v>3799</v>
          </cell>
          <cell r="D29">
            <v>57</v>
          </cell>
        </row>
        <row r="30">
          <cell r="A30" t="str">
            <v xml:space="preserve">ОАО "ВТОРЧЕРМЕТ"</v>
          </cell>
          <cell r="B30" t="str">
            <v xml:space="preserve">150044 Г.ЯРОСЛАВЛЬ, УЛ.БАЗОВАЯ,3.</v>
          </cell>
          <cell r="C30">
            <v>3760</v>
          </cell>
          <cell r="D30">
            <v>53</v>
          </cell>
        </row>
        <row r="31">
          <cell r="A31" t="str">
            <v xml:space="preserve">"ТОРГМЕТ" АОЗТ</v>
          </cell>
          <cell r="B31" t="str">
            <v>109378,Г.МОСКВА,ПР.ВОЛГОГРАДСКИЙ,157,КОРП.2</v>
          </cell>
          <cell r="C31">
            <v>3757</v>
          </cell>
          <cell r="D31">
            <v>75</v>
          </cell>
        </row>
        <row r="32">
          <cell r="A32" t="str">
            <v xml:space="preserve">ЗАО "ВТОРЧЕРМЕТ"</v>
          </cell>
          <cell r="B32" t="str">
            <v>198095,С-ПЕТЕРБУРГ,ПЕР.ХИМИЧЕСКИЙ,4</v>
          </cell>
          <cell r="C32">
            <v>3753</v>
          </cell>
          <cell r="D32">
            <v>59</v>
          </cell>
        </row>
        <row r="33">
          <cell r="A33" t="str">
            <v xml:space="preserve">ООО  "РВЦ И К"</v>
          </cell>
          <cell r="B33" t="str">
            <v xml:space="preserve">236039 КАЛИНИНГРАД,УЛ.ПОРТОВАЯ,30</v>
          </cell>
          <cell r="C33">
            <v>3701</v>
          </cell>
          <cell r="D33">
            <v>74</v>
          </cell>
        </row>
        <row r="34">
          <cell r="A34" t="str">
            <v xml:space="preserve">ОАО "ЧУВАШВТОРМЕТ"</v>
          </cell>
          <cell r="B34" t="str">
            <v xml:space="preserve">428003 РОССИЯ Г.ЧЕБОКСАРЫ ЧУВАШСКАЯ РЕСПУБЛИКА,УЛ.ШЕВЧЕНКО 69</v>
          </cell>
          <cell r="C34">
            <v>3656</v>
          </cell>
          <cell r="D34">
            <v>74</v>
          </cell>
        </row>
        <row r="35">
          <cell r="A35" t="str">
            <v xml:space="preserve">АОЗТ "ВТОРМЕТ"</v>
          </cell>
          <cell r="B35" t="str">
            <v xml:space="preserve">390000 РОССИЯ РЯЗАНЬ УЛ.КУДРЯВЦЕВА,Д.19</v>
          </cell>
          <cell r="C35">
            <v>3557</v>
          </cell>
          <cell r="D35">
            <v>59</v>
          </cell>
        </row>
        <row r="36">
          <cell r="A36" t="str">
            <v xml:space="preserve">"ДОН-АТВ"  ЗАО</v>
          </cell>
          <cell r="B36" t="str">
            <v xml:space="preserve">344025, Г.РОСТОВ-НА-ДОНУ, УЛ.РЫЛЬСКОГО,2</v>
          </cell>
          <cell r="C36">
            <v>3537</v>
          </cell>
          <cell r="D36">
            <v>47</v>
          </cell>
        </row>
        <row r="37">
          <cell r="A37" t="str">
            <v xml:space="preserve">ООО "АРТЕМИДА"</v>
          </cell>
          <cell r="B37" t="str">
            <v xml:space="preserve">236040 КАЛИНИНГРАД, УЛ.СЕРГЕЕВА,14</v>
          </cell>
          <cell r="C37">
            <v>3431</v>
          </cell>
          <cell r="D37">
            <v>52</v>
          </cell>
        </row>
        <row r="38">
          <cell r="A38" t="str">
            <v xml:space="preserve">ООО ОФ</v>
          </cell>
          <cell r="B38" t="str">
            <v xml:space="preserve">Г.ГЕЛЕНДЖИК УЛ ТЕЛЬМАНА 47А</v>
          </cell>
          <cell r="C38">
            <v>3400</v>
          </cell>
          <cell r="D38">
            <v>122</v>
          </cell>
        </row>
        <row r="39">
          <cell r="A39" t="str">
            <v xml:space="preserve">ООО"БАЛТИКО ЭНД МЕДИТЕРРАНЬО" ООО"БАЛИМЕД"</v>
          </cell>
          <cell r="B39" t="str">
            <v xml:space="preserve">191025, С-ПЕТЕРБУРГ, ПР.ВЛАДИМИРСКИЙ 11</v>
          </cell>
          <cell r="C39">
            <v>3363</v>
          </cell>
          <cell r="D39">
            <v>82</v>
          </cell>
        </row>
        <row r="40">
          <cell r="A40" t="str">
            <v xml:space="preserve">ЗАО ПО ПРОИЗВОДСТВУ СТРОИТЕЛЬНЫХ МАТЕРИАЛОВ "С"</v>
          </cell>
          <cell r="B40" t="str">
            <v xml:space="preserve">125047 МОСКВА,УЛ.3-Я ТВЕРСКАЯ-ЯМСКАЯ, 11/13,КВ.35   ТЕЛ.250-93-56</v>
          </cell>
          <cell r="C40">
            <v>3150</v>
          </cell>
          <cell r="D40">
            <v>92</v>
          </cell>
        </row>
        <row r="41">
          <cell r="A41" t="str">
            <v>ВТОРМЕТ</v>
          </cell>
          <cell r="B41" t="str">
            <v xml:space="preserve">Г.ИВАНОВО,ПОГРАНИЧНЫЙ ПЕР-К,11</v>
          </cell>
          <cell r="C41">
            <v>3140</v>
          </cell>
          <cell r="D41">
            <v>66</v>
          </cell>
        </row>
        <row r="42">
          <cell r="A42" t="str">
            <v xml:space="preserve">ЗАО "ВОЛГА-АПЕКС"</v>
          </cell>
          <cell r="B42" t="str">
            <v>400005,Г.ВОЛГОГРАД,ПР.ЛЕНИНА,98</v>
          </cell>
          <cell r="C42">
            <v>3091</v>
          </cell>
          <cell r="D42">
            <v>62</v>
          </cell>
        </row>
        <row r="43">
          <cell r="A43" t="str">
            <v xml:space="preserve">ЧП ШПАКОВ ЕВГЕНИЙ ГРИГОРЬЕВИЧ</v>
          </cell>
          <cell r="B43" t="str">
            <v xml:space="preserve">236000 КАЛИНИНГРАД,УЛ.КИРОВА 25/27 КВ.11</v>
          </cell>
          <cell r="C43">
            <v>3024</v>
          </cell>
          <cell r="D43">
            <v>62</v>
          </cell>
        </row>
        <row r="44">
          <cell r="A44" t="str">
            <v xml:space="preserve">ООО "КОРАЛЛ"</v>
          </cell>
          <cell r="B44" t="str">
            <v xml:space="preserve">191186,С-ПЕТЕРБУРГ,НАБ.Р.МОЙКИ,28 А,ПОМ.7Н</v>
          </cell>
          <cell r="C44">
            <v>3019</v>
          </cell>
          <cell r="D44">
            <v>84</v>
          </cell>
        </row>
        <row r="45">
          <cell r="A45" t="str">
            <v xml:space="preserve">ООО "ФЭМИЛИ"</v>
          </cell>
          <cell r="B45" t="str">
            <v xml:space="preserve">347924 Г.ТАГАНРОГ УЛ. ВОСКОВА 102 КВ. 80</v>
          </cell>
          <cell r="C45">
            <v>3004</v>
          </cell>
          <cell r="D45">
            <v>72</v>
          </cell>
        </row>
        <row r="46">
          <cell r="A46" t="str">
            <v>ООО"ОКЕАН"</v>
          </cell>
          <cell r="B46" t="str">
            <v xml:space="preserve">195108 РОССИЯ С-ПБ ЛАБОРАТОРНЫЙ ПР.,23</v>
          </cell>
          <cell r="C46">
            <v>2871</v>
          </cell>
          <cell r="D46">
            <v>85</v>
          </cell>
        </row>
        <row r="47">
          <cell r="A47" t="str">
            <v xml:space="preserve">ОАО "ПЕРМВТОРМЕТ"</v>
          </cell>
          <cell r="B47" t="str">
            <v xml:space="preserve">614054 Г.ПЕРМЬ,СОЛИКАМСКИЙ ТРАКТ,287</v>
          </cell>
          <cell r="C47">
            <v>2826</v>
          </cell>
          <cell r="D47">
            <v>85</v>
          </cell>
        </row>
        <row r="48">
          <cell r="A48" t="str">
            <v xml:space="preserve">ОАО "ПСКОВВТОРМЕТ"</v>
          </cell>
          <cell r="B48" t="str">
            <v>180004,Г.ПСКОВ,УЛ.СОВЕТСКАЯ,118</v>
          </cell>
          <cell r="C48">
            <v>2808</v>
          </cell>
          <cell r="D48">
            <v>72</v>
          </cell>
        </row>
        <row r="49">
          <cell r="A49" t="str">
            <v xml:space="preserve">РОАО "ВТОРМЕТ"</v>
          </cell>
          <cell r="B49" t="str">
            <v xml:space="preserve">РОССИЯ БАТАЙСК УЛ.КОМАРОВА 204</v>
          </cell>
          <cell r="C49">
            <v>2794</v>
          </cell>
          <cell r="D49">
            <v>76</v>
          </cell>
        </row>
        <row r="50">
          <cell r="A50" t="str">
            <v xml:space="preserve">ПК ИЧП "ВИТ ОЛ"</v>
          </cell>
          <cell r="B50" t="str">
            <v xml:space="preserve">367915,Г.ТАГАНРОГ,УЛ.ФРУНЗЕ 3/23</v>
          </cell>
          <cell r="C50">
            <v>2753</v>
          </cell>
          <cell r="D50">
            <v>97</v>
          </cell>
        </row>
        <row r="51">
          <cell r="A51" t="str">
            <v xml:space="preserve">ООО /АВТОРЕСУРС/</v>
          </cell>
          <cell r="B51" t="str">
            <v xml:space="preserve">354068 СОЧИ УЛ ДОHСКАЯ 98А КВ. 42</v>
          </cell>
          <cell r="C51">
            <v>2604</v>
          </cell>
          <cell r="D51">
            <v>21</v>
          </cell>
        </row>
        <row r="52">
          <cell r="A52" t="str">
            <v xml:space="preserve">СП "МИРМЕТАЛЛ"</v>
          </cell>
          <cell r="B52" t="str">
            <v xml:space="preserve">680032 РОССИЯ, Г. ХАБАРОВСК УЛ. ЦЕЛИННАЯ 12</v>
          </cell>
          <cell r="C52">
            <v>2596</v>
          </cell>
          <cell r="D52">
            <v>93</v>
          </cell>
        </row>
        <row r="53">
          <cell r="A53" t="str">
            <v xml:space="preserve">АООТ "СТАЛЬ"</v>
          </cell>
          <cell r="B53" t="str">
            <v xml:space="preserve">248025,Г.КАЛУГА,УЛ.ПРОМЫШЛЕННАЯ 132</v>
          </cell>
          <cell r="C53">
            <v>2593</v>
          </cell>
          <cell r="D53">
            <v>63</v>
          </cell>
        </row>
        <row r="54">
          <cell r="A54" t="str">
            <v xml:space="preserve">АОЗТ "ТРАНСМЕТ"</v>
          </cell>
          <cell r="B54" t="str">
            <v xml:space="preserve">197198, САНКТ-ПЕТЕРБУРГ, АЛЕКСАНДРОВСКИЙ ПАРК, 4</v>
          </cell>
          <cell r="C54">
            <v>2565</v>
          </cell>
          <cell r="D54">
            <v>81</v>
          </cell>
        </row>
        <row r="55">
          <cell r="A55" t="str">
            <v xml:space="preserve">ТОО "ВТОРЧЕРМЕТ"</v>
          </cell>
          <cell r="B55" t="str">
            <v xml:space="preserve">6925805, ПОС.УГЛОВОЕ,YЛ.САПЕРHАЯ,3</v>
          </cell>
          <cell r="C55">
            <v>2496</v>
          </cell>
          <cell r="D55">
            <v>101</v>
          </cell>
        </row>
        <row r="56">
          <cell r="A56" t="str">
            <v xml:space="preserve">ООО "ТОРГ-СЕРВИС"</v>
          </cell>
          <cell r="B56" t="str">
            <v xml:space="preserve">РОССИЯ КБР Г.ПРОХЛАДНЫЙ УЛ.БОРОНТОВА,99</v>
          </cell>
          <cell r="C56">
            <v>2450</v>
          </cell>
          <cell r="D56">
            <v>70</v>
          </cell>
        </row>
        <row r="57">
          <cell r="A57" t="str">
            <v xml:space="preserve">АООТ "НИЖЕГОРОДСКИЙ МАШИНОСТРОИТЕЛЬНЫЙ ЗАВОД"</v>
          </cell>
          <cell r="B57" t="str">
            <v xml:space="preserve">603052, Н.НОВГОРОД, СОРМОВСКОЕ ШОССЕ, 21</v>
          </cell>
          <cell r="C57">
            <v>2433</v>
          </cell>
          <cell r="D57">
            <v>52</v>
          </cell>
        </row>
        <row r="58">
          <cell r="A58" t="str">
            <v>ОАО"ВТОРМЕТ"</v>
          </cell>
          <cell r="B58" t="str">
            <v xml:space="preserve">Г.Ю-САХАЛИНСК, КОММУНИСТИЧЕСКИЙ ПР-Т,32А ТЕЛ.3-74-43</v>
          </cell>
          <cell r="C58">
            <v>2300</v>
          </cell>
          <cell r="D58">
            <v>93</v>
          </cell>
        </row>
        <row r="59">
          <cell r="A59" t="str">
            <v xml:space="preserve">ВТОРМЕТ ЮМ ООО</v>
          </cell>
          <cell r="B59" t="str">
            <v xml:space="preserve">РОССИЯ 188900 ВЫБОРГ ЮЖНЫЙ ВАЛ 1</v>
          </cell>
          <cell r="C59">
            <v>2249</v>
          </cell>
          <cell r="D59">
            <v>79</v>
          </cell>
        </row>
        <row r="60">
          <cell r="A60" t="str">
            <v xml:space="preserve">"БЛЕСНА" ООО</v>
          </cell>
          <cell r="B60" t="str">
            <v>690043,Г.ВЛАДИВОСТОК,УЛ.БЕРЕЗОВАЯ,25</v>
          </cell>
          <cell r="C60">
            <v>1980</v>
          </cell>
          <cell r="D60">
            <v>102</v>
          </cell>
        </row>
        <row r="61">
          <cell r="A61" t="str">
            <v xml:space="preserve">ЗАО "КОЛА ИНВЕСТ"</v>
          </cell>
          <cell r="B61" t="str">
            <v xml:space="preserve">183008 МУРМАНСК,УЛ.З.КОСМОДЕМЬЯНСКОЙ,Д.23,ОФИС 5</v>
          </cell>
          <cell r="C61">
            <v>1867</v>
          </cell>
          <cell r="D61">
            <v>85</v>
          </cell>
        </row>
        <row r="62">
          <cell r="A62" t="str">
            <v xml:space="preserve">ЗАО "АРХАНГЕЛЬСК-МЕТАЛЛ"</v>
          </cell>
          <cell r="B62" t="str">
            <v>163013,Г.АРХАНГЕЛЬСК,УЛ.ПОЛЯРНАЯ,6</v>
          </cell>
          <cell r="C62">
            <v>1800</v>
          </cell>
          <cell r="D62">
            <v>86</v>
          </cell>
        </row>
        <row r="63">
          <cell r="A63" t="str">
            <v>ЗАО"ПРОМИМПЭКС"</v>
          </cell>
          <cell r="B63" t="str">
            <v xml:space="preserve">194214, С-ПЕТЕРБУРГ,ПР.МОРИСА ТОРЕЗА,118</v>
          </cell>
          <cell r="C63">
            <v>1773</v>
          </cell>
          <cell r="D63">
            <v>69</v>
          </cell>
        </row>
        <row r="64">
          <cell r="A64" t="str">
            <v xml:space="preserve">АОЗТ КОММЕРЧЕСКАЯ ФИРМА "СЕР"</v>
          </cell>
          <cell r="B64" t="str">
            <v>191025,С-ПЕТЕРБУРГ,НАБ.Р.ФОНТАНКИ,40</v>
          </cell>
          <cell r="C64">
            <v>1629</v>
          </cell>
          <cell r="D64">
            <v>84</v>
          </cell>
        </row>
        <row r="65">
          <cell r="A65" t="str">
            <v xml:space="preserve">ООО "СТИЛЬ"</v>
          </cell>
          <cell r="B65" t="str">
            <v xml:space="preserve">344024 Г.РОСТОВ-НА-ДОНУ ПЕР.ЭНЕРГЕТИКОВ,5</v>
          </cell>
          <cell r="C65">
            <v>1589</v>
          </cell>
          <cell r="D65">
            <v>94</v>
          </cell>
        </row>
        <row r="66">
          <cell r="A66" t="str">
            <v xml:space="preserve">ГП "ВТОРЧЕРМЕТ"</v>
          </cell>
          <cell r="B66" t="str">
            <v xml:space="preserve">214014,Г.СМОЛЕНСК,УЛ.8 МАРТА,Д.20</v>
          </cell>
          <cell r="C66">
            <v>1540</v>
          </cell>
          <cell r="D66">
            <v>62</v>
          </cell>
        </row>
        <row r="67">
          <cell r="A67" t="str">
            <v xml:space="preserve">ВТФ "СОВКАБЕЛЬ"</v>
          </cell>
          <cell r="B67" t="str">
            <v xml:space="preserve">111024 Г.МОСКВА ШОССЕ ЭНТУЗИАСТОВ 5</v>
          </cell>
          <cell r="C67">
            <v>1519</v>
          </cell>
          <cell r="D67">
            <v>687</v>
          </cell>
        </row>
        <row r="68">
          <cell r="A68" t="str">
            <v xml:space="preserve">ТОО МПП "ЛИДЕР-1"</v>
          </cell>
          <cell r="B68" t="str">
            <v xml:space="preserve">630102 НОВОСИБИРСК УЛ.ЛЕНИНГРАДСКАЯ 139</v>
          </cell>
          <cell r="C68">
            <v>1516</v>
          </cell>
          <cell r="D68">
            <v>110</v>
          </cell>
        </row>
        <row r="69">
          <cell r="A69" t="str">
            <v xml:space="preserve">ООО "ЭКОМЕТ"</v>
          </cell>
          <cell r="B69" t="str">
            <v xml:space="preserve">692821 ПРИМОРСКИЙ КРАЙ ШКОТОВСКИЙ Р-ОН С ЦАРЕВКА УЛ ЦЕНТРАЛЬНАЯ  18А</v>
          </cell>
          <cell r="C69">
            <v>1500</v>
          </cell>
          <cell r="D69">
            <v>80</v>
          </cell>
        </row>
        <row r="70">
          <cell r="A70" t="str">
            <v xml:space="preserve">ЗАО "ДЕАКС"</v>
          </cell>
          <cell r="B70" t="str">
            <v xml:space="preserve">РОССИЯ, Г.ЮЖНО-САХАЛИНСК,ПР.ПОБЕДЫ,5А ТЕЛ: 5-84-63</v>
          </cell>
          <cell r="C70">
            <v>1495</v>
          </cell>
          <cell r="D70">
            <v>52</v>
          </cell>
        </row>
        <row r="71">
          <cell r="A71" t="str">
            <v xml:space="preserve">ЗАО КУУСАКОСКИ</v>
          </cell>
          <cell r="B71" t="str">
            <v xml:space="preserve">188900 Г.ВЫБОРГ ВЫБОРГСКАЯ 23А ТЕЛ.307-69</v>
          </cell>
          <cell r="C71">
            <v>1492</v>
          </cell>
          <cell r="D71">
            <v>341</v>
          </cell>
        </row>
        <row r="72">
          <cell r="A72" t="str">
            <v xml:space="preserve">ООО " СКРЭП "</v>
          </cell>
          <cell r="B72" t="str">
            <v xml:space="preserve">680051, Г.ХАБАРОВСК,УЛ.СУВОРОВА,60,КВ 56</v>
          </cell>
          <cell r="C72">
            <v>1422</v>
          </cell>
          <cell r="D72">
            <v>92</v>
          </cell>
        </row>
        <row r="73">
          <cell r="A73" t="str">
            <v xml:space="preserve">ЗАО "ИНТЕРТЕХПРИБОР"</v>
          </cell>
          <cell r="B73" t="str">
            <v>195197,СПБ.,ПРОСП.ЛАБОРАТОРНЫЙ,23</v>
          </cell>
          <cell r="C73">
            <v>1406</v>
          </cell>
          <cell r="D73">
            <v>77</v>
          </cell>
        </row>
        <row r="74">
          <cell r="A74" t="str">
            <v xml:space="preserve">ЗАО"КАРЕЛИЯ МЕТАЛЛ"</v>
          </cell>
          <cell r="B74" t="str">
            <v>185025,Г.ПЕТРОЗАВОДСК,УЛ.ХАЛТУРИНА,6</v>
          </cell>
          <cell r="C74">
            <v>1403</v>
          </cell>
          <cell r="D74">
            <v>92</v>
          </cell>
        </row>
        <row r="75">
          <cell r="A75" t="str">
            <v xml:space="preserve">ИЧП "ЗОВ"</v>
          </cell>
          <cell r="B75" t="str">
            <v xml:space="preserve">Г Б-КАМЕНЬ УЛ КУРЧАТОВА 31-15</v>
          </cell>
          <cell r="C75">
            <v>1400</v>
          </cell>
          <cell r="D75">
            <v>95</v>
          </cell>
        </row>
        <row r="76">
          <cell r="A76" t="str">
            <v xml:space="preserve">ТОО "ВТОРМЕТ"</v>
          </cell>
          <cell r="B76" t="str">
            <v xml:space="preserve">400007 Г.ВОЛГОГРАД, ПРОСПЕКТ МЕТАЛЛУРГОВ,10,КВ.24</v>
          </cell>
          <cell r="C76">
            <v>1400</v>
          </cell>
          <cell r="D76">
            <v>82</v>
          </cell>
        </row>
        <row r="77">
          <cell r="A77" t="str">
            <v xml:space="preserve">ЗАО "ПЛАНЕТА"</v>
          </cell>
          <cell r="B77" t="str">
            <v>163035,Г.АРХАНГЕЛЬСК,УЛ.ДРЕЙЕРА,5</v>
          </cell>
          <cell r="C77">
            <v>1400</v>
          </cell>
          <cell r="D77">
            <v>73</v>
          </cell>
        </row>
        <row r="78">
          <cell r="A78" t="str">
            <v xml:space="preserve">"ООО "КОНУС""</v>
          </cell>
          <cell r="B78" t="str">
            <v xml:space="preserve">454080 РОССИЯ ЧЕЛЯБИНСК УЛ.С.КРИВОЙ 75А</v>
          </cell>
          <cell r="C78">
            <v>1365</v>
          </cell>
          <cell r="D78">
            <v>728</v>
          </cell>
        </row>
        <row r="79">
          <cell r="A79" t="str">
            <v xml:space="preserve">ООО "ГЛЭН"</v>
          </cell>
          <cell r="B79" t="str">
            <v xml:space="preserve">197371,САНКТ-ПЕТЕРБУРГ, УЛ.УТОЧКИНА,6-1-4 ТЕЛ.348-37-90</v>
          </cell>
          <cell r="C79">
            <v>1345</v>
          </cell>
          <cell r="D79">
            <v>85</v>
          </cell>
        </row>
        <row r="80">
          <cell r="A80" t="str">
            <v xml:space="preserve">ООО "АДЫГЕЙСКОЕ ПРЕДПРИЯТИЕ "ВТОРМЕТАЛЛ"</v>
          </cell>
          <cell r="B80" t="str">
            <v xml:space="preserve">352700 РОССИЯ МАЙКОП УЛ.ПРОМЫШЛЕННАЯ 18</v>
          </cell>
          <cell r="C80">
            <v>1341</v>
          </cell>
          <cell r="D80">
            <v>73</v>
          </cell>
        </row>
        <row r="81">
          <cell r="A81" t="str">
            <v xml:space="preserve">ЗАО "ЗАПАДНО-БАЛТИЙСКИЙ СУДОРЕМОНТНЫЙ</v>
          </cell>
          <cell r="B81" t="str">
            <v xml:space="preserve">ЗАВОД",Г.КАЛИНИНГРАД,УЛ.ПР.НАБЕРЕЖНАЯ 26 РОССИЯ</v>
          </cell>
          <cell r="C81">
            <v>1280</v>
          </cell>
          <cell r="D81">
            <v>89</v>
          </cell>
        </row>
        <row r="82">
          <cell r="A82" t="str">
            <v xml:space="preserve">ЗАО "ИНТЕРФЕРРУМ-МЕТАЛЛ "</v>
          </cell>
          <cell r="B82" t="str">
            <v xml:space="preserve">198096,С-ПЕТЕРБУРГ,ТУРУХТАННЫЕ ОСТР.,2А</v>
          </cell>
          <cell r="C82">
            <v>1237</v>
          </cell>
          <cell r="D82">
            <v>76</v>
          </cell>
        </row>
        <row r="83">
          <cell r="A83" t="str">
            <v xml:space="preserve">ТОО ТАКБ ПАКС ЛТД</v>
          </cell>
          <cell r="B83" t="str">
            <v xml:space="preserve">ВЛАДИВОСТОК УЛ АЛЕУТСКАЯ 45А</v>
          </cell>
          <cell r="C83">
            <v>1234</v>
          </cell>
          <cell r="D83">
            <v>107</v>
          </cell>
        </row>
        <row r="84">
          <cell r="A84" t="str">
            <v xml:space="preserve">"МАК ОС" ООО</v>
          </cell>
          <cell r="B84" t="str">
            <v>692900,НАХОДКА,ПОГРАНИЧНАЯ,13-1</v>
          </cell>
          <cell r="C84">
            <v>1200</v>
          </cell>
          <cell r="D84">
            <v>71</v>
          </cell>
        </row>
        <row r="85">
          <cell r="A85" t="str">
            <v xml:space="preserve">ООО "ДЕМЕТРА"</v>
          </cell>
          <cell r="B85" t="str">
            <v xml:space="preserve">180002,Г.ПСКОВ,Д.ШАБАНОВО,ПЕР.N 5,Д.4</v>
          </cell>
          <cell r="C85">
            <v>1135</v>
          </cell>
          <cell r="D85">
            <v>65</v>
          </cell>
        </row>
        <row r="86">
          <cell r="A86" t="str">
            <v xml:space="preserve">ООО" ГЫМСАН-ТРЕЙДИНГ"</v>
          </cell>
          <cell r="B86" t="str">
            <v xml:space="preserve">693000, Г. ЮЖНО-САХАЛИНСК, УЛ. АНТОНА БУЮКЛЫ, 38 ТЕЛЕФОН:42-63-96</v>
          </cell>
          <cell r="C86">
            <v>1100</v>
          </cell>
          <cell r="D86">
            <v>55</v>
          </cell>
        </row>
        <row r="87">
          <cell r="A87" t="str">
            <v xml:space="preserve">"МОРОЗОВ И СЫНОВЬЯ" ИНДИВИДУАЛЬНОЕ ЧАСТНОЕ ПРЕДПРИЯТИЕ</v>
          </cell>
          <cell r="B87" t="str">
            <v>182620,Г.ПОРХОВ,УЛ.ПОБЕДЫ,Д.23</v>
          </cell>
          <cell r="C87">
            <v>1098</v>
          </cell>
          <cell r="D87">
            <v>68</v>
          </cell>
        </row>
        <row r="88">
          <cell r="A88" t="str">
            <v xml:space="preserve">ООО "СПЕЦМЕТЭКСПОРТ"</v>
          </cell>
          <cell r="B88" t="str">
            <v xml:space="preserve">400074 Г.ВОЛГОГРАД,УЛ.КОЗЛОВСКАЯ,34</v>
          </cell>
          <cell r="C88">
            <v>1016</v>
          </cell>
          <cell r="D88">
            <v>81</v>
          </cell>
        </row>
        <row r="89">
          <cell r="A89" t="str">
            <v xml:space="preserve">ООО "АРКТУР"</v>
          </cell>
          <cell r="B89" t="str">
            <v xml:space="preserve">606200 НИЖЕГОРОДСКАЯ ОБЛ,Г.КСТОВО, ПР.РАЧКОВА,Д.16"А"</v>
          </cell>
          <cell r="C89">
            <v>1000</v>
          </cell>
          <cell r="D89">
            <v>79</v>
          </cell>
        </row>
        <row r="90">
          <cell r="A90" t="str">
            <v xml:space="preserve">ООО "НАТАЛИ"</v>
          </cell>
          <cell r="B90" t="str">
            <v>Г.КРАСНОДАР,УЛ.СУВОРОВА,64</v>
          </cell>
          <cell r="C90">
            <v>988</v>
          </cell>
          <cell r="D90">
            <v>76</v>
          </cell>
        </row>
        <row r="91">
          <cell r="A91" t="str">
            <v xml:space="preserve">ООО "ЭКОСТАЛЬ"</v>
          </cell>
          <cell r="B91" t="str">
            <v xml:space="preserve">236017 КАЛИНИНГРАД,УЛ.ВАГОНОСТРОИТЕЛЬНАЯ,34</v>
          </cell>
          <cell r="C91">
            <v>969</v>
          </cell>
          <cell r="D91">
            <v>73</v>
          </cell>
        </row>
        <row r="92">
          <cell r="A92" t="str">
            <v xml:space="preserve">ОАО "КОСТРОМАВТОРМЕТ"</v>
          </cell>
          <cell r="B92" t="str">
            <v>156000,Г.КОСТРОМА,УЛ.ГОРНАЯ,29</v>
          </cell>
          <cell r="C92">
            <v>965</v>
          </cell>
          <cell r="D92">
            <v>69</v>
          </cell>
        </row>
        <row r="93">
          <cell r="A93" t="str">
            <v xml:space="preserve">"ВНЕШМЕТАЛЛТОРГ" ООО</v>
          </cell>
          <cell r="B93" t="str">
            <v xml:space="preserve">195197, С-ПЕТЕРБУРГ, ЛАБОРАТОРНЫЙ ПР. 23</v>
          </cell>
          <cell r="C93">
            <v>962</v>
          </cell>
          <cell r="D93">
            <v>323</v>
          </cell>
        </row>
        <row r="94">
          <cell r="A94" t="str">
            <v xml:space="preserve">ТОО "ФЕРРОТЕК"</v>
          </cell>
          <cell r="B94" t="str">
            <v xml:space="preserve">129343,МОСКВА,ПР-Д СЕРЕБРЯКОВА,8</v>
          </cell>
          <cell r="C94">
            <v>926</v>
          </cell>
          <cell r="D94">
            <v>669</v>
          </cell>
        </row>
        <row r="95">
          <cell r="A95" t="str">
            <v>АОЗТ"ДАЙМОНД"</v>
          </cell>
          <cell r="B95" t="str">
            <v xml:space="preserve">693010 Ю-САХАЛИНСК,УЛ.КОМСОМОЛЬСКАЯ-152-4 ТЕЛ.3-33-41</v>
          </cell>
          <cell r="C95">
            <v>905</v>
          </cell>
          <cell r="D95">
            <v>45</v>
          </cell>
        </row>
        <row r="96">
          <cell r="A96" t="str">
            <v xml:space="preserve">ООО "ПОЛИГОН-М"</v>
          </cell>
          <cell r="B96" t="str">
            <v xml:space="preserve">443046 Г.САМАРА,АЭРОПОРТ-2,АТБ</v>
          </cell>
          <cell r="C96">
            <v>902</v>
          </cell>
          <cell r="D96">
            <v>77</v>
          </cell>
        </row>
        <row r="97">
          <cell r="A97" t="str">
            <v xml:space="preserve">ИСТОМИН ПЕТР ПЕТРОВИЧ</v>
          </cell>
          <cell r="B97" t="str">
            <v xml:space="preserve">БЛАГОВЕЩЕНСК,УЛ.ВОРОНКОВА 12-217 ПАСПОРТ IV-ЖО 695110</v>
          </cell>
          <cell r="C97">
            <v>885</v>
          </cell>
          <cell r="D97">
            <v>89</v>
          </cell>
        </row>
        <row r="98">
          <cell r="A98" t="str">
            <v xml:space="preserve">ООО "НПТБ" / СИМБ ЛТД.</v>
          </cell>
          <cell r="B98" t="str">
            <v xml:space="preserve">198095 С-ПЕТЕРБУРГ ОГОРОДНЫЙ ПЕР.5</v>
          </cell>
          <cell r="C98">
            <v>870</v>
          </cell>
          <cell r="D98">
            <v>93</v>
          </cell>
        </row>
        <row r="99">
          <cell r="A99" t="str">
            <v xml:space="preserve">ЗАО "ЧЕЛЯБВТОРМЕТ"</v>
          </cell>
          <cell r="B99" t="str">
            <v xml:space="preserve">454008 Г.ЧЕЛЯБИНСК,УЛ.АВТОДОРОЖНАЯ</v>
          </cell>
          <cell r="C99">
            <v>862</v>
          </cell>
          <cell r="D99">
            <v>91</v>
          </cell>
        </row>
        <row r="100">
          <cell r="A100" t="str">
            <v xml:space="preserve">ООО ХАРОС</v>
          </cell>
          <cell r="B100" t="str">
            <v xml:space="preserve">690091 Г.ВЛАДИВОСТОК УЛ.СТРЕЛЬНИКОВА,9 Т.47-60-02</v>
          </cell>
          <cell r="C100">
            <v>840</v>
          </cell>
          <cell r="D100">
            <v>87</v>
          </cell>
        </row>
        <row r="101">
          <cell r="A101" t="str">
            <v>ТОО"ЛИРМЕТ"</v>
          </cell>
          <cell r="B101" t="str">
            <v xml:space="preserve">236040 КАЛИНИНГРАД,УЛ.ГОРЬКОГО 25</v>
          </cell>
          <cell r="C101">
            <v>788</v>
          </cell>
          <cell r="D101">
            <v>55</v>
          </cell>
        </row>
        <row r="102">
          <cell r="A102" t="str">
            <v xml:space="preserve">АОЗТ "МЕТВЕСТ"</v>
          </cell>
          <cell r="B102" t="str">
            <v xml:space="preserve">198205, С-ПЕТЕРБУРГ,УЛ.ПРОГОННАЯ 4</v>
          </cell>
          <cell r="C102">
            <v>780</v>
          </cell>
          <cell r="D102">
            <v>187</v>
          </cell>
        </row>
        <row r="103">
          <cell r="A103" t="str">
            <v xml:space="preserve">"ОМПАС КО.,ЛТД." (ЗАО) ВОСТОЧНАЯ ИМПОРТНО-ЭКСПОРТНАЯ МЕТАЛЛОПРОДУКЦИЯ</v>
          </cell>
          <cell r="B103" t="str">
            <v xml:space="preserve">690078, Г.ВЛАДИВОСТОК, УЛ.ВСЕВОЛОДА СИБИРЦЕВА 15</v>
          </cell>
          <cell r="C103">
            <v>772</v>
          </cell>
          <cell r="D103">
            <v>70</v>
          </cell>
        </row>
        <row r="104">
          <cell r="A104" t="str">
            <v xml:space="preserve">"ИСИ" ООО</v>
          </cell>
          <cell r="B104" t="str">
            <v xml:space="preserve">692900,НАХОДКА,ПРИМ.КР,СТ БАРХАТНАЯ,    АО "ПСМО-28"</v>
          </cell>
          <cell r="C104">
            <v>750</v>
          </cell>
          <cell r="D104">
            <v>150</v>
          </cell>
        </row>
        <row r="105">
          <cell r="A105" t="str">
            <v xml:space="preserve">"ООО "УРАЛМЕТ""</v>
          </cell>
          <cell r="B105" t="str">
            <v xml:space="preserve">454092 ЧЕЛЯБИНСК УЛ.КИРОВА 130</v>
          </cell>
          <cell r="C105">
            <v>734</v>
          </cell>
          <cell r="D105">
            <v>700</v>
          </cell>
        </row>
        <row r="106">
          <cell r="A106" t="str">
            <v xml:space="preserve">ОАО "ПЕРМУНИВЕРСАЛ"</v>
          </cell>
          <cell r="B106" t="str">
            <v xml:space="preserve">614013 Г.ПЕРМЬ УЛ.ЛОМОНОСОВА 47</v>
          </cell>
          <cell r="C106">
            <v>724</v>
          </cell>
          <cell r="D106">
            <v>65</v>
          </cell>
        </row>
        <row r="107">
          <cell r="A107" t="str">
            <v xml:space="preserve">ЗАО "ТЮМЕНЬВТОРМЕТ"</v>
          </cell>
          <cell r="B107" t="str">
            <v xml:space="preserve">625059,Г.ТЮМЕНЬ,П.МЕЛИОРАТОРОВ,ВЕЛИЖАНСКИЙ ТРАКТ,5 КМ</v>
          </cell>
          <cell r="C107">
            <v>720</v>
          </cell>
          <cell r="D107">
            <v>50</v>
          </cell>
        </row>
        <row r="108">
          <cell r="A108" t="str">
            <v xml:space="preserve">АООТ "ВТОРМЕТ"</v>
          </cell>
          <cell r="B108" t="str">
            <v xml:space="preserve">670005, Г.УЛАН-УДЭ, УЛ.БАБУШКИНА 7</v>
          </cell>
          <cell r="C108">
            <v>719</v>
          </cell>
          <cell r="D108">
            <v>60</v>
          </cell>
        </row>
        <row r="109">
          <cell r="A109" t="str">
            <v>ООО"ИНТЕРМЕТ"</v>
          </cell>
          <cell r="B109" t="str">
            <v xml:space="preserve">150006 Г.ЯРОСЛАВЛЬ,УЛ.КОРАБЕЛЬНАЯ,Д.1</v>
          </cell>
          <cell r="C109">
            <v>706</v>
          </cell>
          <cell r="D109">
            <v>49</v>
          </cell>
        </row>
        <row r="110">
          <cell r="A110" t="str">
            <v xml:space="preserve">ОАО"СЛАВЯНСКИЙ СУДОРЕМОНТНЫЙ ЗАВОД"</v>
          </cell>
          <cell r="B110" t="str">
            <v xml:space="preserve">692730,ПРИМОРСКИЙ КРАЙ, П.СЛАВЯНКА</v>
          </cell>
          <cell r="C110">
            <v>699</v>
          </cell>
          <cell r="D110">
            <v>90</v>
          </cell>
        </row>
        <row r="111">
          <cell r="A111" t="str">
            <v>ООО"ПОЛИКЛАССИКА"</v>
          </cell>
          <cell r="B111" t="str">
            <v xml:space="preserve"> РОССИЯ Г.МОСКВА ВОЛГОГРАДСКИЙ ПРОСПЕКТ,14</v>
          </cell>
          <cell r="C111">
            <v>695</v>
          </cell>
          <cell r="D111">
            <v>96</v>
          </cell>
        </row>
        <row r="112">
          <cell r="A112" t="str">
            <v xml:space="preserve">ЗАО АССОЦИАЦИЯ ДЕЛОВОГО СОТРУДНИЧЕСТВА  С ИНДИЕЙ СОВИНКОМ-ЦЕНТР</v>
          </cell>
          <cell r="B112" t="str">
            <v xml:space="preserve">129090 МОСКВА УЛ. МЕЩАНСКАЯ Д.9/14</v>
          </cell>
          <cell r="C112">
            <v>669</v>
          </cell>
          <cell r="D112">
            <v>90</v>
          </cell>
        </row>
        <row r="113">
          <cell r="A113" t="str">
            <v xml:space="preserve">ЗАО "НОВЫЙ ДОМ"</v>
          </cell>
          <cell r="B113" t="str">
            <v xml:space="preserve">394000 Г.ВОРОНЕЖ,УЛ.ПОМЯЛОВСКОГО,Д.39,КВ.1</v>
          </cell>
          <cell r="C113">
            <v>659</v>
          </cell>
          <cell r="D113">
            <v>97</v>
          </cell>
        </row>
        <row r="114">
          <cell r="A114" t="str">
            <v xml:space="preserve">ООО"СТРОЙИНДУСТРИЯ СЗ"</v>
          </cell>
          <cell r="B114" t="str">
            <v xml:space="preserve">197101, С-ПЕТЕРБУРГ,КАМЕННООСТРОВСКИЙ,ПР.26/28</v>
          </cell>
          <cell r="C114">
            <v>659</v>
          </cell>
          <cell r="D114">
            <v>88</v>
          </cell>
        </row>
        <row r="115">
          <cell r="A115" t="str">
            <v xml:space="preserve">АООТ "ВТОРМЕТ" *</v>
          </cell>
          <cell r="B115" t="str">
            <v>362008,РСОА,Г.ВЛАДИКАВКАЗ,УЛ.КОЦОЕВА,6</v>
          </cell>
          <cell r="C115">
            <v>655</v>
          </cell>
          <cell r="D115">
            <v>64</v>
          </cell>
        </row>
        <row r="116">
          <cell r="A116" t="str">
            <v xml:space="preserve">ИЧП "ГРИФ" СКОК О.В.</v>
          </cell>
          <cell r="B116" t="str">
            <v xml:space="preserve">400064 Г.ВОЛГОГРАД,КРАСНООКТЯБРЬСКИЙ Р., УЛ.РЕПИНА,13,КВ.152</v>
          </cell>
          <cell r="C116">
            <v>646</v>
          </cell>
          <cell r="D116">
            <v>80</v>
          </cell>
        </row>
        <row r="117">
          <cell r="A117" t="str">
            <v xml:space="preserve">ООО "ТЕХНОЭКСПОPТ СВ"</v>
          </cell>
          <cell r="B117" t="str">
            <v xml:space="preserve">198205,Г.САНКТ-ПЕТЕPБУPГ,УЛ.АВАНГАРДНАЯ 33</v>
          </cell>
          <cell r="C117">
            <v>635</v>
          </cell>
          <cell r="D117">
            <v>40</v>
          </cell>
        </row>
        <row r="118">
          <cell r="A118" t="str">
            <v xml:space="preserve">ООО "ФЕРРУМ ЛТД"</v>
          </cell>
          <cell r="B118" t="str">
            <v xml:space="preserve">173008 Г.НОВГОРОД,УЛ.РАБОЧАЯ,Д.4</v>
          </cell>
          <cell r="C118">
            <v>630</v>
          </cell>
          <cell r="D118">
            <v>78</v>
          </cell>
        </row>
        <row r="119">
          <cell r="A119" t="str">
            <v xml:space="preserve">ООО "СИHТЕЗ"</v>
          </cell>
          <cell r="B119" t="str">
            <v xml:space="preserve">196233 РОССИЯ САНКТ-ПЕТЕРБУРГ ПР.КОСМОHАВТОВ,42,ПОМ.10H</v>
          </cell>
          <cell r="C119">
            <v>610</v>
          </cell>
          <cell r="D119">
            <v>820</v>
          </cell>
        </row>
        <row r="120">
          <cell r="A120" t="str">
            <v xml:space="preserve">"ВТОРМЕТ ПЛЮС" ОБЩЕСТВО С ОГРАНИЧЕННОЙ ОТВЕТСТВЕННОСТЬЮ</v>
          </cell>
          <cell r="B120" t="str">
            <v xml:space="preserve">185005ПЕТРОЗАВОДСК ОНЕЖСКОЙ ФЛОТИЛИИ 29А</v>
          </cell>
          <cell r="C120">
            <v>608</v>
          </cell>
          <cell r="D120">
            <v>79</v>
          </cell>
        </row>
        <row r="121">
          <cell r="A121" t="str">
            <v xml:space="preserve">АОЗТ "ДАЛЬИНТЕРМЕТ"</v>
          </cell>
          <cell r="B121" t="str">
            <v xml:space="preserve">692906 Г.НАХОДКА П.КОЗЬМИНО ПРИМОРСКИЙ КРАЙ РОССИЯ</v>
          </cell>
          <cell r="C121">
            <v>607</v>
          </cell>
          <cell r="D121">
            <v>100</v>
          </cell>
        </row>
        <row r="122">
          <cell r="A122" t="str">
            <v xml:space="preserve">ООО "АЛМАЗ"</v>
          </cell>
          <cell r="B122" t="str">
            <v xml:space="preserve">692570 С.ПОКРОВКА УЛ.ЗАВИТАЯ 2-46</v>
          </cell>
          <cell r="C122">
            <v>605</v>
          </cell>
          <cell r="D122">
            <v>155</v>
          </cell>
        </row>
        <row r="123">
          <cell r="A123" t="str">
            <v xml:space="preserve">"АВАНТЕК" ЗАО СП</v>
          </cell>
          <cell r="B123" t="str">
            <v xml:space="preserve">198097, С-ПЕТЕРБУРГ,ПР.СТАЧЕК,47</v>
          </cell>
          <cell r="C123">
            <v>596</v>
          </cell>
          <cell r="D123">
            <v>72</v>
          </cell>
        </row>
        <row r="124">
          <cell r="A124" t="str">
            <v xml:space="preserve">ЗАО "ОСКОЛВТОРМЕТ"</v>
          </cell>
          <cell r="B124" t="str">
            <v xml:space="preserve">309530 РОССИЯ СТ.ОСКОЛ КОТЕЛ 10</v>
          </cell>
          <cell r="C124">
            <v>595</v>
          </cell>
          <cell r="D124">
            <v>79</v>
          </cell>
        </row>
        <row r="125">
          <cell r="A125" t="str">
            <v xml:space="preserve">ООО   "КВ-ТРАНЗИТСЕРВИС"</v>
          </cell>
          <cell r="B125" t="str">
            <v xml:space="preserve">182100 ПСК.ОБЛ.Г.В-ЛУКИ ЖЕЛЕЗНОДОРОЖНАЯ СТАНЦИЯ</v>
          </cell>
          <cell r="C125">
            <v>594</v>
          </cell>
          <cell r="D125">
            <v>60</v>
          </cell>
        </row>
        <row r="126">
          <cell r="A126" t="str">
            <v>ООО"ВТОРМЕТАЛЛОЭКСПОРТ"</v>
          </cell>
          <cell r="B126" t="str">
            <v xml:space="preserve">692907 Г.НАХОДКА П.КОЗЬМИНО ЗАО "ДАЛЬИНТЕРМЕТ"</v>
          </cell>
          <cell r="C126">
            <v>592</v>
          </cell>
          <cell r="D126">
            <v>108</v>
          </cell>
        </row>
        <row r="127">
          <cell r="A127" t="str">
            <v xml:space="preserve">ЧП     ВЕРЯЗОВ АНТОН ГЕОРГИЕВИЧ         СВ.N 15964 ОТ 22.08.97</v>
          </cell>
          <cell r="B127" t="str">
            <v xml:space="preserve">180019 Г.ПСКОВ УЛ.HОВОСЕЛОВ Д.15 КВ.10</v>
          </cell>
          <cell r="C127">
            <v>590</v>
          </cell>
          <cell r="D127">
            <v>51</v>
          </cell>
        </row>
        <row r="128">
          <cell r="A128" t="str">
            <v xml:space="preserve">ЗАО "ТРАНСМЕТ"</v>
          </cell>
          <cell r="B128" t="str">
            <v xml:space="preserve">193036,СПБ,ЛИГОВСКИЙ ПР.,Д.29,П.12НТ. 567-40-93,Ф.567-22-50</v>
          </cell>
          <cell r="C128">
            <v>574</v>
          </cell>
          <cell r="D128">
            <v>83</v>
          </cell>
        </row>
        <row r="129">
          <cell r="A129" t="str">
            <v xml:space="preserve">ИП ФИРМА "БМЕ"</v>
          </cell>
          <cell r="B129" t="str">
            <v>198099,С-ПЕТЕРБУРГ,УЛ.ГЛАДКОВА,3</v>
          </cell>
          <cell r="C129">
            <v>566</v>
          </cell>
          <cell r="D129">
            <v>82</v>
          </cell>
        </row>
        <row r="130">
          <cell r="A130" t="str">
            <v xml:space="preserve">ТОЛМАЧЕВ ВЛАДИСЛАВ ВЯЧЕСЛАВОВИЧ VII-ДВ 570028 ОТ 11.07.91 ОВД КИРОВСКОГО РАЙИСПО</v>
          </cell>
          <cell r="B130" t="str">
            <v xml:space="preserve">680028 Г.ХАБАРОВСК УЛ.ШЕРОНОВА 137 КВ.47</v>
          </cell>
          <cell r="C130">
            <v>557</v>
          </cell>
          <cell r="D130">
            <v>65</v>
          </cell>
        </row>
        <row r="131">
          <cell r="A131" t="str">
            <v xml:space="preserve">ИП ФЕДОРОВ ЕВГЕНИЙ МИХАЙЛОВИЧ           СВИД.СЕРИЯ Б N 0721</v>
          </cell>
          <cell r="B131" t="str">
            <v xml:space="preserve">181300 ПСКОВСКАЯ ОБЛ.Г.ОСТРОВ МИКР."СТРОИТЕЛЬ" Д.2 КВ.3</v>
          </cell>
          <cell r="C131">
            <v>541</v>
          </cell>
          <cell r="D131">
            <v>54</v>
          </cell>
        </row>
        <row r="132">
          <cell r="A132" t="str">
            <v xml:space="preserve">ООО "ВИААС"</v>
          </cell>
          <cell r="B132" t="str">
            <v xml:space="preserve">Г.УССУРИЙСК УЛ.МОСКОВСКАЯ,18</v>
          </cell>
          <cell r="C132">
            <v>533</v>
          </cell>
          <cell r="D132">
            <v>55</v>
          </cell>
        </row>
        <row r="133">
          <cell r="A133" t="str">
            <v xml:space="preserve">ООО РОССИЙСКО-ПОЛЬСКОЕ ПРЕДПРИЯТИЕ "ВОЛГА-МЕТАЛЛИК"</v>
          </cell>
          <cell r="B133" t="str">
            <v xml:space="preserve">162600 ВОЛОГОДСКАЯ ОБЛ. Г.ЧЕРЕПОВЕЦ УЛ. СУДОСТРОИТЕЛЬНАЯ 7</v>
          </cell>
          <cell r="C133">
            <v>532</v>
          </cell>
          <cell r="D133">
            <v>68</v>
          </cell>
        </row>
        <row r="134">
          <cell r="A134" t="str">
            <v xml:space="preserve">ЗАО "ПРОМИНСЕРВИС"</v>
          </cell>
          <cell r="B134" t="str">
            <v xml:space="preserve">109028 МОСКВА СЕРЕБРЯНИЧЕСКИЙ ПЕР.5СТР.2</v>
          </cell>
          <cell r="C134">
            <v>530</v>
          </cell>
          <cell r="D134">
            <v>53</v>
          </cell>
        </row>
        <row r="135">
          <cell r="A135" t="str">
            <v xml:space="preserve">"ПЕТРОМАКС" ЗАО</v>
          </cell>
          <cell r="B135" t="str">
            <v xml:space="preserve">196084, С-ПЕТЕРБУРГ,УЛ.ЗАСТАВСКАЯ 7</v>
          </cell>
          <cell r="C135">
            <v>520</v>
          </cell>
          <cell r="D135">
            <v>378</v>
          </cell>
        </row>
        <row r="136">
          <cell r="A136" t="str">
            <v xml:space="preserve">ЗАО "ТОСНА-М"</v>
          </cell>
          <cell r="B136" t="str">
            <v xml:space="preserve">432008 Г.УЛЬЯНОВСК,УЛ.ЗАПАДНЫЙ БУЛЬВАР,Д.27</v>
          </cell>
          <cell r="C136">
            <v>519</v>
          </cell>
          <cell r="D136">
            <v>114</v>
          </cell>
        </row>
        <row r="137">
          <cell r="A137" t="str">
            <v xml:space="preserve">ТЭФ "ВНЕШТРАНС"</v>
          </cell>
          <cell r="B137" t="str">
            <v xml:space="preserve">1103411000,353660, ЕЙСК, ПОРТОВАЯ АЛЛЕЯ 5</v>
          </cell>
          <cell r="C137">
            <v>508</v>
          </cell>
          <cell r="D137">
            <v>70</v>
          </cell>
        </row>
        <row r="138">
          <cell r="A138" t="str">
            <v xml:space="preserve">ТОО ФИРМА "ПСКОВ-МЕТАЛЛ"</v>
          </cell>
          <cell r="B138" t="str">
            <v xml:space="preserve">180004,Г.ПСКОВ,УЛ.128-Й СТРЕЛКОВОЙ ДИВИЗИИ,6</v>
          </cell>
          <cell r="C138">
            <v>507</v>
          </cell>
          <cell r="D138">
            <v>60</v>
          </cell>
        </row>
        <row r="139">
          <cell r="A139" t="str">
            <v xml:space="preserve">ООО "АЛТАЙ-МЕТАЛЛ"</v>
          </cell>
          <cell r="B139" t="str">
            <v xml:space="preserve">659700 Г.ГОРНО-АЛТАЙСК,УЛ.УЛАГАШЕВА 13</v>
          </cell>
          <cell r="C139">
            <v>503</v>
          </cell>
          <cell r="D139">
            <v>83</v>
          </cell>
        </row>
        <row r="140">
          <cell r="A140" t="str">
            <v xml:space="preserve">ООО "АВРОРА"</v>
          </cell>
          <cell r="B140" t="str">
            <v xml:space="preserve">614039 Г.ПЕРМЬ,КОМСОМОЛЬСКИЙ ПР.49-17 ТЕЛ.64-17-65</v>
          </cell>
          <cell r="C140">
            <v>500</v>
          </cell>
          <cell r="D140">
            <v>85</v>
          </cell>
        </row>
        <row r="141">
          <cell r="A141" t="str">
            <v xml:space="preserve">ООО "ПИОНЕР"</v>
          </cell>
          <cell r="B141" t="str">
            <v xml:space="preserve">400040 Г.ВОЛГОГРАД, ПРОСПЕКТ МЕТАЛЛУРГОВ,50</v>
          </cell>
          <cell r="C141">
            <v>500</v>
          </cell>
          <cell r="D141">
            <v>82</v>
          </cell>
        </row>
        <row r="142">
          <cell r="A142" t="str">
            <v xml:space="preserve">ДП "ПЛАМЯ"</v>
          </cell>
          <cell r="B142" t="str">
            <v xml:space="preserve">670042, Г.УЛАН-УДЭ, УЛ.ЖЕРДЕВА 16</v>
          </cell>
          <cell r="C142">
            <v>495</v>
          </cell>
          <cell r="D142">
            <v>60</v>
          </cell>
        </row>
        <row r="143">
          <cell r="A143" t="str">
            <v xml:space="preserve">ОБЩЕСТВО С ОГРАНИЧЕННОЙ  ОТВЕТСТВЕННОСТЬЮ "МИФ".</v>
          </cell>
          <cell r="B143" t="str">
            <v xml:space="preserve">674610, ЧИТИНСКАЯ ОБЛ., Г. БОРЗЯ, УЛ.  ПРОМЫШЛЕННАЯ 9.</v>
          </cell>
          <cell r="C143">
            <v>490</v>
          </cell>
          <cell r="D143">
            <v>80</v>
          </cell>
        </row>
        <row r="144">
          <cell r="A144" t="str">
            <v xml:space="preserve">ООО"СЕВЕРНАЯ ЗВЕЗДА"</v>
          </cell>
          <cell r="B144" t="str">
            <v xml:space="preserve">672026 Г.ЧИТА П.КАДАЛА РЕАЛБАЗА КАДАЛИНСКИЙ ХПП</v>
          </cell>
          <cell r="C144">
            <v>478</v>
          </cell>
          <cell r="D144">
            <v>46</v>
          </cell>
        </row>
        <row r="145">
          <cell r="A145" t="str">
            <v xml:space="preserve">ООО "КОМПАНИЯ ЧАЙКА"</v>
          </cell>
          <cell r="B145" t="str">
            <v>117335,Г.МОСКВА,УЛ.ВАВИЛОВА,Д.81</v>
          </cell>
          <cell r="C145">
            <v>474</v>
          </cell>
          <cell r="D145">
            <v>58</v>
          </cell>
        </row>
        <row r="146">
          <cell r="A146" t="str">
            <v xml:space="preserve">ЧП ГАВРИЛОВ ВИКТОР МИХАЙЛОВИЧ           СВ.РП N 6499</v>
          </cell>
          <cell r="B146" t="str">
            <v xml:space="preserve">672032 Г.ЧИТА УЛ.40 ЛЕТ ОКТЯБРЯ 16-30</v>
          </cell>
          <cell r="C146">
            <v>459</v>
          </cell>
          <cell r="D146">
            <v>75</v>
          </cell>
        </row>
        <row r="147">
          <cell r="A147" t="str">
            <v xml:space="preserve">ЗАО "ЕКАТЕРИНБУРГ-ВТОРМЕТ" *6664044535</v>
          </cell>
          <cell r="B147" t="str">
            <v xml:space="preserve">620003 РОССИЯ ЕКАТЕРИНБУРГ УЛ.8-Е МАРТА 267 А-204</v>
          </cell>
          <cell r="C147">
            <v>455</v>
          </cell>
          <cell r="D147">
            <v>189</v>
          </cell>
        </row>
        <row r="148">
          <cell r="A148" t="str">
            <v xml:space="preserve">ООО "БУНД"</v>
          </cell>
          <cell r="B148" t="str">
            <v xml:space="preserve">180004,Г.ПСКОВ,ОКТЯБРЬСКИЙ ПР.31А-52</v>
          </cell>
          <cell r="C148">
            <v>452</v>
          </cell>
          <cell r="D148">
            <v>61</v>
          </cell>
        </row>
        <row r="149">
          <cell r="A149" t="str">
            <v xml:space="preserve">ИНДИВИДУАЛЬНЫЙ ПРЕДПРИНИМАТЕЛЬ ЧАТРАУСКЕНЕ Л.А.</v>
          </cell>
          <cell r="B149" t="str">
            <v xml:space="preserve">173018 Г.НОВГОРОД,ГРИГОРОВСКОЕ ШОССЕ 36/,/1,КОМ.403</v>
          </cell>
          <cell r="C149">
            <v>440</v>
          </cell>
          <cell r="D149">
            <v>58</v>
          </cell>
        </row>
        <row r="150">
          <cell r="A150" t="str">
            <v>ВТОРМЕТБРОК</v>
          </cell>
          <cell r="B150" t="str">
            <v xml:space="preserve">Г.МОСКВА,СЛАВЯНСКАЯ ПЛОЩАДЬ,2/5</v>
          </cell>
          <cell r="C150">
            <v>437</v>
          </cell>
          <cell r="D150">
            <v>58</v>
          </cell>
        </row>
        <row r="151">
          <cell r="A151" t="str">
            <v xml:space="preserve">ИНДИВИДУАЛЬНЫЙ ПРЕДПРИНИМАТЕЛЬ ЧУЛКОВ   АЛЕКСАНДР ДЕНИСОВИЧ РП N459</v>
          </cell>
          <cell r="B151" t="str">
            <v xml:space="preserve">672038 Г.ЧИТА УЛ.ШИЛОВА 93-48</v>
          </cell>
          <cell r="C151">
            <v>427</v>
          </cell>
          <cell r="D151">
            <v>70</v>
          </cell>
        </row>
        <row r="152">
          <cell r="A152" t="str">
            <v xml:space="preserve">ПКФ ООО "АРВИ"</v>
          </cell>
          <cell r="B152" t="str">
            <v xml:space="preserve">606000 НИЖЕГОРОДСКАЯ ОБЛ,Г.ДЗЕРЖИНСК, УЛ.ГРИБОЕДОВА,Д.5,КВ.37</v>
          </cell>
          <cell r="C152">
            <v>424</v>
          </cell>
          <cell r="D152">
            <v>88</v>
          </cell>
        </row>
        <row r="153">
          <cell r="A153" t="str">
            <v xml:space="preserve">ОБЩЕСТВО С ОГРАНИЧЕННОЙ ОТВЕТСТВЕННОСТЬЮ "ГЕЛИОС"</v>
          </cell>
          <cell r="B153" t="str">
            <v xml:space="preserve">674610, ЧИТИНСКАЯ ОБЛ, Г.БОРЗЯ УЛ. САВВАТЕЕВСКАЯ, 80/60</v>
          </cell>
          <cell r="C153">
            <v>421</v>
          </cell>
          <cell r="D153">
            <v>20</v>
          </cell>
        </row>
        <row r="154">
          <cell r="A154" t="str">
            <v xml:space="preserve">ВФ "ЖЕЛДОРЭКСПОРТ"</v>
          </cell>
          <cell r="B154" t="str">
            <v xml:space="preserve">129626 Г.МОСКВА, КУЧИН ПЕР.14 КОРП 3.</v>
          </cell>
          <cell r="C154">
            <v>420</v>
          </cell>
          <cell r="D154">
            <v>78</v>
          </cell>
        </row>
        <row r="155">
          <cell r="A155" t="str">
            <v xml:space="preserve">ЗАО "ШЕНЬ ХУН"</v>
          </cell>
          <cell r="B155" t="str">
            <v xml:space="preserve">692900 Г.НАХОДКА,НАХОДКИНСКИЙ П-Т,44 ПРИМ.КРАЯ</v>
          </cell>
          <cell r="C155">
            <v>404</v>
          </cell>
          <cell r="D155">
            <v>80</v>
          </cell>
        </row>
        <row r="156">
          <cell r="A156" t="str">
            <v xml:space="preserve">"ЗВЕЗДА" ДАЛЬНЕВОСТОЧНЫЙ ЗАВОД</v>
          </cell>
          <cell r="B156" t="str">
            <v xml:space="preserve">БОЛЬШОЙ КАМЕНЬ, УЛ. ЛЕБЕДЕВА 1</v>
          </cell>
          <cell r="C156">
            <v>400</v>
          </cell>
          <cell r="D156">
            <v>125</v>
          </cell>
        </row>
        <row r="157">
          <cell r="A157" t="str">
            <v xml:space="preserve">ТОО "КАМЫШИНСКИЙ ЗАВОД БУРОВОГО ИНСТРУМЕНТА"</v>
          </cell>
          <cell r="B157" t="str">
            <v xml:space="preserve">403850 ВОЛГОГРАДСКАЯ ОБЛ., Г.КАМЫШИН-6,ТЕЛ.4-05-11</v>
          </cell>
          <cell r="C157">
            <v>400</v>
          </cell>
          <cell r="D157">
            <v>80</v>
          </cell>
        </row>
        <row r="158">
          <cell r="A158" t="str">
            <v xml:space="preserve">ООО "РОМЕКО"</v>
          </cell>
          <cell r="B158" t="str">
            <v xml:space="preserve">358000 РОССИЯ РЕСП.КАЛМЫКИЯ Г.ЭЛИСТА УЛ.ЛЕНИНА,Д.249,К.505</v>
          </cell>
          <cell r="C158">
            <v>400</v>
          </cell>
          <cell r="D158">
            <v>58</v>
          </cell>
        </row>
        <row r="159">
          <cell r="A159" t="str">
            <v xml:space="preserve">АКЦИОНЕРНОЕ ОБЩЕСТВО ОТКРЫТОГО ТИПА     "ВТОРМЕТ"</v>
          </cell>
          <cell r="B159" t="str">
            <v xml:space="preserve">672014 ЧИТА УЛ.ПОЛИНЫ ОСИПЕНКО,3</v>
          </cell>
          <cell r="C159">
            <v>385</v>
          </cell>
          <cell r="D159">
            <v>48</v>
          </cell>
        </row>
        <row r="160">
          <cell r="A160" t="str">
            <v xml:space="preserve">ООО "ВИPМА"</v>
          </cell>
          <cell r="B160" t="str">
            <v xml:space="preserve">664039.Г.ИPКУТСК УЛ.КОЛЬЦОВА 47</v>
          </cell>
          <cell r="C160">
            <v>360</v>
          </cell>
          <cell r="D160">
            <v>84</v>
          </cell>
        </row>
        <row r="161">
          <cell r="A161" t="str">
            <v>ОАО"ВТОРМЕТ"</v>
          </cell>
          <cell r="B161" t="str">
            <v xml:space="preserve">420054 Г.КАЗАНЬ УЛ. ФРЕЗЕРНАЯ, 9</v>
          </cell>
          <cell r="C161">
            <v>350</v>
          </cell>
          <cell r="D161">
            <v>78</v>
          </cell>
        </row>
        <row r="162">
          <cell r="A162" t="str">
            <v xml:space="preserve">ОАО "МЕТАЛЛОЛИТЕЙНЫЙ ЗАВОД"</v>
          </cell>
          <cell r="B162" t="str">
            <v xml:space="preserve">103031 МОСКВА, УЛ. Б.ДМИТРОВКА, Д.32</v>
          </cell>
          <cell r="C162">
            <v>347</v>
          </cell>
          <cell r="D162">
            <v>4132</v>
          </cell>
        </row>
        <row r="163">
          <cell r="A163" t="str">
            <v xml:space="preserve">ООО "ЦЕНТРРЕСУРС"</v>
          </cell>
          <cell r="B163" t="str">
            <v>180023,Г.ПСКОВ,УЛ.СОЛНЕЧНАЯ,Д.65</v>
          </cell>
          <cell r="C163">
            <v>343</v>
          </cell>
          <cell r="D163">
            <v>48</v>
          </cell>
        </row>
        <row r="164">
          <cell r="A164" t="str">
            <v xml:space="preserve">ООО "АЛЬЯНС-МАРИНА Ф.Б."</v>
          </cell>
          <cell r="B164" t="str">
            <v xml:space="preserve">614010 Г.ПЕРМЬ, КОМСОМОЛЬСКИЙ ПР.84-23</v>
          </cell>
          <cell r="C164">
            <v>321</v>
          </cell>
          <cell r="D164">
            <v>331</v>
          </cell>
        </row>
        <row r="165">
          <cell r="A165" t="str">
            <v xml:space="preserve">"ВТОРМЕТ" ЗАКРЫТОЕ АКЦИОНЕРНОЕ ОБЩЕСТВО</v>
          </cell>
          <cell r="B165" t="str">
            <v xml:space="preserve">185005ПЕТРОЗАВОДСК ОНЕЖСКОЙ ФЛОТИЛИИ29-А</v>
          </cell>
          <cell r="C165">
            <v>316</v>
          </cell>
          <cell r="D165">
            <v>70</v>
          </cell>
        </row>
        <row r="166">
          <cell r="A166" t="str">
            <v xml:space="preserve">ЗАО "БАЛТМЕТ"</v>
          </cell>
          <cell r="B166" t="str">
            <v xml:space="preserve">197095,С-ПЕТЕРБУРГ,УЛ.МАРШАЛА ГОВОРОВА,Д.37</v>
          </cell>
          <cell r="C166">
            <v>315</v>
          </cell>
          <cell r="D166">
            <v>81</v>
          </cell>
        </row>
        <row r="167">
          <cell r="A167" t="str">
            <v xml:space="preserve">АООТ "КАМЧАТМОРГИДРОСТРОЙ"</v>
          </cell>
          <cell r="B167" t="str">
            <v xml:space="preserve">П-КАМЧАТСКИЙ УЛ.ОКЕАНСКАЯ 84А</v>
          </cell>
          <cell r="C167">
            <v>307</v>
          </cell>
          <cell r="D167">
            <v>45</v>
          </cell>
        </row>
        <row r="168">
          <cell r="A168" t="str">
            <v xml:space="preserve">"КОРШУНОВСКИЙ ГОК"</v>
          </cell>
          <cell r="B168" t="str">
            <v xml:space="preserve">665680 ЖЕЛЕЗНОГОРСК-ИЛИМСКИЙ</v>
          </cell>
          <cell r="C168">
            <v>304</v>
          </cell>
          <cell r="D168">
            <v>75</v>
          </cell>
        </row>
        <row r="169">
          <cell r="A169" t="str">
            <v xml:space="preserve">"ДАЛЬПРИБОР" ОАО</v>
          </cell>
          <cell r="B169" t="str">
            <v>690105,ВЛАДИВОСТОК,УЛ.БОРОДИНСКАЯ,46/50</v>
          </cell>
          <cell r="C169">
            <v>300</v>
          </cell>
          <cell r="D169">
            <v>83</v>
          </cell>
        </row>
        <row r="170">
          <cell r="A170" t="str">
            <v>НГП"ВТОРЧЕРМЕТ"</v>
          </cell>
          <cell r="B170" t="str">
            <v xml:space="preserve">НОГИНСК БЕТОННАЯ 3А Т.4-19-37</v>
          </cell>
          <cell r="C170">
            <v>300</v>
          </cell>
          <cell r="D170">
            <v>55</v>
          </cell>
        </row>
        <row r="171">
          <cell r="A171" t="str">
            <v xml:space="preserve">"КОРШУНОВСКИЙ ГОК"</v>
          </cell>
          <cell r="B171" t="str">
            <v xml:space="preserve">665680 ЖЕЛЕЗНОГОРСК-ИЛИМСКИЙ</v>
          </cell>
          <cell r="C171">
            <v>300</v>
          </cell>
          <cell r="D171">
            <v>125</v>
          </cell>
        </row>
        <row r="172">
          <cell r="A172" t="str">
            <v xml:space="preserve">ООО "ЭСПОО"</v>
          </cell>
          <cell r="B172" t="str">
            <v xml:space="preserve">РОССИЯ 173007 НОВГОРОД УЛ.Б.ВЛАСЬЕВСКАЯ Д. 8 КВ.48</v>
          </cell>
          <cell r="C172">
            <v>298</v>
          </cell>
          <cell r="D172">
            <v>600</v>
          </cell>
        </row>
        <row r="173">
          <cell r="A173" t="str">
            <v xml:space="preserve">ОАО "МЕТАЛЛТОРГ"</v>
          </cell>
          <cell r="B173" t="str">
            <v xml:space="preserve">425200 МАРИЙ ЭЛ P/П МЕДВЕДЕВО,УЛ.ЖЕЛЕЗНОДОРОЖНАЯ,23</v>
          </cell>
          <cell r="C173">
            <v>291</v>
          </cell>
          <cell r="D173">
            <v>75</v>
          </cell>
        </row>
        <row r="174">
          <cell r="A174" t="str">
            <v xml:space="preserve">ТОО "НТП АБРИС"</v>
          </cell>
          <cell r="B174" t="str">
            <v xml:space="preserve">170034 Г.ТВЕРЬ ПР.ДАРВИНА,10</v>
          </cell>
          <cell r="C174">
            <v>282</v>
          </cell>
          <cell r="D174">
            <v>45</v>
          </cell>
        </row>
        <row r="175">
          <cell r="A175" t="str">
            <v xml:space="preserve">ООО "АКВА-Б ЛТД"</v>
          </cell>
          <cell r="B175" t="str">
            <v xml:space="preserve">670045 Г.УЛАН-УДЭ УЛ.ЛИМОНОВА АО "АКВАБУР"</v>
          </cell>
          <cell r="C175">
            <v>278</v>
          </cell>
          <cell r="D175">
            <v>63</v>
          </cell>
        </row>
        <row r="176">
          <cell r="A176" t="str">
            <v xml:space="preserve">ИП ГОРБАНЬ ГЕННАДИЙ ВАСИЛЬЕВИЧ          СВИД.N 0115 ОТ 10.09.96Г.</v>
          </cell>
          <cell r="B176" t="str">
            <v xml:space="preserve">181425 ПСКОВСКАЯ ОБЛ.ПЫТАЛОВСКИЙ Р-Н Д.ГАВРЫ П/О ГАВРЫ</v>
          </cell>
          <cell r="C176">
            <v>260</v>
          </cell>
          <cell r="D176">
            <v>46</v>
          </cell>
        </row>
        <row r="177">
          <cell r="A177" t="str">
            <v xml:space="preserve">ЗАО "МЕТОД"</v>
          </cell>
          <cell r="B177" t="str">
            <v xml:space="preserve">143000,Г.ОДИНЦОВО,МОСКОВСКАЯ ОБЛ.,Б.НОВОСЕЛОВОЙ 7</v>
          </cell>
          <cell r="C177">
            <v>255</v>
          </cell>
          <cell r="D177">
            <v>71</v>
          </cell>
        </row>
        <row r="178">
          <cell r="A178" t="str">
            <v xml:space="preserve">ЗАО "СВА"</v>
          </cell>
          <cell r="B178" t="str">
            <v xml:space="preserve">198097,С-ПЕТЕРБУРГ,УЛ.ТРЕФОЛЕВА, 42</v>
          </cell>
          <cell r="C178">
            <v>254</v>
          </cell>
          <cell r="D178">
            <v>73</v>
          </cell>
        </row>
        <row r="179">
          <cell r="A179" t="str">
            <v xml:space="preserve">ООО "ЯРВИКО"</v>
          </cell>
          <cell r="B179" t="str">
            <v xml:space="preserve">150014 Г.ЯРОСЛАВЛЬ, УЛ.УГЛИЧСКАЯ, 13, КВ.16.</v>
          </cell>
          <cell r="C179">
            <v>250</v>
          </cell>
          <cell r="D179">
            <v>23</v>
          </cell>
        </row>
        <row r="180">
          <cell r="A180" t="str">
            <v xml:space="preserve">ООО "ФРОНТЕРА"</v>
          </cell>
          <cell r="B180" t="str">
            <v xml:space="preserve">115583 Г.МОСКВА,УЛ.ВОРОНЕЖСКАЯ,Д.8,КОРП.4</v>
          </cell>
          <cell r="C180">
            <v>248</v>
          </cell>
          <cell r="D180">
            <v>95</v>
          </cell>
        </row>
        <row r="181">
          <cell r="A181" t="str">
            <v xml:space="preserve">ООО "СК МАСТЕР"</v>
          </cell>
          <cell r="B181" t="str">
            <v xml:space="preserve">ЧИТИНСКАЯ ОБЛ.Г.ШИЛКА УЛ.ШКОЛИНА 32</v>
          </cell>
          <cell r="C181">
            <v>246</v>
          </cell>
          <cell r="D181">
            <v>45</v>
          </cell>
        </row>
        <row r="182">
          <cell r="A182" t="str">
            <v xml:space="preserve">АООТ "КАББАЛКВТОРМЕТ"</v>
          </cell>
          <cell r="B182" t="str">
            <v xml:space="preserve">360051 РОССИЯ НАЛЬЧИК 1-Й ПРОМПРОЕЗД,5</v>
          </cell>
          <cell r="C182">
            <v>242</v>
          </cell>
          <cell r="D182">
            <v>71</v>
          </cell>
        </row>
        <row r="183">
          <cell r="A183" t="str">
            <v xml:space="preserve">ТОО "ЛИТОС"</v>
          </cell>
          <cell r="B183" t="str">
            <v xml:space="preserve">674650 ЧИТИНСКАЯ ОБЛ П ЗАБАЙКАЛЬСК УЛ КОМСОМОЛЬСКАЯ 26</v>
          </cell>
          <cell r="C183">
            <v>240</v>
          </cell>
          <cell r="D183">
            <v>70</v>
          </cell>
        </row>
        <row r="184">
          <cell r="A184" t="str">
            <v xml:space="preserve">ООО "ЯНТЭЙ"</v>
          </cell>
          <cell r="B184" t="str">
            <v xml:space="preserve">664000 Г ИРКУТСК БУЛЬВАР ГАГАРИНА 40-310</v>
          </cell>
          <cell r="C184">
            <v>240</v>
          </cell>
          <cell r="D184">
            <v>75</v>
          </cell>
        </row>
        <row r="185">
          <cell r="A185" t="str">
            <v xml:space="preserve">ЧП КЛИВЕНКО ЛЮДМИЛА ДМИТРИЕВНА РП 9371</v>
          </cell>
          <cell r="B185" t="str">
            <v xml:space="preserve">672027 Г.ЧИТА УЛ.НОВОБУЛЬВАРНАЯ 4 КВ.23</v>
          </cell>
          <cell r="C185">
            <v>240</v>
          </cell>
          <cell r="D185">
            <v>65</v>
          </cell>
        </row>
        <row r="186">
          <cell r="A186" t="str">
            <v xml:space="preserve">ОАО "ВОЛОГДАВТОРМЕТ"</v>
          </cell>
          <cell r="B186" t="str">
            <v xml:space="preserve">160000, Г.ВОЛОГДА, СОВЕТСКИЙ ПР., 35</v>
          </cell>
          <cell r="C186">
            <v>240</v>
          </cell>
          <cell r="D186">
            <v>85</v>
          </cell>
        </row>
        <row r="187">
          <cell r="A187" t="str">
            <v xml:space="preserve">ЗАО "РУСМЕТАЛЛ"</v>
          </cell>
          <cell r="B187" t="str">
            <v xml:space="preserve">123242 МОСКВА,УЛ.БОЛЬШАЯ ГРУЗИНСКАЯ Д.14-1</v>
          </cell>
          <cell r="C187">
            <v>239</v>
          </cell>
          <cell r="D187">
            <v>1093</v>
          </cell>
        </row>
        <row r="188">
          <cell r="A188" t="str">
            <v xml:space="preserve">ТЮТЯЕВ РОМАН АНАТОЛЬЕВИЧ</v>
          </cell>
          <cell r="B188" t="str">
            <v xml:space="preserve">БЛАГОВЕЩЕНСК,УЛ.СЕВЕРНАЯ 242-1 ПАСПОРТ IV-ЖО 603831</v>
          </cell>
          <cell r="C188">
            <v>238</v>
          </cell>
          <cell r="D188">
            <v>96</v>
          </cell>
        </row>
        <row r="189">
          <cell r="A189" t="str">
            <v xml:space="preserve">ЗАО"МЕТАЛЛУРГИЯ ВТОРИЧНОГО АЛЮМИНИЯ"</v>
          </cell>
          <cell r="B189" t="str">
            <v>129110,МОСКВА,ПР.МИРА,Д.57,КОМН.ПРАВЛ-Я</v>
          </cell>
          <cell r="C189">
            <v>237</v>
          </cell>
          <cell r="D189">
            <v>869</v>
          </cell>
        </row>
        <row r="190">
          <cell r="A190" t="str">
            <v xml:space="preserve">ЗАО "НПО ДЕМИЛОНГ"</v>
          </cell>
          <cell r="B190" t="str">
            <v xml:space="preserve">141100 РОССИЯ МОCК.ОБЛ.Г.ЩЕЛКОВО УЛ.ПАРКОВАЯ, 9А-38</v>
          </cell>
          <cell r="C190">
            <v>231</v>
          </cell>
          <cell r="D190">
            <v>1100</v>
          </cell>
        </row>
        <row r="191">
          <cell r="A191" t="str">
            <v xml:space="preserve">ООО "ТЕХНОЛОГИЯ"</v>
          </cell>
          <cell r="B191" t="str">
            <v xml:space="preserve">442500 Г.КУЗНЕЦК ПЕНЗЕНСКОЙ ОБЛ.УЛ.ЧКАЛОВА 59.</v>
          </cell>
          <cell r="C191">
            <v>230</v>
          </cell>
          <cell r="D191">
            <v>68</v>
          </cell>
        </row>
        <row r="192">
          <cell r="A192" t="str">
            <v xml:space="preserve">ООО "МЕТТА-ПЛЮС"</v>
          </cell>
          <cell r="B192" t="str">
            <v xml:space="preserve">443009 Г.САМАРА УЛ.КРАСНОДОНСКАЯ 20</v>
          </cell>
          <cell r="C192">
            <v>230</v>
          </cell>
          <cell r="D192">
            <v>649</v>
          </cell>
        </row>
        <row r="193">
          <cell r="A193" t="str">
            <v xml:space="preserve">ООО "БОСФОР-В"</v>
          </cell>
          <cell r="B193" t="str">
            <v xml:space="preserve">Г.УССУРИЙСК УЛ.СОВЕТСКАЯ 77  3-42-80</v>
          </cell>
          <cell r="C193">
            <v>222</v>
          </cell>
          <cell r="D193">
            <v>55</v>
          </cell>
        </row>
        <row r="194">
          <cell r="A194" t="str">
            <v xml:space="preserve">ЗАО "БИЗНЕС-ИННОВАЦИЯ" *6663024462</v>
          </cell>
          <cell r="B194" t="str">
            <v xml:space="preserve">620098 Г.ЕКАТЕРИНБУРГ УЛ.КОММУНИСТИЧЕСКАЯ 18-17</v>
          </cell>
          <cell r="C194">
            <v>220</v>
          </cell>
          <cell r="D194">
            <v>650</v>
          </cell>
        </row>
        <row r="195">
          <cell r="A195" t="str">
            <v xml:space="preserve">ЧП БАТРАЕВ СЕРГЕЙ ЗАХАРОВИЧ РП № 7426</v>
          </cell>
          <cell r="B195" t="str">
            <v xml:space="preserve">672007 ЧИТА УЛ ЖУРВЛЕВА 87 КВ 9</v>
          </cell>
          <cell r="C195">
            <v>220</v>
          </cell>
          <cell r="D195">
            <v>63</v>
          </cell>
        </row>
        <row r="196">
          <cell r="A196" t="str">
            <v xml:space="preserve">ООО"АЛЬЯНС-МАРИНА О.М."</v>
          </cell>
          <cell r="B196" t="str">
            <v xml:space="preserve">644019 Г.ОМСК,УЛ.ОМСКАЯ 223</v>
          </cell>
          <cell r="C196">
            <v>220</v>
          </cell>
          <cell r="D196">
            <v>88</v>
          </cell>
        </row>
        <row r="197">
          <cell r="A197" t="str">
            <v xml:space="preserve">ООО "ДЕЛАЙН"</v>
          </cell>
          <cell r="B197" t="str">
            <v xml:space="preserve">692512 Г.УССУРИЙСК УЛ.СОВЕТСКАЯ 84</v>
          </cell>
          <cell r="C197">
            <v>214</v>
          </cell>
          <cell r="D197">
            <v>62</v>
          </cell>
        </row>
        <row r="198">
          <cell r="A198" t="str">
            <v xml:space="preserve">ПКООО "ПРИЗМА"</v>
          </cell>
          <cell r="B198" t="str">
            <v xml:space="preserve">188270 РОССИЯ ЛЕН.ОБЛ. ЛУЖСКИЙ Р-Н П.ЗАКЛИНЬЕ УЛ.НОВАЯ 25-32</v>
          </cell>
          <cell r="C198">
            <v>210</v>
          </cell>
          <cell r="D198">
            <v>55</v>
          </cell>
        </row>
        <row r="199">
          <cell r="A199" t="str">
            <v xml:space="preserve">ЗАО ТФК "ТЭСО"                                                              2842</v>
          </cell>
          <cell r="B199" t="str">
            <v xml:space="preserve">620131 ЕКАТЕРИНБУРГ УЛ КРАУЛЯ 168/120</v>
          </cell>
          <cell r="C199">
            <v>205</v>
          </cell>
          <cell r="D199">
            <v>664</v>
          </cell>
        </row>
        <row r="200">
          <cell r="A200" t="str">
            <v xml:space="preserve">ЗАО "ПКФ ЭЛЕКТРОЭКСМАШ"</v>
          </cell>
          <cell r="B200" t="str">
            <v xml:space="preserve">129010 Г.МОСКВА,УЛ.БОЛЬШАЯ СПАССКАЯ 6,СТР.1</v>
          </cell>
          <cell r="C200">
            <v>205</v>
          </cell>
          <cell r="D200">
            <v>1120</v>
          </cell>
        </row>
        <row r="201">
          <cell r="A201" t="str">
            <v xml:space="preserve">ГП МП "ЗВЕЗДОЧКА"</v>
          </cell>
          <cell r="B201" t="str">
            <v>164509,АРХ.ОБЛ.,Г.СЕВЕРОДВИНСК,ПР.МАШИНОСТРОИТЕЛЕЙ,12</v>
          </cell>
          <cell r="C201">
            <v>202</v>
          </cell>
          <cell r="D201">
            <v>68</v>
          </cell>
        </row>
        <row r="202">
          <cell r="A202" t="str">
            <v xml:space="preserve">ООО "НПО "СТН КАБЕЛЬ"</v>
          </cell>
          <cell r="B202" t="str">
            <v xml:space="preserve">191104,СПБ,УЛ.МАЯКОВСКОГО,50 ТЕЛ.263-15-60</v>
          </cell>
          <cell r="C202">
            <v>200</v>
          </cell>
          <cell r="D202">
            <v>55</v>
          </cell>
        </row>
        <row r="203">
          <cell r="A203" t="str">
            <v xml:space="preserve">ЗАО "СПЛАВ"</v>
          </cell>
          <cell r="B203" t="str">
            <v xml:space="preserve">167000,Г.СЫКТЫВКАР,УЛ.28 НЕВЕЛЬСКОЙ ДИВИЗИИ,Д.6</v>
          </cell>
          <cell r="C203">
            <v>200</v>
          </cell>
          <cell r="D203">
            <v>59</v>
          </cell>
        </row>
        <row r="204">
          <cell r="A204" t="str">
            <v xml:space="preserve">ООО "АВТОТУРИСТ"</v>
          </cell>
          <cell r="B204" t="str">
            <v xml:space="preserve">184284, МУРМАНСКАЯ ОБЛАСТЬ, ОЛЕНЕГОРСК, СТРОИТЕЛЬНАЯ УЛ., Д. 72</v>
          </cell>
          <cell r="C204">
            <v>195</v>
          </cell>
          <cell r="D204">
            <v>42</v>
          </cell>
        </row>
        <row r="205">
          <cell r="A205" t="str">
            <v xml:space="preserve">ООО РИКО</v>
          </cell>
          <cell r="B205" t="str">
            <v xml:space="preserve">454006 ЧЕЛЯБИНСК РОССИЙСКАЯ 40</v>
          </cell>
          <cell r="C205">
            <v>195</v>
          </cell>
          <cell r="D205">
            <v>190</v>
          </cell>
        </row>
        <row r="206">
          <cell r="A206" t="str">
            <v xml:space="preserve">ООО "СВИФТ"</v>
          </cell>
          <cell r="B206" t="str">
            <v xml:space="preserve">199034,РОССИЯ, САНКТ-ПЕТЕРБУРГ,В.О.,  БЛЬШОЙ ПР.,31, ПОМ.111 Т:315-8465</v>
          </cell>
          <cell r="C206">
            <v>188</v>
          </cell>
          <cell r="D206">
            <v>730</v>
          </cell>
        </row>
        <row r="207">
          <cell r="A207" t="str">
            <v xml:space="preserve">ООО "КЛЕАТРОН-ТЕРМИНАЛ"</v>
          </cell>
          <cell r="B207" t="str">
            <v>С-ПЕТЕРБУРГ,ПР.НЕПОКОРЕННЫХ,Д.63</v>
          </cell>
          <cell r="C207">
            <v>188</v>
          </cell>
          <cell r="D207">
            <v>500</v>
          </cell>
        </row>
        <row r="208">
          <cell r="A208" t="str">
            <v xml:space="preserve">ООО "АССОЦИАЦИЯ МЕТАЛЛУРГОВ И ИНВЕСТОРОВ"</v>
          </cell>
          <cell r="B208" t="str">
            <v xml:space="preserve">117049, МОСКВА, КРЫМСКИЙ ВАЛ, ДОМ 8</v>
          </cell>
          <cell r="C208">
            <v>188</v>
          </cell>
          <cell r="D208">
            <v>960</v>
          </cell>
        </row>
        <row r="209">
          <cell r="A209" t="str">
            <v xml:space="preserve">СП ТОО "РИСМА"</v>
          </cell>
          <cell r="B209" t="str">
            <v xml:space="preserve">214036 Г.СМОЛЕНСК,УЛ.П.АЛЕКСЕЕВА,22/72,КВ.266</v>
          </cell>
          <cell r="C209">
            <v>183</v>
          </cell>
          <cell r="D209">
            <v>53</v>
          </cell>
        </row>
        <row r="210">
          <cell r="A210" t="str">
            <v xml:space="preserve">ЗАО"ФИНАНСОВО-ПРОМЫШЛЕННАЯ ГРУППА"В.М.С."</v>
          </cell>
          <cell r="B210" t="str">
            <v>101000,МОСКВА,УЛ.МЯСНИЦКАЯ,Д.30/1-2,СТР.1</v>
          </cell>
          <cell r="C210">
            <v>180</v>
          </cell>
          <cell r="D210">
            <v>780</v>
          </cell>
        </row>
        <row r="211">
          <cell r="A211" t="str">
            <v xml:space="preserve">ФИРМА "ЕТЛ" (ООО)</v>
          </cell>
          <cell r="B211" t="str">
            <v xml:space="preserve">180023,Г.ПСКОВ,УЛ.2 ПЕСОЧНАЯ,Д.50</v>
          </cell>
          <cell r="C211">
            <v>177</v>
          </cell>
          <cell r="D211">
            <v>50</v>
          </cell>
        </row>
        <row r="212">
          <cell r="A212" t="str">
            <v xml:space="preserve">ТОВАРИЩЕСТВО С ОГРАНИЧЕННОЙ ОТВЕТСТВЕННОСТЬЮ "УНИВЕРСАЛ"</v>
          </cell>
          <cell r="B212" t="str">
            <v xml:space="preserve">674650 П.ЗАБАЙКАЛЬСК УЛ.ПЕРВОМАЙСКАЯ 2 КВ.1</v>
          </cell>
          <cell r="C212">
            <v>170</v>
          </cell>
          <cell r="D212">
            <v>39</v>
          </cell>
        </row>
        <row r="213">
          <cell r="A213" t="str">
            <v xml:space="preserve">ПКФ "РУССКИЙ ВЕК" (ТОО)</v>
          </cell>
          <cell r="B213" t="str">
            <v xml:space="preserve">440028 Г.ПЕНЗА УЛ.КУЛИБИНА 11-91</v>
          </cell>
          <cell r="C213">
            <v>170</v>
          </cell>
          <cell r="D213">
            <v>45</v>
          </cell>
        </row>
        <row r="214">
          <cell r="A214" t="str">
            <v xml:space="preserve">ООО "ТАКТИКА"</v>
          </cell>
          <cell r="B214" t="str">
            <v xml:space="preserve">664011 Г ИРКУТСК УЛ КАРЛА МАРКСА 39</v>
          </cell>
          <cell r="C214">
            <v>169</v>
          </cell>
          <cell r="D214">
            <v>64</v>
          </cell>
        </row>
        <row r="215">
          <cell r="A215" t="str">
            <v xml:space="preserve">ООО "НЕВА-НОРД"</v>
          </cell>
          <cell r="B215" t="str">
            <v xml:space="preserve">197374,Г.С-ПЕТЕРБУРГ, УЛ.САВУШКИНА, Д.125,К.2 ТЕЛ.812 5155790</v>
          </cell>
          <cell r="C215">
            <v>162</v>
          </cell>
          <cell r="D215">
            <v>80</v>
          </cell>
        </row>
        <row r="216">
          <cell r="A216" t="str">
            <v xml:space="preserve">"ЭСАЛХ" АОЗТ</v>
          </cell>
          <cell r="B216" t="str">
            <v xml:space="preserve">188540 ЛЕНИНГР.ОБЛ.Г.СЛАНЦЫ КИНГИСЕППСКОЕ Ш.14</v>
          </cell>
          <cell r="C216">
            <v>161</v>
          </cell>
          <cell r="D216">
            <v>54</v>
          </cell>
        </row>
        <row r="217">
          <cell r="A217" t="str">
            <v xml:space="preserve">ООО ПКФ "СЕЛЕЙ"</v>
          </cell>
          <cell r="B217" t="str">
            <v xml:space="preserve">664050 Г ИРКУТСК ПРОСПЕКТ КАРЛ-МАРКС-ШТАДТ 20-119</v>
          </cell>
          <cell r="C217">
            <v>160</v>
          </cell>
          <cell r="D217">
            <v>65</v>
          </cell>
        </row>
        <row r="218">
          <cell r="A218" t="str">
            <v xml:space="preserve">КАРЛИН ЮРИЙ МИХАЙЛОВИЧ СВИД-ВО №1485  ОТ 22.04.96 ПАСП.XV-АК 698409</v>
          </cell>
          <cell r="B218" t="str">
            <v xml:space="preserve">СПБ. Г.ЛОМОНОСОВ ПР.СВЕРДЛОВА 18А-19  РОССИЯ ТЕЛ 422-2523</v>
          </cell>
          <cell r="C218">
            <v>160</v>
          </cell>
          <cell r="D218">
            <v>70</v>
          </cell>
        </row>
        <row r="219">
          <cell r="A219" t="str">
            <v xml:space="preserve">"АЛКОР ЭДВАНС ТРЕЙДИНГ" ЗАО</v>
          </cell>
          <cell r="B219" t="str">
            <v xml:space="preserve">198162, С-ПЕТЕРБУРГ, В.О.,12-Я ЛИНИЯ, 11</v>
          </cell>
          <cell r="C219">
            <v>156</v>
          </cell>
          <cell r="D219">
            <v>73</v>
          </cell>
        </row>
        <row r="220">
          <cell r="A220" t="str">
            <v xml:space="preserve">ТОО "ДИЛЕР"</v>
          </cell>
          <cell r="B220" t="str">
            <v xml:space="preserve">Г.ЧИТА УЛ.АМУРСКАЯ,52</v>
          </cell>
          <cell r="C220">
            <v>155</v>
          </cell>
          <cell r="D220">
            <v>65</v>
          </cell>
        </row>
        <row r="221">
          <cell r="A221" t="str">
            <v xml:space="preserve">ИНДИВИДУАЛЬНЫЙ ПРЕДПРИНИМАТЕЛЬ ПИНЧУК И. Б.</v>
          </cell>
          <cell r="B221" t="str">
            <v xml:space="preserve">174126 НОВГОРОДСКАЯ ОБЛ.,НОВГОРОДСКИЙ Р-ОН,РП ПАНКОВКА,УЛ.ПИОНЕРСКАЯ,Д.3,КВ.33</v>
          </cell>
          <cell r="C221">
            <v>154</v>
          </cell>
          <cell r="D221">
            <v>53</v>
          </cell>
        </row>
        <row r="222">
          <cell r="A222" t="str">
            <v xml:space="preserve">ТОО КЭНГ</v>
          </cell>
          <cell r="B222" t="str">
            <v xml:space="preserve">423807 НАБ ЧЕЛНЫ УЛ ГИДРОСТРОИТЕЛЕЙ 17</v>
          </cell>
          <cell r="C222">
            <v>153</v>
          </cell>
          <cell r="D222">
            <v>25</v>
          </cell>
        </row>
        <row r="223">
          <cell r="A223" t="str">
            <v xml:space="preserve">ООО "ЭКОПРОМКОМПЛЕКС"</v>
          </cell>
          <cell r="B223" t="str">
            <v xml:space="preserve">Г.ВЫБОРГ, ТАММИСУО</v>
          </cell>
          <cell r="C223">
            <v>150</v>
          </cell>
          <cell r="D223">
            <v>83</v>
          </cell>
        </row>
        <row r="224">
          <cell r="A224" t="str">
            <v xml:space="preserve">ООО "МЕТЭКС"</v>
          </cell>
          <cell r="B224" t="str">
            <v xml:space="preserve">191028, С-ПЕТЕРБУРГ,ЛИТЕЙНЫЙ ПР.22</v>
          </cell>
          <cell r="C224">
            <v>144</v>
          </cell>
          <cell r="D224">
            <v>274</v>
          </cell>
        </row>
        <row r="225">
          <cell r="A225" t="str">
            <v xml:space="preserve">ООО "МАРКОС"</v>
          </cell>
          <cell r="B225" t="str">
            <v xml:space="preserve">614068 Г.ПЕРМЬ,УЛ.УСПЕНСКОГО 12</v>
          </cell>
          <cell r="C225">
            <v>142</v>
          </cell>
          <cell r="D225">
            <v>680</v>
          </cell>
        </row>
        <row r="226">
          <cell r="A226" t="str">
            <v xml:space="preserve">ОАО "САНКТ-ПЕТЕРБУРГ-МЕТАЛЛ" *7810218872</v>
          </cell>
          <cell r="B226" t="str">
            <v xml:space="preserve">196128 РОССИЯ Г.САНКТ-ПЕТЕРБУРГ, ПЛ.ЧЕРНЫШЕВСКОГО,5.</v>
          </cell>
          <cell r="C226">
            <v>141</v>
          </cell>
          <cell r="D226">
            <v>680</v>
          </cell>
        </row>
        <row r="227">
          <cell r="A227" t="str">
            <v xml:space="preserve">ООО"КОМПАНИЯ ПАЛАНТИН"</v>
          </cell>
          <cell r="B227" t="str">
            <v xml:space="preserve">125195,Г.МОСКВА УЛ.СМОЛЬНАЯ Д.37</v>
          </cell>
          <cell r="C227">
            <v>140</v>
          </cell>
          <cell r="D227">
            <v>77</v>
          </cell>
        </row>
        <row r="228">
          <cell r="A228" t="str">
            <v xml:space="preserve">ЗАО "ФИРМА ИНТЕГРАЛ"</v>
          </cell>
          <cell r="B228" t="str">
            <v xml:space="preserve">121002 МОСКВА МАЛ.МОГИЛЬЦЕВСКИЙ ПЕР. 3</v>
          </cell>
          <cell r="C228">
            <v>139</v>
          </cell>
          <cell r="D228">
            <v>802</v>
          </cell>
        </row>
        <row r="229">
          <cell r="A229" t="str">
            <v xml:space="preserve">ООО "ЭКОЛОГИЯ-МЕТАЛЛ"</v>
          </cell>
          <cell r="B229" t="str">
            <v xml:space="preserve">109428, МОСКВА, МИХАЙЛОВА,39, СТР. 1</v>
          </cell>
          <cell r="C229">
            <v>138</v>
          </cell>
          <cell r="D229">
            <v>700</v>
          </cell>
        </row>
        <row r="230">
          <cell r="A230" t="str">
            <v xml:space="preserve">ООО "СТР"</v>
          </cell>
          <cell r="B230" t="str">
            <v>191040,С-ПЕТЕРБУРГ,ПР.ЛИГОВСКИЙ,43/45</v>
          </cell>
          <cell r="C230">
            <v>137</v>
          </cell>
          <cell r="D230">
            <v>72</v>
          </cell>
        </row>
        <row r="231">
          <cell r="A231" t="str">
            <v xml:space="preserve">АСИПЕНОК ВЛАДИМИР ПАВЛОВИЧ</v>
          </cell>
          <cell r="B231" t="str">
            <v xml:space="preserve">Г.БЛАГОВЕЩЕНСК,УЛ.ПАРТИЗАНСКАЯ 22/2 КВ.92 ПАСПОРТ Y ЖО 615142</v>
          </cell>
          <cell r="C231">
            <v>134</v>
          </cell>
          <cell r="D231">
            <v>105</v>
          </cell>
        </row>
        <row r="232">
          <cell r="A232" t="str">
            <v xml:space="preserve">"РИК" ЗАО</v>
          </cell>
          <cell r="B232" t="str">
            <v xml:space="preserve">195257, С-ПЕТЕРБУРГ, ПР.НАУКИ 10, КОРП.1</v>
          </cell>
          <cell r="C232">
            <v>134</v>
          </cell>
          <cell r="D232">
            <v>200</v>
          </cell>
        </row>
        <row r="233">
          <cell r="A233" t="str">
            <v xml:space="preserve">ООО "ТОРГОВАЯ ПЛОЩАДЬ"</v>
          </cell>
          <cell r="B233" t="str">
            <v>180019,Г.ПСКОВ,УЛ.СОВЕТСКАЯ,93-А</v>
          </cell>
          <cell r="C233">
            <v>134</v>
          </cell>
          <cell r="D233">
            <v>70</v>
          </cell>
        </row>
        <row r="234">
          <cell r="A234" t="str">
            <v xml:space="preserve">СТРОИТЕЛЬНО-ПРОМЫШЛЕННОЕ АКЦИОНЕРНОЕ ОБЩЕСТВО "ПУС"</v>
          </cell>
          <cell r="B234" t="str">
            <v xml:space="preserve">674665 ЧИТИНСКАЯ ОБЛ,Г.КРАСНОКАМЕНСК,А/Я 5</v>
          </cell>
          <cell r="C234">
            <v>133</v>
          </cell>
          <cell r="D234">
            <v>79</v>
          </cell>
        </row>
        <row r="235">
          <cell r="A235" t="str">
            <v xml:space="preserve">ПРЕДПРИНИМАТЕЛЬ САМСОНОВА ГАЛИНА СЕРГЕЕВНА</v>
          </cell>
          <cell r="B235" t="str">
            <v xml:space="preserve">1103414000, 352130 Г.КРОПОТКИН, УЛ.КРАСНОДАРСКАЯ,135</v>
          </cell>
          <cell r="C235">
            <v>132</v>
          </cell>
          <cell r="D235">
            <v>70</v>
          </cell>
        </row>
        <row r="236">
          <cell r="A236" t="str">
            <v xml:space="preserve">ООО "НАВИ-2"</v>
          </cell>
          <cell r="B236" t="str">
            <v>197342,С-ПЕТЕРБУРГ,УЛ.НОВОСИБИРСКАЯ,Д.18/5,ПОМ.1</v>
          </cell>
          <cell r="C236">
            <v>132</v>
          </cell>
          <cell r="D236">
            <v>95</v>
          </cell>
        </row>
        <row r="237">
          <cell r="A237" t="str">
            <v xml:space="preserve">ИНДИВИДУАЛЬНЫЙ ПРЕДПРИНИМАТЕЛЬ ДУХАНИН ВИКТОР ВАСИЛЬЕВИЧ</v>
          </cell>
          <cell r="B237" t="str">
            <v xml:space="preserve">КАРЕЛИЯ Г.ЛАХДЕНПОХЬЯ УЛ.ТРУБАЧЕВА 7А-48</v>
          </cell>
          <cell r="C237">
            <v>130</v>
          </cell>
          <cell r="D237">
            <v>43</v>
          </cell>
        </row>
        <row r="238">
          <cell r="A238" t="str">
            <v xml:space="preserve">ЗАО "АЗИМУТ"</v>
          </cell>
          <cell r="B238" t="str">
            <v xml:space="preserve">652000,КЕМЕРОВСКАЯ ОБЛ.,Г.ЮРГА,УЛ.КИРОВА,6</v>
          </cell>
          <cell r="C238">
            <v>130</v>
          </cell>
          <cell r="D238">
            <v>110</v>
          </cell>
        </row>
        <row r="239">
          <cell r="A239" t="str">
            <v xml:space="preserve">ЗАО НПФ "ВАЛЕ"</v>
          </cell>
          <cell r="B239" t="str">
            <v xml:space="preserve">454047 РОССИЯ ЧЕЛЯБИНСК УЛ.СТАЛЕВАРОВ 5</v>
          </cell>
          <cell r="C239">
            <v>129</v>
          </cell>
          <cell r="D239">
            <v>824</v>
          </cell>
        </row>
        <row r="240">
          <cell r="A240" t="str">
            <v xml:space="preserve">ИЧП "АЛЕКС И СДКА"</v>
          </cell>
          <cell r="B240" t="str">
            <v xml:space="preserve">690017 Г.ВЛАДИВОСТОК УЛ.КАТЕРНАЯ 5 А -4</v>
          </cell>
          <cell r="C240">
            <v>127</v>
          </cell>
          <cell r="D240">
            <v>70</v>
          </cell>
        </row>
        <row r="241">
          <cell r="A241" t="str">
            <v xml:space="preserve">ООО "ВУМЕН"</v>
          </cell>
          <cell r="B241" t="str">
            <v xml:space="preserve">113519 МОСКВА УЛ.КРАСНОГО МАЯКА 13-4</v>
          </cell>
          <cell r="C241">
            <v>127</v>
          </cell>
          <cell r="D241">
            <v>67</v>
          </cell>
        </row>
        <row r="242">
          <cell r="A242" t="str">
            <v xml:space="preserve">ООО "ЮРГАЛ"</v>
          </cell>
          <cell r="B242" t="str">
            <v xml:space="preserve">456203 Г.ЗЛАТОУСТ УЛ.КИРОВА Д3</v>
          </cell>
          <cell r="C242">
            <v>126</v>
          </cell>
          <cell r="D242">
            <v>90</v>
          </cell>
        </row>
        <row r="243">
          <cell r="A243" t="str">
            <v xml:space="preserve">Ч.П.ВЫСОТИН НИКОЛАЙ ИВАНОВИЧ      ПАСПОРТ I-СТ 694166 ОТ 07.09.76</v>
          </cell>
          <cell r="B243" t="str">
            <v xml:space="preserve">665470 Г.УСОЛЬЕ-СИБИРСКОЕ ИРК.ОБЛ УЛ.РОЗЫ ЛЮКСЕМБУРГ 5-82</v>
          </cell>
          <cell r="C243">
            <v>123</v>
          </cell>
          <cell r="D243">
            <v>80</v>
          </cell>
        </row>
        <row r="244">
          <cell r="A244" t="str">
            <v>ООО"СПЕЦТЕХПРОМ"</v>
          </cell>
          <cell r="B244" t="str">
            <v>191025,С-ПЕТЕРБУРГ,УЛ.ВОССТАНИЯ,Д.1/39,ЛИТ."Т",ПОМ.5-Н</v>
          </cell>
          <cell r="C244">
            <v>122</v>
          </cell>
          <cell r="D244">
            <v>500</v>
          </cell>
        </row>
        <row r="245">
          <cell r="A245" t="str">
            <v xml:space="preserve">ООО "ПАРУС"</v>
          </cell>
          <cell r="B245" t="str">
            <v xml:space="preserve">674650 ЧИТИНСКАЯ ОБЛАСТЬ П ЗАБАЙКАЛЬСК  УЛ КРАСНОАРМЕЙСКАЯ 7/12</v>
          </cell>
          <cell r="C245">
            <v>120</v>
          </cell>
          <cell r="D245">
            <v>40</v>
          </cell>
        </row>
        <row r="246">
          <cell r="A246" t="str">
            <v xml:space="preserve">ЗАО"ТОРГОВЫЙ ДОМ "ТАТ"</v>
          </cell>
          <cell r="B246" t="str">
            <v xml:space="preserve">162622,ВОЛОГОДСКАЯ ОБЛ.,Г.ЧЕРЕПОВЕЦ,    СОВЕТСКИЙ ПРОСП.,Д99-А</v>
          </cell>
          <cell r="C246">
            <v>120</v>
          </cell>
          <cell r="D246">
            <v>78</v>
          </cell>
        </row>
        <row r="247">
          <cell r="A247" t="str">
            <v xml:space="preserve">ООО "МАТАДОР"</v>
          </cell>
          <cell r="B247" t="str">
            <v xml:space="preserve">673370 ЧИТИНСКАЯ ОБЛ.Г.ШИЛКА УЛ.ЛЕНИНА 78</v>
          </cell>
          <cell r="C247">
            <v>120</v>
          </cell>
          <cell r="D247">
            <v>80</v>
          </cell>
        </row>
        <row r="248">
          <cell r="A248" t="str">
            <v xml:space="preserve">ООО "АРКАНА"</v>
          </cell>
          <cell r="B248" t="str">
            <v xml:space="preserve">664074 Г ИРКУТСК УЛ ДОБРОЛЮБОВА 1-58</v>
          </cell>
          <cell r="C248">
            <v>120</v>
          </cell>
          <cell r="D248">
            <v>110</v>
          </cell>
        </row>
        <row r="249">
          <cell r="A249" t="str">
            <v xml:space="preserve">ИСТРАТОВ НИКОЛАЙ АЛЕКСАНДРОВИЧ</v>
          </cell>
          <cell r="B249" t="str">
            <v xml:space="preserve">664058 Г ИРКУТСК УЛ ВАМПИЛОВА 13А-34</v>
          </cell>
          <cell r="C249">
            <v>119</v>
          </cell>
          <cell r="D249">
            <v>55</v>
          </cell>
        </row>
        <row r="250">
          <cell r="A250" t="str">
            <v xml:space="preserve">ЗАО "ТЕХКОМПЛЕКТ"</v>
          </cell>
          <cell r="B250" t="str">
            <v xml:space="preserve">462363, ОРЕНБУРГСКАЯ ОБЛ., Г.НОВОТРОИЦК,ПР. МЕТАЛЛУРГОВ, Д.25, КВ.81</v>
          </cell>
          <cell r="C250">
            <v>118</v>
          </cell>
          <cell r="D250">
            <v>136</v>
          </cell>
        </row>
        <row r="251">
          <cell r="A251" t="str">
            <v xml:space="preserve">СП ООО ТОРГОВЫЙ ДОМ "СУНГАРИ" (РОССИЙСКО-КИТАЙСКОЕ)</v>
          </cell>
          <cell r="B251" t="str">
            <v xml:space="preserve">664018 Г ИРКУТСК УЛ ПРИМОРСКАЯ 2А</v>
          </cell>
          <cell r="C251">
            <v>116</v>
          </cell>
          <cell r="D251">
            <v>65</v>
          </cell>
        </row>
        <row r="252">
          <cell r="A252" t="str">
            <v xml:space="preserve">ЧИП "ДАПС"</v>
          </cell>
          <cell r="B252" t="str">
            <v xml:space="preserve">633190 БЕРДСК МИКРОРАЙОН 15-40</v>
          </cell>
          <cell r="C252">
            <v>116</v>
          </cell>
          <cell r="D252">
            <v>100</v>
          </cell>
        </row>
        <row r="253">
          <cell r="A253" t="str">
            <v xml:space="preserve">ТОО ПКФ "ГЕНЕЗ"</v>
          </cell>
          <cell r="B253" t="str">
            <v>192241,С-ПЕТЕРБУРГ,УЛ.ТУРКУ,Д.31,КВ.277</v>
          </cell>
          <cell r="C253">
            <v>115</v>
          </cell>
          <cell r="D253">
            <v>87</v>
          </cell>
        </row>
        <row r="254">
          <cell r="A254" t="str">
            <v xml:space="preserve">"ЭЛИС СИТИ" ОБЩЕСТВО С ОГРАНИЧЕННОЙ ОТВЕТСТВЕННОСТЬЮ</v>
          </cell>
          <cell r="B254" t="str">
            <v xml:space="preserve">674665 ЧИТИНСКАЯ ОБЛ.,Г.КРАСНОКАМЕНСК, Д. 105, КВ.41</v>
          </cell>
          <cell r="C254">
            <v>111</v>
          </cell>
          <cell r="D254">
            <v>23</v>
          </cell>
        </row>
        <row r="255">
          <cell r="A255" t="str">
            <v>ООО"ПЕРСПЕКТИВА"</v>
          </cell>
          <cell r="B255" t="str">
            <v xml:space="preserve">191194, С-ПЕТЕРБУРГ,УЛ.ЧАЙКОВСКОГО 65,ПОМ.7Н</v>
          </cell>
          <cell r="C255">
            <v>110</v>
          </cell>
          <cell r="D255">
            <v>151</v>
          </cell>
        </row>
        <row r="256">
          <cell r="A256" t="str">
            <v xml:space="preserve">ЗАО "УПРАВЛЕНИЕ МЕТАЛЛМОНТАЖ"</v>
          </cell>
          <cell r="B256" t="str">
            <v xml:space="preserve">117342,Г.МОСКВА,УЛ.БУТЛЕРОВА,Д.24,ПОМ ПРАВЛЕНИЯ</v>
          </cell>
          <cell r="C256">
            <v>110</v>
          </cell>
          <cell r="D256">
            <v>358</v>
          </cell>
        </row>
        <row r="257">
          <cell r="A257" t="str">
            <v xml:space="preserve">АК НОВОМОСКОВСКБЫТХИМ</v>
          </cell>
          <cell r="B257" t="str">
            <v xml:space="preserve">301670 НОВОМОСКОВСК КОМСОМОЛЬСКОЕ ШОССЕ 64</v>
          </cell>
          <cell r="C257">
            <v>109</v>
          </cell>
          <cell r="D257">
            <v>33</v>
          </cell>
        </row>
        <row r="258">
          <cell r="A258" t="str">
            <v>ОАО"ЗВЕЗДА"</v>
          </cell>
          <cell r="B258" t="str">
            <v>193012,СПБ,УЛ.БАБУШКИНА,123</v>
          </cell>
          <cell r="C258">
            <v>109</v>
          </cell>
          <cell r="D258">
            <v>50</v>
          </cell>
        </row>
        <row r="259">
          <cell r="A259" t="str">
            <v xml:space="preserve">ЗАО "МРК"</v>
          </cell>
          <cell r="B259" t="str">
            <v xml:space="preserve">236004 КАЛИHИHГРАД,АЛЛЕЯ СМЕЛЫХ 31</v>
          </cell>
          <cell r="C259">
            <v>108</v>
          </cell>
          <cell r="D259">
            <v>625</v>
          </cell>
        </row>
        <row r="260">
          <cell r="A260" t="str">
            <v xml:space="preserve">ООО "ИМПУЛЬС"</v>
          </cell>
          <cell r="B260" t="str">
            <v xml:space="preserve">ИРКУТСК УЛ МАЯКОВСКОГО 6</v>
          </cell>
          <cell r="C260">
            <v>107</v>
          </cell>
          <cell r="D260">
            <v>60</v>
          </cell>
        </row>
        <row r="261">
          <cell r="A261" t="str">
            <v xml:space="preserve">ЗАО ППП "ТЕХНОСПЕЦСТАЛЬ"</v>
          </cell>
          <cell r="B261" t="str">
            <v xml:space="preserve">193019, Г.САНКТ-ПЕТЕРБУРГ, УЛ.БЕХТЕРЕВА,3 КОРП.2</v>
          </cell>
          <cell r="C261">
            <v>106</v>
          </cell>
          <cell r="D261">
            <v>149</v>
          </cell>
        </row>
        <row r="262">
          <cell r="A262" t="str">
            <v xml:space="preserve">ТОО ПРЕДПРИЯТИЕ "РОСТОК"</v>
          </cell>
          <cell r="B262" t="str">
            <v xml:space="preserve">454081 ЧЕЛЯБИНСК УЛ.ГОРЬКОГО 47</v>
          </cell>
          <cell r="C262">
            <v>104</v>
          </cell>
          <cell r="D262">
            <v>550</v>
          </cell>
        </row>
        <row r="263">
          <cell r="A263" t="str">
            <v xml:space="preserve">СОЛОВЬЕВ Н.К.ЧАСТ.ПРЕДПРИН.С-ВО И №2963</v>
          </cell>
          <cell r="B263" t="str">
            <v xml:space="preserve">Г.КРАСНОКАМЕНСК ДОМ 15-Ц КВ.8</v>
          </cell>
          <cell r="C263">
            <v>104</v>
          </cell>
          <cell r="D263">
            <v>27</v>
          </cell>
        </row>
        <row r="264">
          <cell r="A264" t="str">
            <v xml:space="preserve">ЧИТИНСКОЕ ЗАГОТАВИТЕЛЬНОЕ ПРОИЗВОДСТВЕН-НО-КОМЕРЧЕСКОЕ ПРЕДПРИЯТИЕ (ТОО)</v>
          </cell>
          <cell r="B264" t="str">
            <v xml:space="preserve">Г.ЧИТА, ИНГОДИНСКИЙ Р-Н,УЛ.КИРОВА ,1</v>
          </cell>
          <cell r="C264">
            <v>103</v>
          </cell>
          <cell r="D264">
            <v>55</v>
          </cell>
        </row>
        <row r="265">
          <cell r="A265" t="str">
            <v xml:space="preserve">ООО "СЕРВИС-ПЛЮС"</v>
          </cell>
          <cell r="B265" t="str">
            <v xml:space="preserve">191186 Г САНКТ-ПЕТЕРБУРГ НАБ.Р.МОЙКИ 28А ПОМ 7 Н</v>
          </cell>
          <cell r="C265">
            <v>102</v>
          </cell>
          <cell r="D265">
            <v>615</v>
          </cell>
        </row>
        <row r="266">
          <cell r="A266" t="str">
            <v xml:space="preserve">АОЗТ "ТЕХМЕТ"</v>
          </cell>
          <cell r="B266" t="str">
            <v xml:space="preserve">188900 Г.ВЫБОРГ ПЕКАРНЫЙ ПЕРЕУЛОК, Д.3</v>
          </cell>
          <cell r="C266">
            <v>101</v>
          </cell>
          <cell r="D266">
            <v>95</v>
          </cell>
        </row>
        <row r="267">
          <cell r="A267" t="str">
            <v>ООО"ЭКОМЕТ"</v>
          </cell>
          <cell r="B267" t="str">
            <v xml:space="preserve">199155, С-ПЕТЕРБУРГ,ОДОЕВСКОГО 24 КОРП.1</v>
          </cell>
          <cell r="C267">
            <v>100</v>
          </cell>
          <cell r="D267">
            <v>80</v>
          </cell>
        </row>
        <row r="268">
          <cell r="A268" t="str">
            <v xml:space="preserve">МИХАЙЛИК АЛЕКСЕЙ НИКОЛАЕВИЧ РП 924</v>
          </cell>
          <cell r="B268" t="str">
            <v xml:space="preserve">672022 Г.ЧТИТА УЛ.ЭНТУЗИАСТОВ 79,КВ.65</v>
          </cell>
          <cell r="C268">
            <v>100</v>
          </cell>
          <cell r="D268">
            <v>40</v>
          </cell>
        </row>
        <row r="269">
          <cell r="A269" t="str">
            <v xml:space="preserve">ЗАО НПО "СЕВЕРСПЛАВ"</v>
          </cell>
          <cell r="B269" t="str">
            <v xml:space="preserve">193144 Г.С-ПБ.,СУВОРОВСКИЙ ПР.39/43</v>
          </cell>
          <cell r="C269">
            <v>100</v>
          </cell>
          <cell r="D269">
            <v>87</v>
          </cell>
        </row>
        <row r="270">
          <cell r="A270" t="str">
            <v xml:space="preserve">ТОО "ИН УРАЛ"</v>
          </cell>
          <cell r="B270" t="str">
            <v xml:space="preserve">623730 РОССИЯ РЕЖ УЛ. ПУШКИНА, 3 ТЕЛ.22-50-89</v>
          </cell>
          <cell r="C270">
            <v>99</v>
          </cell>
          <cell r="D270">
            <v>650</v>
          </cell>
        </row>
        <row r="271">
          <cell r="A271" t="str">
            <v xml:space="preserve">ЗАО "ЭЛАНИТ"</v>
          </cell>
          <cell r="B271" t="str">
            <v xml:space="preserve">366720 НАЗРАНЬ УЛ.МОСКОВСКАЯ,13А</v>
          </cell>
          <cell r="C271">
            <v>99</v>
          </cell>
          <cell r="D271">
            <v>412</v>
          </cell>
        </row>
        <row r="272">
          <cell r="A272" t="str">
            <v xml:space="preserve">ДОНЦОВ АЛЕКСАНДР СЕРГЕЕВИЧ</v>
          </cell>
          <cell r="B272" t="str">
            <v xml:space="preserve">БЛАГОВЕЩЕНСК,УЛ.СТУДЕНЧЕСКАЯ 35-201 ПАСПОРТ V-ЖО 526001</v>
          </cell>
          <cell r="C272">
            <v>98</v>
          </cell>
          <cell r="D272">
            <v>90</v>
          </cell>
        </row>
        <row r="273">
          <cell r="A273" t="str">
            <v xml:space="preserve">ООО "МАСТЕРЪ"</v>
          </cell>
          <cell r="B273" t="str">
            <v xml:space="preserve">190121, С-ПЕТЕРБУРГ,АНГЛИЙСКИЙ ПР.,19,КВ.236</v>
          </cell>
          <cell r="C273">
            <v>98</v>
          </cell>
          <cell r="D273">
            <v>64</v>
          </cell>
        </row>
        <row r="274">
          <cell r="A274" t="str">
            <v xml:space="preserve">ЕСАУЛЕНКО АНАТОЛИЙ ВЛАДИМИРОВИЧ</v>
          </cell>
          <cell r="B274" t="str">
            <v xml:space="preserve">БЛАГОВЕЩЕНСК,УЛ.АМУРСКАЯ 32-37 ПАСПОРТI-ЖО 557474</v>
          </cell>
          <cell r="C274">
            <v>97</v>
          </cell>
          <cell r="D274">
            <v>90</v>
          </cell>
        </row>
        <row r="275">
          <cell r="A275" t="str">
            <v xml:space="preserve">ПРЕДПРИНИМАТЕЛЬ МИХАЙЛИК В.Н.</v>
          </cell>
          <cell r="B275" t="str">
            <v xml:space="preserve">674665,Г.КРАСНОКАМЕНСК ЧИТИНСКОЙ ОБЛ.,  Д.410 КВ.136</v>
          </cell>
          <cell r="C275">
            <v>97</v>
          </cell>
          <cell r="D275">
            <v>33</v>
          </cell>
        </row>
        <row r="276">
          <cell r="A276" t="str">
            <v>ООО"ЛИНА",692060,Г.ЛЕСОЗАВОДСК,</v>
          </cell>
          <cell r="B276" t="str">
            <v>УЛ.БУДНИКА,111</v>
          </cell>
          <cell r="C276">
            <v>96</v>
          </cell>
          <cell r="D276">
            <v>55</v>
          </cell>
        </row>
        <row r="277">
          <cell r="A277" t="str">
            <v xml:space="preserve">ООО "АЭ"</v>
          </cell>
          <cell r="B277" t="str">
            <v xml:space="preserve">300060 Г.ТУЛА РП СКУРАТОВСКИЙ ВАРВАРОВ- СКИЙ ПР.Д.12</v>
          </cell>
          <cell r="C277">
            <v>95</v>
          </cell>
          <cell r="D277">
            <v>74</v>
          </cell>
        </row>
        <row r="278">
          <cell r="A278" t="str">
            <v xml:space="preserve">ООО "ПРИЗМА-СЕРВИС"</v>
          </cell>
          <cell r="B278" t="str">
            <v xml:space="preserve">160004 Г. ВОЛОГДА, УЛ. ГОНЧАРНАЯ 10</v>
          </cell>
          <cell r="C278">
            <v>95</v>
          </cell>
          <cell r="D278">
            <v>78</v>
          </cell>
        </row>
        <row r="279">
          <cell r="A279" t="str">
            <v xml:space="preserve">ЗАО "ВТОРПРОМРЕСУРСЫ"</v>
          </cell>
          <cell r="B279" t="str">
            <v xml:space="preserve">115583 Г.МОСКВА УЛ.ВОРОНЕЖСКАЯ Д.8 КВ.4 КОМН.ПРАВЛЕНИЯ</v>
          </cell>
          <cell r="C279">
            <v>93</v>
          </cell>
          <cell r="D279">
            <v>774</v>
          </cell>
        </row>
        <row r="280">
          <cell r="A280" t="str">
            <v xml:space="preserve">ТОО ФИРМА  "ДИНАМИКА"</v>
          </cell>
          <cell r="B280" t="str">
            <v xml:space="preserve">614022 Г.ПЕРМЬ, УЛ.САМОЛЕТНАЯ 34-12</v>
          </cell>
          <cell r="C280">
            <v>92</v>
          </cell>
          <cell r="D280">
            <v>672</v>
          </cell>
        </row>
        <row r="281">
          <cell r="A281" t="str">
            <v xml:space="preserve">АООТ "ЩЕРБИНКАВТОРЦВЕТМЕТ"</v>
          </cell>
          <cell r="B281" t="str">
            <v xml:space="preserve">142111 М.О.ПОДОЛЬСК-11</v>
          </cell>
          <cell r="C281">
            <v>86</v>
          </cell>
          <cell r="D281">
            <v>561</v>
          </cell>
        </row>
        <row r="282">
          <cell r="A282" t="str">
            <v>ООО"РАУМЕТ"</v>
          </cell>
          <cell r="B282" t="str">
            <v xml:space="preserve">193036,С-ПЕТЕРБУРГ,ЛИГОВСКИЙ ПР.,29</v>
          </cell>
          <cell r="C282">
            <v>86</v>
          </cell>
          <cell r="D282">
            <v>67</v>
          </cell>
        </row>
        <row r="283">
          <cell r="A283" t="str">
            <v xml:space="preserve">ООО ПКП "МЕТПРОМ"</v>
          </cell>
          <cell r="B283" t="str">
            <v xml:space="preserve">394000 Г.ВОРОНЕЖ,УЛ.НИКИТИНСКАЯ,Д.1</v>
          </cell>
          <cell r="C283">
            <v>86</v>
          </cell>
          <cell r="D283">
            <v>75</v>
          </cell>
        </row>
        <row r="284">
          <cell r="A284" t="str">
            <v xml:space="preserve">"АУСТЕНИТ" ООО</v>
          </cell>
          <cell r="B284" t="str">
            <v xml:space="preserve">191104, С-ПЕТЕРБУРГ,УЛ.ЧАЙКОВСКОГО,65/67, ПОМ.7-Н</v>
          </cell>
          <cell r="C284">
            <v>81</v>
          </cell>
          <cell r="D284">
            <v>738</v>
          </cell>
        </row>
        <row r="285">
          <cell r="A285" t="str">
            <v xml:space="preserve">ООО "ФИРМА ИНКО"</v>
          </cell>
          <cell r="B285" t="str">
            <v xml:space="preserve">113208 МОСКВА,СУМСКОЙ ПР-Д,2/3</v>
          </cell>
          <cell r="C285">
            <v>80</v>
          </cell>
          <cell r="D285">
            <v>900</v>
          </cell>
        </row>
        <row r="286">
          <cell r="A286" t="str">
            <v xml:space="preserve">"РОККО" ООО</v>
          </cell>
          <cell r="B286" t="str">
            <v xml:space="preserve">196105, С-ПЕТЕРБУРГ,ПР.Ю.ГАГАРИНА 1</v>
          </cell>
          <cell r="C286">
            <v>80</v>
          </cell>
          <cell r="D286">
            <v>727</v>
          </cell>
        </row>
        <row r="287">
          <cell r="A287" t="str">
            <v xml:space="preserve">ЗАО "НАРОДНАЯ ЭКСПОРТНАЯ КОМПАНИЯ"</v>
          </cell>
          <cell r="B287" t="str">
            <v xml:space="preserve">117908, МОСКВА, УЛ.ОРДЖОНИКИДЗЕ 11</v>
          </cell>
          <cell r="C287">
            <v>80</v>
          </cell>
          <cell r="D287">
            <v>1835</v>
          </cell>
        </row>
        <row r="288">
          <cell r="A288" t="str">
            <v xml:space="preserve">ЗАО "МЕТАЛЛ ЮВ"</v>
          </cell>
          <cell r="B288" t="str">
            <v xml:space="preserve">127322, Г.МОСКВА, УЛ.МИЛАШЕНКОВА, Д.10, КВ.96</v>
          </cell>
          <cell r="C288">
            <v>79</v>
          </cell>
          <cell r="D288">
            <v>690</v>
          </cell>
        </row>
        <row r="289">
          <cell r="A289" t="str">
            <v xml:space="preserve">АООТ "ПСКОВИНКОМ"</v>
          </cell>
          <cell r="B289" t="str">
            <v>180004,Г.ПСКОВ,УЛ.БАСТИОННАЯ,9-А</v>
          </cell>
          <cell r="C289">
            <v>76</v>
          </cell>
          <cell r="D289">
            <v>75</v>
          </cell>
        </row>
        <row r="290">
          <cell r="A290" t="str">
            <v xml:space="preserve">ПРЕДПРИНИМАТЕЛЬ ПЕКУТ ТАМАРА МИХАЙЛОВНА</v>
          </cell>
          <cell r="B290" t="str">
            <v xml:space="preserve">690069 Г.ВЛАДИВОСТОК,ПРОСП.100 ВЛАД-КУ,128А, КВ.51 ТЕЛ.31-25-41</v>
          </cell>
          <cell r="C290">
            <v>75</v>
          </cell>
          <cell r="D290">
            <v>150</v>
          </cell>
        </row>
        <row r="291">
          <cell r="A291" t="str">
            <v xml:space="preserve">ООО "ФЭН-ЭЛЕКТРОНИК"</v>
          </cell>
          <cell r="B291" t="str">
            <v xml:space="preserve">Г.УССУРИЙСК УЛ.ЛЕНИНА,91</v>
          </cell>
          <cell r="C291">
            <v>75</v>
          </cell>
          <cell r="D291">
            <v>415</v>
          </cell>
        </row>
        <row r="292">
          <cell r="A292" t="str">
            <v xml:space="preserve">ЧАСТНОЕ ПРЕДПРИЯТИЕ "РУБИН" ПАЛЬШИНЫХ</v>
          </cell>
          <cell r="B292" t="str">
            <v xml:space="preserve">674610 Г.БОРЗЯ,УЛ.ПУШКИНА,1</v>
          </cell>
          <cell r="C292">
            <v>74</v>
          </cell>
          <cell r="D292">
            <v>39</v>
          </cell>
        </row>
        <row r="293">
          <cell r="A293" t="str">
            <v xml:space="preserve">ЗАО "СЕЛЬХОЗЭКСПОРТ"</v>
          </cell>
          <cell r="B293" t="str">
            <v xml:space="preserve">127427 МОСКВА ДМИТРОВСКОЕ ШОССЕ Д.107 КОМ.254</v>
          </cell>
          <cell r="C293">
            <v>69</v>
          </cell>
          <cell r="D293">
            <v>2121</v>
          </cell>
        </row>
        <row r="294">
          <cell r="A294" t="str">
            <v>ЗАО"МАКРОМЕТ"</v>
          </cell>
          <cell r="B294" t="str">
            <v xml:space="preserve">МОСКВА КРЫМСКИЙ ВАЛ 8 ПОД.2</v>
          </cell>
          <cell r="C294">
            <v>66</v>
          </cell>
          <cell r="D294">
            <v>550</v>
          </cell>
        </row>
        <row r="295">
          <cell r="A295" t="str">
            <v xml:space="preserve">ООО МАДИ</v>
          </cell>
          <cell r="B295" t="str">
            <v xml:space="preserve">196244 Г.САНКТ-ПЕТЕРБУРГ ПР.КОСМОНАВТОВ 30/3</v>
          </cell>
          <cell r="C295">
            <v>66</v>
          </cell>
          <cell r="D295">
            <v>360</v>
          </cell>
        </row>
        <row r="296">
          <cell r="A296" t="str">
            <v xml:space="preserve">ЧП КРАПИВКО СЕРГЕЙ ИВАНОВИЧ РП 9010</v>
          </cell>
          <cell r="B296" t="str">
            <v xml:space="preserve">672039 ЧИТА УЛ УКРАИНСКИЙ БУЛЬВАР 28 КВ 63</v>
          </cell>
          <cell r="C296">
            <v>63</v>
          </cell>
          <cell r="D296">
            <v>60</v>
          </cell>
        </row>
        <row r="297">
          <cell r="A297" t="str">
            <v xml:space="preserve">"ВВС ПЛЮС" ООО</v>
          </cell>
          <cell r="B297" t="str">
            <v xml:space="preserve">194902, С-ПЕТЕРБУРГ,ВЫБОРГСКОЕ ШОССЕ,226</v>
          </cell>
          <cell r="C297">
            <v>63</v>
          </cell>
          <cell r="D297">
            <v>825</v>
          </cell>
        </row>
        <row r="298">
          <cell r="A298" t="str">
            <v xml:space="preserve">ТОО "РИБОН"</v>
          </cell>
          <cell r="B298" t="str">
            <v xml:space="preserve">Г. ВОСКРЕСЕНСК МОСКОВСКОЙ ОБЛ.</v>
          </cell>
          <cell r="C298">
            <v>62</v>
          </cell>
          <cell r="D298">
            <v>349</v>
          </cell>
        </row>
        <row r="299">
          <cell r="A299" t="str">
            <v xml:space="preserve">ЗАО "ЛЕВАРТ"</v>
          </cell>
          <cell r="B299" t="str">
            <v xml:space="preserve">РОССИЯ 140200 Г.ВОСКРЕСЕНСК, УЛ.ГАРАЖНАЯ</v>
          </cell>
          <cell r="C299">
            <v>61</v>
          </cell>
          <cell r="D299">
            <v>42</v>
          </cell>
        </row>
        <row r="300">
          <cell r="A300" t="str">
            <v xml:space="preserve">ООО "ЭНЕРГИЯ 97"</v>
          </cell>
          <cell r="B300" t="str">
            <v xml:space="preserve">125047,МОСКВА,ОРУЖЕЙНЫЙ ПЕР.,5-9</v>
          </cell>
          <cell r="C300">
            <v>60</v>
          </cell>
          <cell r="D300">
            <v>980</v>
          </cell>
        </row>
        <row r="301">
          <cell r="A301" t="str">
            <v xml:space="preserve">ООО "ТОРКОМ"</v>
          </cell>
          <cell r="B301" t="str">
            <v>600014,Г.ВЛАДИМИР,ПР.СТРОИТЕЛЕЙ,20А</v>
          </cell>
          <cell r="C301">
            <v>60</v>
          </cell>
          <cell r="D301">
            <v>65</v>
          </cell>
        </row>
        <row r="302">
          <cell r="A302" t="str">
            <v xml:space="preserve">ТОО ДВНПЦ"ОКЕАН"</v>
          </cell>
          <cell r="B302" t="str">
            <v xml:space="preserve">Г.ВЛАДИВОСТОК УЛ.3-Я СТРОИТЕЛЬНАЯ 16 ТЕЛ 232312</v>
          </cell>
          <cell r="C302">
            <v>60</v>
          </cell>
          <cell r="D302">
            <v>75</v>
          </cell>
        </row>
        <row r="303">
          <cell r="A303" t="str">
            <v xml:space="preserve">OOO "ТЕОДОР"</v>
          </cell>
          <cell r="B303" t="str">
            <v xml:space="preserve">193036, С-ПЕТЕРБУРГ,ЛИГОВСКИЙ ПР.,Д.29,ПОМ.16-Н.</v>
          </cell>
          <cell r="C303">
            <v>60</v>
          </cell>
          <cell r="D303">
            <v>75</v>
          </cell>
        </row>
        <row r="304">
          <cell r="A304" t="str">
            <v xml:space="preserve">ООО ГЕРЦОГ</v>
          </cell>
          <cell r="B304" t="str">
            <v xml:space="preserve">188909 Г. ВЫСОЦК УЛ.КИРОВСКАЯ,2 КВ.14</v>
          </cell>
          <cell r="C304">
            <v>60</v>
          </cell>
          <cell r="D304">
            <v>59</v>
          </cell>
        </row>
        <row r="305">
          <cell r="A305" t="str">
            <v xml:space="preserve">ТАНКОВ ЛЕОНИД ГРИГОРЬЕВИЧ ИНДИВИДУАЛЬНЫЙ ПРЕДПРИНИМАТЕЛЬ</v>
          </cell>
          <cell r="B305" t="str">
            <v xml:space="preserve">188540 Г.СЛАНЦЫ УЛ.ЛЕНИНА Д0.30Б КВ.56</v>
          </cell>
          <cell r="C305">
            <v>59</v>
          </cell>
          <cell r="D305">
            <v>56</v>
          </cell>
        </row>
        <row r="306">
          <cell r="A306" t="str">
            <v xml:space="preserve">"СВЕЛЕН" ЗАО</v>
          </cell>
          <cell r="B306" t="str">
            <v xml:space="preserve">194156, С-ПЕТЕРБУРГ,СЕРДОБОЛЬСКАЯ,1</v>
          </cell>
          <cell r="C306">
            <v>59</v>
          </cell>
          <cell r="D306">
            <v>841</v>
          </cell>
        </row>
        <row r="307">
          <cell r="A307" t="str">
            <v xml:space="preserve">ООО "ВАДИРА"</v>
          </cell>
          <cell r="B307" t="str">
            <v>1107401366,355000,Г.СТАВРОПОЛЬ,ПР-Т,К.МАРКСА,15</v>
          </cell>
          <cell r="C307">
            <v>58</v>
          </cell>
          <cell r="D307">
            <v>36</v>
          </cell>
        </row>
        <row r="308">
          <cell r="A308" t="str">
            <v xml:space="preserve">ПК РЕСУРС</v>
          </cell>
          <cell r="B308" t="str">
            <v xml:space="preserve">603108, Н.НОВГОРОД, ПР-Д БАЗОВЫЙ 1А</v>
          </cell>
          <cell r="C308">
            <v>58</v>
          </cell>
          <cell r="D308">
            <v>417</v>
          </cell>
        </row>
        <row r="309">
          <cell r="A309" t="str">
            <v xml:space="preserve">ООО "КОМПАНИЯ "АКТИС"</v>
          </cell>
          <cell r="B309" t="str">
            <v xml:space="preserve">117571,МОСКВА,ПРОСПЕКТ ВЕРНАДСКОГО,Д.125</v>
          </cell>
          <cell r="C309">
            <v>58</v>
          </cell>
          <cell r="D309">
            <v>979</v>
          </cell>
        </row>
        <row r="310">
          <cell r="A310" t="str">
            <v xml:space="preserve">ИНДИВИДУАЛЬНЫЙ ПРЕДПРИНИМАТЕЛЬ АЛИЕВА НАТАЛЬЯ МИХАЙЛОВНА</v>
          </cell>
          <cell r="B310" t="str">
            <v xml:space="preserve">175045 НОВГОРОДСКАЯ ОБЛ СОЛЕЦКИЙ Р-Н,Д ВЫБИТИ</v>
          </cell>
          <cell r="C310">
            <v>58</v>
          </cell>
          <cell r="D310">
            <v>85</v>
          </cell>
        </row>
        <row r="311">
          <cell r="A311" t="str">
            <v xml:space="preserve">ТОО "АРТЕМИДА"</v>
          </cell>
          <cell r="B311" t="str">
            <v xml:space="preserve">672012 ЧИТА УГДАНСКАЯ 40 КВ.31</v>
          </cell>
          <cell r="C311">
            <v>55</v>
          </cell>
          <cell r="D311">
            <v>60</v>
          </cell>
        </row>
        <row r="312">
          <cell r="A312" t="str">
            <v xml:space="preserve">ООО "ТРАНСМЕТ"</v>
          </cell>
          <cell r="B312" t="str">
            <v xml:space="preserve">358000 КАЛМЫКИЯ,Г.ЭЛИСТА УЛ.ЛЕНИНА 249-505</v>
          </cell>
          <cell r="C312">
            <v>55</v>
          </cell>
          <cell r="D312">
            <v>620</v>
          </cell>
        </row>
        <row r="313">
          <cell r="A313" t="str">
            <v xml:space="preserve">ООО "УРАЛ-НЕВА-ТОРГМЕТАЛЛ"</v>
          </cell>
          <cell r="B313" t="str">
            <v xml:space="preserve">620057 ЕКАТЕРИНБУРГ УЛ.КОРЕПИНА 56</v>
          </cell>
          <cell r="C313">
            <v>55</v>
          </cell>
          <cell r="D313">
            <v>650</v>
          </cell>
        </row>
        <row r="314">
          <cell r="A314" t="str">
            <v xml:space="preserve">ЗАО ФИРМА "АГРОПРОМСТРОЙКОМПЛЕКТ"</v>
          </cell>
          <cell r="B314" t="str">
            <v>180007,Г.ПСКОВ,УЛ.ИНЖЕНЕРНАЯ,Д.9</v>
          </cell>
          <cell r="C314">
            <v>55</v>
          </cell>
          <cell r="D314">
            <v>46</v>
          </cell>
        </row>
        <row r="315">
          <cell r="A315" t="str">
            <v xml:space="preserve">ООО "СТРОЙПРОЕКТ-ХОЛДИНГ"</v>
          </cell>
          <cell r="B315" t="str">
            <v xml:space="preserve">198097 РОССИЯ С-ПЕТЕРБУРГ УЛ.ТРЕФОЛЕВА,42</v>
          </cell>
          <cell r="C315">
            <v>54</v>
          </cell>
          <cell r="D315">
            <v>65</v>
          </cell>
        </row>
        <row r="316">
          <cell r="A316" t="str">
            <v xml:space="preserve">ТОО ТАКТ</v>
          </cell>
          <cell r="B316" t="str">
            <v xml:space="preserve">198255,Г.СПБ,ПР. ВЕТЕРАНОВ 13-31</v>
          </cell>
          <cell r="C316">
            <v>53</v>
          </cell>
          <cell r="D316">
            <v>550</v>
          </cell>
        </row>
        <row r="317">
          <cell r="A317" t="str">
            <v xml:space="preserve">ООО "НОРД-ИНВЕСТ"</v>
          </cell>
          <cell r="B317" t="str">
            <v xml:space="preserve">665806 ИРКУТСКАЯ ОБЛ Г АНГАРСК УЛ О.КОШЕВОГО Д 9</v>
          </cell>
          <cell r="C317">
            <v>53</v>
          </cell>
          <cell r="D317">
            <v>50</v>
          </cell>
        </row>
        <row r="318">
          <cell r="A318" t="str">
            <v xml:space="preserve">ООО"ПРОМЫШЛЕННАЯ ГРУППА"РОСЦВЕТМЕТ"</v>
          </cell>
          <cell r="B318" t="str">
            <v xml:space="preserve">117513 РОССИЯ МОСКВА ПР.ЛЕНИНСКИЙ Д.123 КОР.1 КОМН.ПРАВЛЕНИЯ</v>
          </cell>
          <cell r="C318">
            <v>53</v>
          </cell>
          <cell r="D318">
            <v>700</v>
          </cell>
        </row>
        <row r="319">
          <cell r="A319" t="str">
            <v xml:space="preserve">ТОО "АЭРОПОРТ МЕНЗА"</v>
          </cell>
          <cell r="B319" t="str">
            <v xml:space="preserve">673030 ЧИТИНСКАЯ ОБЛ.КРАСНОЧИКОЙСКИЙ Р-НС.КРАСНЫЙ ЧИКОЙ(Г.ЧИТА УЛ.ЗВЕЗНАЯ14 КВ55</v>
          </cell>
          <cell r="C319">
            <v>52</v>
          </cell>
          <cell r="D319">
            <v>67</v>
          </cell>
        </row>
        <row r="320">
          <cell r="A320" t="str">
            <v xml:space="preserve">ООО "ПКФ  А Я К С"</v>
          </cell>
          <cell r="B320" t="str">
            <v xml:space="preserve">111024 Г.МОСКВА,УЛ.2-Я КАБЕЛЬНАЯ,10</v>
          </cell>
          <cell r="C320">
            <v>52</v>
          </cell>
          <cell r="D320">
            <v>775</v>
          </cell>
        </row>
        <row r="321">
          <cell r="A321" t="str">
            <v xml:space="preserve">АКЦИОНЕРНОЕ ОБЩЕСТВО "АЗОТ"</v>
          </cell>
          <cell r="B321" t="str">
            <v xml:space="preserve">618401 ПЕРМСКАЯ ОБЛ., Г.БЕРЕЗНИКИ,ЧУРТАНСКОЕ ШОССЕ 75</v>
          </cell>
          <cell r="C321">
            <v>51</v>
          </cell>
          <cell r="D321">
            <v>600</v>
          </cell>
        </row>
        <row r="322">
          <cell r="A322" t="str">
            <v xml:space="preserve">ООО"ТЕХНИКО-ЭКОНОМИЧЕСКОЕ ОБЬЕДИНЕНИЕ"  ("ТЭО")</v>
          </cell>
          <cell r="B322" t="str">
            <v xml:space="preserve">620003 ЕКАТЕРИНБУРГ ЧКАЛОВСКИЙ Р-ОН УЛ 8МАРТА 267А-204</v>
          </cell>
          <cell r="C322">
            <v>51</v>
          </cell>
          <cell r="D322">
            <v>500</v>
          </cell>
        </row>
        <row r="323">
          <cell r="A323" t="str">
            <v>ООО"СЕЗАР"</v>
          </cell>
          <cell r="B323" t="str">
            <v>193313,С-ПЕТЕРБУРГ,ПР.БОЛЬШЕВИКОВ,9,КОРП.1</v>
          </cell>
          <cell r="C323">
            <v>51</v>
          </cell>
          <cell r="D323">
            <v>1175</v>
          </cell>
        </row>
        <row r="324">
          <cell r="A324" t="str">
            <v xml:space="preserve">ИНДИВИДУАЛЬНЫЙ ПРЕДПРИНИМАТЕЛЬ ВОТИНЦЕВ НИКОЛАЙ НИКОЛАЕВИЧ</v>
          </cell>
          <cell r="B324" t="str">
            <v xml:space="preserve">674650 РП.ЗАБАЙКАЛЬСК УЛ.КОМСОМОЛЬСКАЯ  17А КВ.1</v>
          </cell>
          <cell r="C324">
            <v>51</v>
          </cell>
          <cell r="D324">
            <v>44</v>
          </cell>
        </row>
        <row r="325">
          <cell r="A325" t="str">
            <v xml:space="preserve">ТОО"СТРОИТЕЛЬ", Г.ВЛАДИВОСТОК,</v>
          </cell>
          <cell r="B325" t="str">
            <v xml:space="preserve">УЛ. КАЛИНИНА, 240</v>
          </cell>
          <cell r="C325">
            <v>50</v>
          </cell>
          <cell r="D325">
            <v>71</v>
          </cell>
        </row>
        <row r="326">
          <cell r="A326" t="str">
            <v xml:space="preserve">ООО "ФУЛАЙ"</v>
          </cell>
          <cell r="B326" t="str">
            <v xml:space="preserve">664050 Г ИРКУТСК УЛ БАЙКАЛЬСКАЯ 266-17</v>
          </cell>
          <cell r="C326">
            <v>50</v>
          </cell>
          <cell r="D326">
            <v>70</v>
          </cell>
        </row>
        <row r="327">
          <cell r="A327" t="str">
            <v xml:space="preserve">ООО   "АРСЕHАЛ"</v>
          </cell>
          <cell r="B327" t="str">
            <v xml:space="preserve">182100 ПСК.ОБЛ.Г.В-ЛУКИ УЛ.3-Й УДАРHОЙ АРМИИ Д.69</v>
          </cell>
          <cell r="C327">
            <v>50</v>
          </cell>
          <cell r="D327">
            <v>44</v>
          </cell>
        </row>
        <row r="328">
          <cell r="A328" t="str">
            <v>ЗАО"ИНТЕРКОН"</v>
          </cell>
          <cell r="B328" t="str">
            <v xml:space="preserve">190000,С-ПЕТЕРБУРГ,УЛ.Б.МОРСКАЯ 35</v>
          </cell>
          <cell r="C328">
            <v>50</v>
          </cell>
          <cell r="D328">
            <v>590</v>
          </cell>
        </row>
        <row r="329">
          <cell r="A329" t="str">
            <v xml:space="preserve">ОАО "ЗАВОД МЕТАЛЛОКОНСТРУКЦИЙ"</v>
          </cell>
          <cell r="B329" t="str">
            <v xml:space="preserve">193177 С-ПЕТЕРБУРГ,УЛ.КАРАВАЕВСКАЯ,57</v>
          </cell>
          <cell r="C329">
            <v>50</v>
          </cell>
          <cell r="D329">
            <v>83</v>
          </cell>
        </row>
        <row r="330">
          <cell r="A330" t="str">
            <v xml:space="preserve">ТОО "ТРАНССЕРВИС"</v>
          </cell>
          <cell r="B330" t="str">
            <v>192288,С-ПЕТЕРБУРГ,УЛ.ПРОМЫШЛЕННАЯ,2</v>
          </cell>
          <cell r="C330">
            <v>50</v>
          </cell>
          <cell r="D330">
            <v>700</v>
          </cell>
        </row>
        <row r="331">
          <cell r="A331" t="str">
            <v xml:space="preserve">ООО "МИРАНДА"</v>
          </cell>
          <cell r="B331" t="str">
            <v xml:space="preserve">692676 С.ГАЛЕНКИ УЛ.КАЛИНИНА 93 ОКТЯБРЬСКОГО РАЙОНА ПРИМОРСКОГО КРАЯ</v>
          </cell>
          <cell r="C331">
            <v>50</v>
          </cell>
          <cell r="D331">
            <v>102</v>
          </cell>
        </row>
        <row r="332">
          <cell r="A332" t="str">
            <v xml:space="preserve">ОБЩЕСТВО С ОГРАНИЧЕННОЙ ОТВЕТСТВЕННОСТЬЮ "ПЛАМЯ"</v>
          </cell>
          <cell r="B332" t="str">
            <v xml:space="preserve">674665 Г.КРАСНОКАМЕНСК Д.477 КВ.23</v>
          </cell>
          <cell r="C332">
            <v>49</v>
          </cell>
          <cell r="D332">
            <v>78</v>
          </cell>
        </row>
        <row r="333">
          <cell r="A333" t="str">
            <v xml:space="preserve">ОБЩЕСТВО С ОГРАНИЧЕННОЙ ОТВЕТСТВЕННОСТЬЮ" ГРАНИТ "</v>
          </cell>
          <cell r="B333" t="str">
            <v xml:space="preserve">674610, ЧИТИНСКАЯ ОБЛАСТЬ, Г.БОРЗЯ,     ПЕР.СТРОИТЕЛЬНЫЙ, ДОМ 5</v>
          </cell>
          <cell r="C333">
            <v>47</v>
          </cell>
          <cell r="D333">
            <v>52</v>
          </cell>
        </row>
        <row r="334">
          <cell r="A334" t="str">
            <v>ООО"БАРС"</v>
          </cell>
          <cell r="B334" t="str">
            <v xml:space="preserve">ПРИМОРСКИЙ КРАЙ АРСЕНЬЕВ УЛ.ЖУКОВСКОГО 19  2-26-57</v>
          </cell>
          <cell r="C334">
            <v>45</v>
          </cell>
          <cell r="D334">
            <v>73</v>
          </cell>
        </row>
        <row r="335">
          <cell r="A335" t="str">
            <v xml:space="preserve">ООО "ШЭН-ШО ЭКСПОРТ-ИМПОРТ"</v>
          </cell>
          <cell r="B335" t="str">
            <v xml:space="preserve">БЛАГОВЕЩЕНСК,УЛ.ЧАЙКОВСКОГО 7-113</v>
          </cell>
          <cell r="C335">
            <v>42</v>
          </cell>
          <cell r="D335">
            <v>110</v>
          </cell>
        </row>
        <row r="336">
          <cell r="A336" t="str">
            <v xml:space="preserve">ООО "ЦВЕТМЕТЭКСПОРТ"</v>
          </cell>
          <cell r="B336" t="str">
            <v xml:space="preserve">620014 ЕКАТЕРИНБУРГ УЛ.ГОРОДСКАЯ 1А</v>
          </cell>
          <cell r="C336">
            <v>42</v>
          </cell>
          <cell r="D336">
            <v>659</v>
          </cell>
        </row>
        <row r="337">
          <cell r="A337" t="str">
            <v xml:space="preserve">СТАРИКОВ В.А.</v>
          </cell>
          <cell r="B337" t="str">
            <v xml:space="preserve">603136 Н.НОВГОРОД,УЛ.РОКОССОВСКОГО 6 КВ.76</v>
          </cell>
          <cell r="C337">
            <v>41</v>
          </cell>
          <cell r="D337">
            <v>45</v>
          </cell>
        </row>
        <row r="338">
          <cell r="A338" t="str">
            <v xml:space="preserve">ООО "МВС"</v>
          </cell>
          <cell r="B338" t="str">
            <v xml:space="preserve">РОССИЯ  249020 Г.ОБНИНСК УЛ.ЛЕСНАЯ 1А</v>
          </cell>
          <cell r="C338">
            <v>40</v>
          </cell>
          <cell r="D338">
            <v>619</v>
          </cell>
        </row>
        <row r="339">
          <cell r="A339" t="str">
            <v xml:space="preserve">ЗАО "МЕТЭКО"</v>
          </cell>
          <cell r="B339" t="str">
            <v xml:space="preserve">454017 РОССИЯ ЧЕЛЯБИНСК УЛ.ХМЕЛЬНИЦКОГО,13-74</v>
          </cell>
          <cell r="C339">
            <v>40</v>
          </cell>
          <cell r="D339">
            <v>600</v>
          </cell>
        </row>
        <row r="340">
          <cell r="A340" t="str">
            <v xml:space="preserve">ЗАО "АЛЮМИНИЙ-ЭКСКЛЮЗИВ"</v>
          </cell>
          <cell r="B340" t="str">
            <v xml:space="preserve">123585, Г.МОСКВА, УЛ.МАРШАЛА ТУХАЧЕВСКОГО, Д.26, КОРП.2, КОМН.ПРАВЛЕНИЯ</v>
          </cell>
          <cell r="C340">
            <v>40</v>
          </cell>
          <cell r="D340">
            <v>667</v>
          </cell>
        </row>
        <row r="341">
          <cell r="A341" t="str">
            <v xml:space="preserve">ТОО "МАХАГОН"</v>
          </cell>
          <cell r="B341" t="str">
            <v xml:space="preserve">129110 МОСКВА,УЛ.ГИЛЯРОВСКОГО Д.54,СТР.1</v>
          </cell>
          <cell r="C341">
            <v>40</v>
          </cell>
          <cell r="D341">
            <v>825</v>
          </cell>
        </row>
        <row r="342">
          <cell r="A342" t="str">
            <v xml:space="preserve">ООО "ФИРМА БИМЕТ"</v>
          </cell>
          <cell r="B342" t="str">
            <v xml:space="preserve">125015 МОСКВА БУТЫРСКАЯ 86"Б"</v>
          </cell>
          <cell r="C342">
            <v>40</v>
          </cell>
          <cell r="D342">
            <v>601</v>
          </cell>
        </row>
        <row r="343">
          <cell r="A343" t="str">
            <v xml:space="preserve">ЗАО "ФИЛ"</v>
          </cell>
          <cell r="B343" t="str">
            <v>630009,Г.НОВОСИБИРСК,УЛ.ДОБРОЛЮБОВА,Д.31</v>
          </cell>
          <cell r="C343">
            <v>39</v>
          </cell>
          <cell r="D343">
            <v>701</v>
          </cell>
        </row>
        <row r="344">
          <cell r="A344" t="str">
            <v xml:space="preserve">"ТРАСТ-НЕВА" ООО</v>
          </cell>
          <cell r="B344" t="str">
            <v xml:space="preserve">197227, С-ПЕТЕРБУРГ, УЛ. БАЙКОНУРСКАЯ,Д. 13, КВ. 2</v>
          </cell>
          <cell r="C344">
            <v>39</v>
          </cell>
          <cell r="D344">
            <v>700</v>
          </cell>
        </row>
        <row r="345">
          <cell r="A345" t="str">
            <v xml:space="preserve">СП ТОО "ЛИК"</v>
          </cell>
          <cell r="B345" t="str">
            <v>СВЕТОГОРСК,ПИОНЕРСКАЯ,8-А</v>
          </cell>
          <cell r="C345">
            <v>39</v>
          </cell>
          <cell r="D345">
            <v>40</v>
          </cell>
        </row>
        <row r="346">
          <cell r="A346" t="str">
            <v xml:space="preserve">"ТРЕЙДИНГ" ООО</v>
          </cell>
          <cell r="B346" t="str">
            <v xml:space="preserve">192007, С-ПЕТЕРБУРГ,УЛ.ТАМБОВСКАЯ,8/10Б</v>
          </cell>
          <cell r="C346">
            <v>38</v>
          </cell>
          <cell r="D346">
            <v>480</v>
          </cell>
        </row>
        <row r="347">
          <cell r="A347" t="str">
            <v>ТОО"ЮСИДА"</v>
          </cell>
          <cell r="B347" t="str">
            <v xml:space="preserve">195253,РОССИЯ,С-ПЕТЕРБУРГ,УЛ.  ТУХАЧЕВСКОГО,17 ,ТЕЛ.234-5534</v>
          </cell>
          <cell r="C347">
            <v>38</v>
          </cell>
          <cell r="D347">
            <v>565</v>
          </cell>
        </row>
        <row r="348">
          <cell r="A348" t="str">
            <v xml:space="preserve">ООО "МЕТАЛЛ ИНВЕСТ"</v>
          </cell>
          <cell r="B348" t="str">
            <v xml:space="preserve">129010,г.МОСКВА,ул.Б.СПАССКАЯ,д.10/1,КОМНАТА ПРАВЛЕНИЯ</v>
          </cell>
          <cell r="C348">
            <v>37</v>
          </cell>
          <cell r="D348">
            <v>1150</v>
          </cell>
        </row>
        <row r="349">
          <cell r="A349" t="str">
            <v xml:space="preserve">СП "ВОСТОК-ЗАПАД"</v>
          </cell>
          <cell r="B349" t="str">
            <v xml:space="preserve">454080,Г.ЧЕЛЯБИНСК,УЛ.ЭНТУЗИАСТОВ 26</v>
          </cell>
          <cell r="C349">
            <v>36</v>
          </cell>
          <cell r="D349">
            <v>556</v>
          </cell>
        </row>
        <row r="350">
          <cell r="A350" t="str">
            <v xml:space="preserve">ТОО "АЛЛАД"</v>
          </cell>
          <cell r="B350" t="str">
            <v>117330,Г.МОСКВА,УЛ.МОСФИЛЬМОВСКАЯ,Д.17Б,КОМ.5</v>
          </cell>
          <cell r="C350">
            <v>36</v>
          </cell>
          <cell r="D350">
            <v>329</v>
          </cell>
        </row>
        <row r="351">
          <cell r="A351" t="str">
            <v xml:space="preserve">"ЭДИКТ-ПРИМОРЬЕ" ЗАО</v>
          </cell>
          <cell r="B351" t="str">
            <v xml:space="preserve">Г.ВЛАДИВОСТОК, УЛ.КОМАНДОРСКАЯ 11</v>
          </cell>
          <cell r="C351">
            <v>35</v>
          </cell>
          <cell r="D351">
            <v>450</v>
          </cell>
        </row>
        <row r="352">
          <cell r="A352" t="str">
            <v xml:space="preserve">ТОВАРИЩЕСТВО С ОГРАНИЧЕННОЙ ОТВЕТСТВЕННОСТЬЮ " К В А Р Ц "</v>
          </cell>
          <cell r="B352" t="str">
            <v xml:space="preserve">674610 ЧИТИНСКАЯ ОБЛ.Г.БОРЗЯ УЛ.МАТРОСОВА 17</v>
          </cell>
          <cell r="C352">
            <v>32</v>
          </cell>
          <cell r="D352">
            <v>23</v>
          </cell>
        </row>
        <row r="353">
          <cell r="A353" t="str">
            <v xml:space="preserve">ИНДИВИДУАЛЬНЫЙ ПРЕДПРИНИМАТЕЛЬ БАДМАЖАПОВ БАТО-ЖАРГАЛ НАМЖИНОВИЧ</v>
          </cell>
          <cell r="B353" t="str">
            <v xml:space="preserve">674690 ЧИТИНСКАЯ ОБЛ. П.БИЛИТУЙ    УЛ.СТЕПНАЯ Д.32</v>
          </cell>
          <cell r="C353">
            <v>32</v>
          </cell>
          <cell r="D353">
            <v>20</v>
          </cell>
        </row>
        <row r="354">
          <cell r="A354" t="str">
            <v xml:space="preserve">ТОО ТОРГОВЫЙ ДОМ "МИНОРА"</v>
          </cell>
          <cell r="B354" t="str">
            <v xml:space="preserve">ЧИТИНСКАЯ ОБЛ,Г.КРАСНОКАМЕНСК,Д.704,КВ.320</v>
          </cell>
          <cell r="C354">
            <v>32</v>
          </cell>
          <cell r="D354">
            <v>25</v>
          </cell>
        </row>
        <row r="355">
          <cell r="A355" t="str">
            <v>ООО"ПОЛИПЛАН"</v>
          </cell>
          <cell r="B355" t="str">
            <v xml:space="preserve">188900,Г.ВЫБОРГ,УЛ.ЛЕНИНГРАДСКОЕ ШОССЕ,ДОМ 21А</v>
          </cell>
          <cell r="C355">
            <v>32</v>
          </cell>
          <cell r="D355">
            <v>589</v>
          </cell>
        </row>
        <row r="356">
          <cell r="A356" t="str">
            <v xml:space="preserve">ООО "ЮНИС К"</v>
          </cell>
          <cell r="B356" t="str">
            <v xml:space="preserve">692503 Г.УССУРИЙСК УЛ.КИРОВА 25 А</v>
          </cell>
          <cell r="C356">
            <v>31</v>
          </cell>
          <cell r="D356">
            <v>157</v>
          </cell>
        </row>
        <row r="357">
          <cell r="A357" t="str">
            <v xml:space="preserve">ООО ТОРГОВО-ЭКОНОМИЧЕСКАЯ КОМПАНИЯ "КЕНТАВР"</v>
          </cell>
          <cell r="B357" t="str">
            <v xml:space="preserve">660048,КРАСНОЯРСКИЙ КРАЙ,Г.КРАСНОЯРСК,УЛ.МАЕРЧАКА 51, Т.246472</v>
          </cell>
          <cell r="C357">
            <v>30</v>
          </cell>
          <cell r="D357">
            <v>266</v>
          </cell>
        </row>
        <row r="358">
          <cell r="A358" t="str">
            <v>ООО"ВЕЛЕС"</v>
          </cell>
          <cell r="B358" t="str">
            <v xml:space="preserve">454047 РОССИЯ ЧЕЛЯБИНСК УЛ.ПРИБОРОСТРОИТЕЛЕЙ 16А</v>
          </cell>
          <cell r="C358">
            <v>30</v>
          </cell>
          <cell r="D358">
            <v>928</v>
          </cell>
        </row>
        <row r="359">
          <cell r="A359" t="str">
            <v xml:space="preserve">"ИДЕАЛ"  ТОО</v>
          </cell>
          <cell r="B359" t="str">
            <v xml:space="preserve">188537,ЛЕНГ.ОБЛ.Г.СОСНОВЫЙ БОР,УЛ.СОЛНЕЧНАЯ,39 КВ.121</v>
          </cell>
          <cell r="C359">
            <v>30</v>
          </cell>
          <cell r="D359">
            <v>45</v>
          </cell>
        </row>
        <row r="360">
          <cell r="A360" t="str">
            <v xml:space="preserve">ЧП ПИЧУЕВ С.М. СВИД. ШШ 504</v>
          </cell>
          <cell r="B360" t="str">
            <v xml:space="preserve">673370 ЧИТИНСКАЯ ОБЛ.Г.ШИЛКА УЛ.2-Я НАБЕРЕЖНАЯ 18А</v>
          </cell>
          <cell r="C360">
            <v>22</v>
          </cell>
          <cell r="D360">
            <v>40</v>
          </cell>
        </row>
        <row r="361">
          <cell r="A361" t="str">
            <v>ЗАО"МИТЕКС"</v>
          </cell>
          <cell r="B361" t="str">
            <v xml:space="preserve">198092, С-ПЕТЕРБУРГ,МИТРОФАНЬЕВСКОЕ,ШОССЕ,5В</v>
          </cell>
          <cell r="C361">
            <v>22</v>
          </cell>
          <cell r="D361">
            <v>625</v>
          </cell>
        </row>
        <row r="362">
          <cell r="A362" t="str">
            <v xml:space="preserve">"ДИКТИС", ООО</v>
          </cell>
          <cell r="B362" t="str">
            <v xml:space="preserve">196158, С-ПЕТЕРБУРГ, МОСКОВСКОЕ ШОССЕ, 4</v>
          </cell>
          <cell r="C362">
            <v>22</v>
          </cell>
          <cell r="D362">
            <v>580</v>
          </cell>
        </row>
        <row r="363">
          <cell r="A363" t="str">
            <v xml:space="preserve">КРЕСТЬЯНСКОЕ ФЕРМЕРСКОЕ ХОЗЯЙСТВО  "НАДЕЖДА-2"</v>
          </cell>
          <cell r="B363" t="str">
            <v xml:space="preserve">674668 ЧИТ.ОБЛ.П.СТЕПНОЙ</v>
          </cell>
          <cell r="C363">
            <v>22</v>
          </cell>
          <cell r="D363">
            <v>42</v>
          </cell>
        </row>
        <row r="364">
          <cell r="A364" t="str">
            <v xml:space="preserve">ЗАО "МАРВЕЛЛ"</v>
          </cell>
          <cell r="B364" t="str">
            <v xml:space="preserve">236038 КАЛИНИНГРАД,УЛ.ЕЛОВАЯ,10</v>
          </cell>
          <cell r="C364">
            <v>22</v>
          </cell>
          <cell r="D364">
            <v>810</v>
          </cell>
        </row>
        <row r="365">
          <cell r="A365" t="str">
            <v xml:space="preserve">ТОО "БАЛТЭКСКОМ"</v>
          </cell>
          <cell r="B365" t="str">
            <v xml:space="preserve">236000,КАЛИНИНГРАД,ПР.МИРА 85</v>
          </cell>
          <cell r="C365">
            <v>22</v>
          </cell>
          <cell r="D365">
            <v>482</v>
          </cell>
        </row>
        <row r="366">
          <cell r="A366" t="str">
            <v xml:space="preserve">"ТЕХКОНТАКТ" АОЗТ</v>
          </cell>
          <cell r="B366" t="str">
            <v>195267,С-ПЕТЕРБУРГ,УЛ,УШИНСКОГО,41</v>
          </cell>
          <cell r="C366">
            <v>21</v>
          </cell>
          <cell r="D366">
            <v>680</v>
          </cell>
        </row>
        <row r="367">
          <cell r="A367" t="str">
            <v xml:space="preserve">ТОО "КАЗАНЬВТОРЦВЕТМЕТ"</v>
          </cell>
          <cell r="B367" t="str">
            <v xml:space="preserve">420054 Г.КАЗАНЬ УЛ.СКЛАДСКАЯ Д.4</v>
          </cell>
          <cell r="C367">
            <v>20</v>
          </cell>
          <cell r="D367">
            <v>617</v>
          </cell>
        </row>
        <row r="368">
          <cell r="A368" t="str">
            <v xml:space="preserve">ЗАО"МТМ МЕТАЛЛ"</v>
          </cell>
          <cell r="B368" t="str">
            <v xml:space="preserve">115516,МОСКВА,УЛ.ЛУГАНСКАЯ 4/1</v>
          </cell>
          <cell r="C368">
            <v>20</v>
          </cell>
          <cell r="D368">
            <v>800</v>
          </cell>
        </row>
        <row r="369">
          <cell r="A369" t="str">
            <v xml:space="preserve">"КВАРЦ"ОБЩЕСТВО С ОГРАНИЧЕННОЙ ОТВЕТСТВЕННОСТЬЮ</v>
          </cell>
          <cell r="B369" t="str">
            <v xml:space="preserve">674665 Г.КРАСНОКАМЕНСК,Д.438,КВ.263 ТЕЛ.4-64-73</v>
          </cell>
          <cell r="C369">
            <v>20</v>
          </cell>
          <cell r="D369">
            <v>65</v>
          </cell>
        </row>
        <row r="370">
          <cell r="A370" t="str">
            <v>ЗАО"НПО"АВАНГАРД"</v>
          </cell>
          <cell r="B370" t="str">
            <v xml:space="preserve">113638 МОСКВА,УЛ.КРИВОРОЖСКАЯ,Д.33</v>
          </cell>
          <cell r="C370">
            <v>20</v>
          </cell>
          <cell r="D370">
            <v>705</v>
          </cell>
        </row>
        <row r="371">
          <cell r="A371" t="str">
            <v xml:space="preserve">ИП ЮЛДАШЕВ ИГОРЬ ЭГАМБЕРДОВИЧ</v>
          </cell>
          <cell r="B371" t="str">
            <v xml:space="preserve">214014 Г.СМОЛЕНСК УЛ.ИСАКОВСКРГО Д.22 КВ.20</v>
          </cell>
          <cell r="C371">
            <v>20</v>
          </cell>
          <cell r="D371">
            <v>438</v>
          </cell>
        </row>
        <row r="372">
          <cell r="A372" t="str">
            <v xml:space="preserve">ООО "ПЕТРОВИВ"</v>
          </cell>
          <cell r="B372" t="str">
            <v xml:space="preserve">198107, С-ПЕТЕРБУРГ,ПР. СТАЧЕК, 136</v>
          </cell>
          <cell r="C372">
            <v>20</v>
          </cell>
          <cell r="D372">
            <v>650</v>
          </cell>
        </row>
        <row r="373">
          <cell r="A373" t="str">
            <v xml:space="preserve">ООО "ТОРГОВЫЙ ДОМ "НЕБРОСКО"</v>
          </cell>
          <cell r="B373" t="str">
            <v xml:space="preserve">127599 МОСКВА УЛ.БУСИНОВСКАЯ ГОРКА Д.1,КОРП.2</v>
          </cell>
          <cell r="C373">
            <v>20</v>
          </cell>
          <cell r="D373">
            <v>900</v>
          </cell>
        </row>
        <row r="374">
          <cell r="A374" t="str">
            <v xml:space="preserve">ЗАО ФИРМА "ЛОСТА"</v>
          </cell>
          <cell r="B374" t="str">
            <v xml:space="preserve">103055 МОСКВА,УЛ.НОВОЛЕСНАЯ,7,КОРП.2 Т.3245085 ФАКС 3244565</v>
          </cell>
          <cell r="C374">
            <v>20</v>
          </cell>
          <cell r="D374">
            <v>655</v>
          </cell>
        </row>
        <row r="375">
          <cell r="A375" t="str">
            <v xml:space="preserve">ТОО "ГЕРЭЙ"</v>
          </cell>
          <cell r="B375" t="str">
            <v xml:space="preserve">125130 МОСКВА УЛ.ПРИОРОВА, 36</v>
          </cell>
          <cell r="C375">
            <v>20</v>
          </cell>
          <cell r="D375">
            <v>750</v>
          </cell>
        </row>
        <row r="376">
          <cell r="A376" t="str">
            <v xml:space="preserve">ЗАО "РУСЬСТАЛЬРЕСУРС"</v>
          </cell>
          <cell r="B376" t="str">
            <v xml:space="preserve">115201,МОСКВА,КАШИРСКИЙ ПР.17/18 РОССИЯ</v>
          </cell>
          <cell r="C376">
            <v>19</v>
          </cell>
          <cell r="D376">
            <v>850</v>
          </cell>
        </row>
        <row r="377">
          <cell r="A377" t="str">
            <v xml:space="preserve">ООО "БУСТЕК"</v>
          </cell>
          <cell r="B377" t="str">
            <v xml:space="preserve">143952, МОСКОВСКАЯ ОБЛ., Г.РЕУТОВ, УЛ.КОМСОМОЛЬСКАЯ, 27, КВ.21</v>
          </cell>
          <cell r="C377">
            <v>19</v>
          </cell>
          <cell r="D377">
            <v>520</v>
          </cell>
        </row>
        <row r="378">
          <cell r="A378" t="str">
            <v xml:space="preserve">ЗАО "КОМПАНИЯ "ПРОМТЕХНОЛОГИЯ"</v>
          </cell>
          <cell r="B378" t="str">
            <v xml:space="preserve">125047,МОСКВА,УЛ.ГОТВАЛЬДА 8/26 ТЕЛ: 489-88-51</v>
          </cell>
          <cell r="C378">
            <v>19</v>
          </cell>
          <cell r="D378">
            <v>750</v>
          </cell>
        </row>
        <row r="379">
          <cell r="A379" t="str">
            <v xml:space="preserve">ЗАО "РЕЦИМЕТАЛЛ"</v>
          </cell>
          <cell r="B379" t="str">
            <v xml:space="preserve">113519, МОСКВА, УЛ.ЧЕРТАНОВСКАЯ, Д.31, К.1</v>
          </cell>
          <cell r="C379">
            <v>19</v>
          </cell>
          <cell r="D379">
            <v>757</v>
          </cell>
        </row>
        <row r="380">
          <cell r="A380" t="str">
            <v xml:space="preserve">"БРИГАДИР" ООО</v>
          </cell>
          <cell r="B380" t="str">
            <v xml:space="preserve">188900, Г.ВЫБОРГ, ПР.ЛЕНИНА, Д.5, КВ.4</v>
          </cell>
          <cell r="C380">
            <v>19</v>
          </cell>
          <cell r="D380">
            <v>550</v>
          </cell>
        </row>
        <row r="381">
          <cell r="A381" t="str">
            <v xml:space="preserve">ООО "ЛАКОНИКА"</v>
          </cell>
          <cell r="B381" t="str">
            <v xml:space="preserve">238340 Г.СВЕТЛЫЙ,УЛ.МИРА,4 ТЕЛ.27-38-86</v>
          </cell>
          <cell r="C381">
            <v>18</v>
          </cell>
          <cell r="D381">
            <v>854</v>
          </cell>
        </row>
        <row r="382">
          <cell r="A382" t="str">
            <v>ООО"АТТИС-Р"</v>
          </cell>
          <cell r="B382" t="str">
            <v xml:space="preserve">113452 МОСКВА УЛ.ЯЛТИНСКАЯ 7</v>
          </cell>
          <cell r="C382">
            <v>17</v>
          </cell>
          <cell r="D382">
            <v>600</v>
          </cell>
        </row>
        <row r="383">
          <cell r="A383" t="str">
            <v>ООО"ЭНИГМА"</v>
          </cell>
          <cell r="B383" t="str">
            <v xml:space="preserve">692570 С.ПОКРОВКА ПЕР.РАБОЧИЙ 5 КВ.8 ОКТЯБРЬСКОГО Р-НА ПРИМОРСКОГО КРАЯ</v>
          </cell>
          <cell r="C383">
            <v>15</v>
          </cell>
          <cell r="D383">
            <v>160</v>
          </cell>
        </row>
        <row r="384">
          <cell r="A384" t="str">
            <v xml:space="preserve">ИЧП А.А.ИЕВЛИВОЙ "АЛИРЛИАНЖ"</v>
          </cell>
          <cell r="B384" t="str">
            <v xml:space="preserve">692570 С.ПОКРОВКА  УЛ.ОКТЯБРЬСКАЯ 5-23  ОКТЯБРЬСКОГО РАЙОНА</v>
          </cell>
          <cell r="C384">
            <v>15</v>
          </cell>
          <cell r="D384">
            <v>160</v>
          </cell>
        </row>
        <row r="385">
          <cell r="A385" t="str">
            <v xml:space="preserve">ЗАО "РОСМАРК-СТАЛЬ"</v>
          </cell>
          <cell r="B385" t="str">
            <v xml:space="preserve">196233, С-ПЕТЕРБУРГ,ПР.КОСМОНАВТОВ,Д.42 ПОМ.10 Н</v>
          </cell>
          <cell r="C385">
            <v>15</v>
          </cell>
          <cell r="D385">
            <v>654</v>
          </cell>
        </row>
        <row r="386">
          <cell r="A386" t="str">
            <v>ООО"РАМЭКСО"</v>
          </cell>
          <cell r="B386" t="str">
            <v xml:space="preserve">454100 РОССИЯ ЧЕЛЯБИНСК УЛ.ЧИЧЕРИНА 5-313</v>
          </cell>
          <cell r="C386">
            <v>15</v>
          </cell>
          <cell r="D386">
            <v>1224</v>
          </cell>
        </row>
        <row r="387">
          <cell r="A387" t="str">
            <v xml:space="preserve">ОТКРЫТОЕ АКЦИОНЕРНОЕ ОБЩЕСТВО"ДАЛЬВТОРЦВЕТМЕТ"</v>
          </cell>
          <cell r="B387" t="str">
            <v xml:space="preserve">680032 Г. ХАБАРОВСК,УЛ.ЗЕЛЕНАЯ,2А</v>
          </cell>
          <cell r="C387">
            <v>14</v>
          </cell>
          <cell r="D387">
            <v>500</v>
          </cell>
        </row>
        <row r="388">
          <cell r="A388" t="str">
            <v>ООО"ТРЕЙД-ИНВЕСТ"</v>
          </cell>
          <cell r="B388" t="str">
            <v xml:space="preserve">193036,С-ПЕТЕРБУРГ,ЛИГОВСКИЙ ПР.29.</v>
          </cell>
          <cell r="C388">
            <v>14</v>
          </cell>
          <cell r="D388">
            <v>332</v>
          </cell>
        </row>
        <row r="389">
          <cell r="A389" t="str">
            <v xml:space="preserve">ОЛЬШЕВСКИЙ АНДРЕЙ ИГОРЕВИЧ VII-ВС N 659886  ОТ 29.01.87 УССУРИЙСКИМ ОВД ПРИМ.КР.</v>
          </cell>
          <cell r="B389" t="str">
            <v xml:space="preserve">692550 С.МИХАЙЛОВКА УЛ.ЗАВОДСКАЯ 6А КВ.9ПРИМОРСКИЙ КРАЙ МИХАЙЛОВСКИЙ Р-Н</v>
          </cell>
          <cell r="C389">
            <v>14</v>
          </cell>
          <cell r="D389">
            <v>160</v>
          </cell>
        </row>
        <row r="390">
          <cell r="A390" t="str">
            <v xml:space="preserve">ООО "МОДЭКС"</v>
          </cell>
          <cell r="B390" t="str">
            <v xml:space="preserve">173003,Г.НОВГОРОД УЛ.ГЕРМАНА 25</v>
          </cell>
          <cell r="C390">
            <v>13</v>
          </cell>
          <cell r="D390">
            <v>511</v>
          </cell>
        </row>
        <row r="391">
          <cell r="A391" t="str">
            <v xml:space="preserve">ОАО "КАЛИНИНГРАДВТОРМЕТ"</v>
          </cell>
          <cell r="B391" t="str">
            <v xml:space="preserve">236017 Г.КАЛИНИНГРАД ПР.ПОБЕДЫ,35 ТЕЛ.215480</v>
          </cell>
          <cell r="C391">
            <v>13</v>
          </cell>
          <cell r="D391">
            <v>545</v>
          </cell>
        </row>
        <row r="392">
          <cell r="A392" t="str">
            <v xml:space="preserve">ГП "ВТОРЦВЕТМЕТ"</v>
          </cell>
          <cell r="B392" t="str">
            <v xml:space="preserve">163035,Г.АРХАНГЕЛЬСК,УЛ.2-Я БИРЖЕВАЯ ВЕТКА</v>
          </cell>
          <cell r="C392">
            <v>12</v>
          </cell>
          <cell r="D392">
            <v>163</v>
          </cell>
        </row>
        <row r="393">
          <cell r="A393" t="str">
            <v xml:space="preserve">ОАО "МОСТОЧЛЕГМАШ"</v>
          </cell>
          <cell r="B393" t="str">
            <v xml:space="preserve">121354,МОСКВА,УЛ.ДОРОГОБУЖСКАЯ,Д.14 ТЕЛ.447-38-75</v>
          </cell>
          <cell r="C393">
            <v>10</v>
          </cell>
          <cell r="D393">
            <v>362</v>
          </cell>
        </row>
        <row r="394">
          <cell r="A394" t="str">
            <v>ООО"КРИТЕРИЙ"</v>
          </cell>
          <cell r="B394" t="str">
            <v xml:space="preserve">236010 КАЛИНИНГРАД,УЛ.НЕФТЯНАЯ,2  РОССИЯ</v>
          </cell>
          <cell r="C394">
            <v>9</v>
          </cell>
          <cell r="D394">
            <v>600</v>
          </cell>
        </row>
        <row r="395">
          <cell r="A395" t="str">
            <v xml:space="preserve">ООО "ФИРМА"ВИВИД"</v>
          </cell>
          <cell r="B395" t="str">
            <v xml:space="preserve">113461,МОСКВА,СЕВАСТОПОЛЬСКИЙ ПР-Т,34</v>
          </cell>
          <cell r="C395">
            <v>9</v>
          </cell>
          <cell r="D395">
            <v>400</v>
          </cell>
        </row>
        <row r="396">
          <cell r="A396" t="str">
            <v xml:space="preserve">МОСКАЛЕНКО АНТОНИНА АЛЕКСАНДРОВНА П-Т VIII-ЖС 615801 ОТ 01.07.80 ВАСИЛЬЕВ.РОВД</v>
          </cell>
          <cell r="B396" t="str">
            <v xml:space="preserve">692570 С.ПОКРОВКА УЛ.КОСМОНАВТОВ 3-48</v>
          </cell>
          <cell r="C396">
            <v>9</v>
          </cell>
          <cell r="D396">
            <v>90</v>
          </cell>
        </row>
        <row r="397">
          <cell r="A397" t="str">
            <v xml:space="preserve">CП ООО "ВИСТ И К"</v>
          </cell>
          <cell r="B397" t="str">
            <v xml:space="preserve">236013 КАЛИНИНГРАД,УЛ.МАГНИТОГОРСКАЯ Д.4</v>
          </cell>
          <cell r="C397">
            <v>7</v>
          </cell>
          <cell r="D397">
            <v>502</v>
          </cell>
        </row>
        <row r="398">
          <cell r="A398" t="str">
            <v xml:space="preserve">ООО "ЛИ ДА"</v>
          </cell>
          <cell r="B398" t="str">
            <v xml:space="preserve">690091 Г.ВЛАДИВОСТОК УЛ.АЛЕУТСКАЯ 11 ПРИМОРСКОГО КРАЯ</v>
          </cell>
          <cell r="C398">
            <v>7</v>
          </cell>
          <cell r="D398">
            <v>250</v>
          </cell>
        </row>
        <row r="399">
          <cell r="A399" t="str">
            <v xml:space="preserve">СП-ООО "ВТОРМЕТ-ВЕСТ ГМБХ"                                       1407</v>
          </cell>
          <cell r="B399" t="str">
            <v xml:space="preserve">390000 РЯЗАНЬ КУДРЯВЦЕВА Д.19</v>
          </cell>
          <cell r="C399">
            <v>6</v>
          </cell>
          <cell r="D399">
            <v>603</v>
          </cell>
        </row>
        <row r="400">
          <cell r="A400" t="str">
            <v xml:space="preserve">ООО "МЕТАЛКАСТ"</v>
          </cell>
          <cell r="B400" t="str">
            <v xml:space="preserve">236040,КАЛИНИНГРАД,ЛЕНИНСКИЙ ПР-Т 27/31</v>
          </cell>
          <cell r="C400">
            <v>5</v>
          </cell>
          <cell r="D400">
            <v>634</v>
          </cell>
        </row>
        <row r="401">
          <cell r="A401" t="str">
            <v xml:space="preserve">БАРАНОВА НАДЕЖДА ВАЛЕРЬЕВНА П-Т III-БВ 743065 ОТ 23.08.79 ОВД ХМЕЛЬНИЦКОГО ГОРИС</v>
          </cell>
          <cell r="B401" t="str">
            <v xml:space="preserve">692570 С.ПОКРОВКА УЛ.КОСМОНАВТОВ 3 КВ.25ОКТЯБРЬСКОГО Р-НА ПРИМОРСКОГО КРАЯ</v>
          </cell>
          <cell r="C401">
            <v>5</v>
          </cell>
          <cell r="D401">
            <v>140</v>
          </cell>
        </row>
        <row r="402">
          <cell r="A402" t="str">
            <v>ООО"ТОП-ТРЕЙДИНГ"</v>
          </cell>
          <cell r="B402" t="str">
            <v xml:space="preserve">121352 МОСКВА СЛАВЯНСКИЙ Б-Р 15/1 КОМ.6</v>
          </cell>
          <cell r="C402">
            <v>5</v>
          </cell>
          <cell r="D402">
            <v>640</v>
          </cell>
        </row>
        <row r="403">
          <cell r="A403" t="str">
            <v xml:space="preserve">ООО "ТРАНС-ЮГ"</v>
          </cell>
          <cell r="B403" t="str">
            <v xml:space="preserve">674650 ЧИТИНСКАЯ ОБЛ.П.ЗАБАЙКАЛЬСК,УЛ.КОМСОМОЛЬСКАЯ 5/9</v>
          </cell>
          <cell r="C403">
            <v>5</v>
          </cell>
          <cell r="D403">
            <v>300</v>
          </cell>
        </row>
        <row r="404">
          <cell r="A404" t="str">
            <v xml:space="preserve">"ФРАММ"ОБЩЕСТВО С ОГРАНИЧЕННОЙ ОТВЕТСТВЕ</v>
          </cell>
          <cell r="B404" t="str">
            <v xml:space="preserve">674665 Г КРАСНОКАМЕНСК ДОМ 9-Ц КВ 194</v>
          </cell>
          <cell r="C404">
            <v>4</v>
          </cell>
          <cell r="D404">
            <v>30</v>
          </cell>
        </row>
        <row r="405">
          <cell r="A405" t="str">
            <v>ООО"ТАНГЕНС"</v>
          </cell>
          <cell r="B405" t="str">
            <v xml:space="preserve">190121, С-ПЕТЕРБУРГ,АНГЛИЙСКИЙ ПР.Д.19,КВ.236</v>
          </cell>
          <cell r="C405">
            <v>4</v>
          </cell>
          <cell r="D405">
            <v>600</v>
          </cell>
        </row>
        <row r="406">
          <cell r="A406" t="str">
            <v xml:space="preserve">ООО " СТАЛЛЭКС"</v>
          </cell>
          <cell r="B406" t="str">
            <v>УЛ.ЛОМОНОСОВА,28А/19ЕКАТЕРИНБУРГ</v>
          </cell>
          <cell r="C406">
            <v>3</v>
          </cell>
          <cell r="D406">
            <v>1572</v>
          </cell>
        </row>
        <row r="407">
          <cell r="A407" t="str">
            <v xml:space="preserve">ООО "ФОБОС"</v>
          </cell>
          <cell r="B407" t="str">
            <v xml:space="preserve">692570 С.ПОКРОВКА УЛ.СОВЕТОВ 101 КВ.3</v>
          </cell>
          <cell r="C407">
            <v>2</v>
          </cell>
          <cell r="D407">
            <v>160</v>
          </cell>
        </row>
        <row r="408">
          <cell r="A408" t="str">
            <v xml:space="preserve">"АРМАН-2" ИНДИВИДУАЛЬНОЕ ЧАСТНОЕ ПРЕДПРИ</v>
          </cell>
          <cell r="B408" t="str">
            <v xml:space="preserve">674665 Г.КРАСНОКАМЕНСК ДОМ 431 КВ 63</v>
          </cell>
          <cell r="C408">
            <v>2</v>
          </cell>
          <cell r="D408">
            <v>49</v>
          </cell>
        </row>
        <row r="409">
          <cell r="A409" t="str">
            <v xml:space="preserve">ТОВАРИЩЕСТВО С ОГРАНИЧЕННОЙ ОТВЕТСТВЕННОСТЬЮ "ПРОТОН"</v>
          </cell>
          <cell r="B409" t="str">
            <v xml:space="preserve">673382 ЧИТИНСКАЯ ОБЛ.РП.ПЕРВОМАЙСКИЙ    А/Я 53</v>
          </cell>
          <cell r="C409">
            <v>2</v>
          </cell>
          <cell r="D409">
            <v>100</v>
          </cell>
        </row>
        <row r="410">
          <cell r="A410" t="str">
            <v xml:space="preserve">ЗАО "НЕФТЕГАЗ КОМПАНИ ЛТД"</v>
          </cell>
          <cell r="B410" t="str">
            <v>119517,г.МОСКВА,ул.НЕЖИНСКАЯ,19,корп.2</v>
          </cell>
          <cell r="C410">
            <v>2</v>
          </cell>
          <cell r="D410">
            <v>1500</v>
          </cell>
        </row>
        <row r="411">
          <cell r="A411" t="str">
            <v xml:space="preserve">ООО ТПК"МЕТАЛЛОСЕРВИС"</v>
          </cell>
          <cell r="B411" t="str">
            <v xml:space="preserve">Г.УССУРИЙСК,УЛ.СОВЕТСКАЯ 84 ТЕЛ 32167</v>
          </cell>
          <cell r="C411">
            <v>1</v>
          </cell>
          <cell r="D411">
            <v>60</v>
          </cell>
        </row>
      </sheetData>
      <sheetData sheetId="9" refreshError="1">
        <row r="1">
          <cell r="A1" t="str">
            <v>G17B</v>
          </cell>
          <cell r="B1" t="str">
            <v>G082</v>
          </cell>
          <cell r="C1" t="str">
            <v>First_G083</v>
          </cell>
          <cell r="D1" t="str">
            <v>тонн</v>
          </cell>
          <cell r="E1" t="str">
            <v xml:space="preserve">долл за тонну</v>
          </cell>
          <cell r="F1" t="str">
            <v>Выражение1</v>
          </cell>
        </row>
        <row r="2">
          <cell r="A2" t="str">
            <v>ТУРЦИЯ</v>
          </cell>
          <cell r="B2" t="str">
            <v xml:space="preserve">ЗАО "ПОПОВ И КО"</v>
          </cell>
          <cell r="C2" t="str">
            <v xml:space="preserve">Г.ВИЛЬНЮС УЛ.АНТАКАЛЬНЕ 40 ЛИТОВСКАЯ РЕСПУБЛИКА</v>
          </cell>
          <cell r="D2">
            <v>14080</v>
          </cell>
          <cell r="E2">
            <v>64</v>
          </cell>
          <cell r="F2" t="str">
            <v xml:space="preserve">ФОБ РОСТОВ</v>
          </cell>
        </row>
        <row r="3">
          <cell r="A3" t="str">
            <v>ЛИТВА</v>
          </cell>
          <cell r="B3" t="str">
            <v xml:space="preserve">ЮЛИ МЕТАЛС СП</v>
          </cell>
          <cell r="C3" t="str">
            <v xml:space="preserve">ЛИТОВСКАЯ РЕСПУБЛИКА ВИЛЬНЮС УЛ ПАМЕНКАЛЬНЕ 24-3</v>
          </cell>
          <cell r="D3">
            <v>9881</v>
          </cell>
          <cell r="E3">
            <v>79</v>
          </cell>
          <cell r="F3" t="str">
            <v xml:space="preserve">ФОБ ВЫБОРГ</v>
          </cell>
        </row>
        <row r="4">
          <cell r="A4" t="str">
            <v>ТУРЦИЯ</v>
          </cell>
          <cell r="B4" t="str">
            <v xml:space="preserve">"СЕЛЛКОП ИНТЕРПРАЙСИС ЛТД"</v>
          </cell>
          <cell r="C4" t="str">
            <v xml:space="preserve">США Г.ВЕЛМИНГТОН</v>
          </cell>
          <cell r="D4">
            <v>8700</v>
          </cell>
          <cell r="E4">
            <v>66</v>
          </cell>
          <cell r="F4" t="str">
            <v xml:space="preserve">ФСА ВЛАДИМИР</v>
          </cell>
        </row>
        <row r="5">
          <cell r="A5" t="str">
            <v>ИСПАНИЯ</v>
          </cell>
          <cell r="B5" t="str">
            <v xml:space="preserve">"ОРБЕЛ ТРАДЕРС С.А."</v>
          </cell>
          <cell r="C5" t="str">
            <v xml:space="preserve">ХАВЭН АГЕНСИ,В-2000,АНТВЕРПЕН,ОУДЕ ЛИУВЕУРУИ,6А,БЕЛЬГИЯ</v>
          </cell>
          <cell r="D5">
            <v>8000</v>
          </cell>
          <cell r="E5">
            <v>74</v>
          </cell>
          <cell r="F5" t="str">
            <v xml:space="preserve">СПТ -С.ПЕТЕРБУРГ</v>
          </cell>
        </row>
        <row r="6">
          <cell r="A6" t="str">
            <v>ТУРЦИЯ</v>
          </cell>
          <cell r="B6" t="str">
            <v xml:space="preserve">"ХЕЛЬВЕКО МЕТАЛС ЛТД."</v>
          </cell>
          <cell r="C6" t="str">
            <v xml:space="preserve">КИПР НИКОСИЯ УЛ.ДИАГОРУ 4</v>
          </cell>
          <cell r="D6">
            <v>7454</v>
          </cell>
          <cell r="E6">
            <v>65</v>
          </cell>
          <cell r="F6" t="str">
            <v xml:space="preserve">ФСА АСТРАХАНЬ</v>
          </cell>
        </row>
        <row r="7">
          <cell r="A7" t="str">
            <v>ТУРЦИЯ</v>
          </cell>
          <cell r="B7" t="str">
            <v xml:space="preserve">"КРАМКО АГ"</v>
          </cell>
          <cell r="C7" t="str">
            <v xml:space="preserve"> ЛИХТЕНШТЕЙН ТРИЕЗЕН РО ВОХ 83-9490 ВАДУЦ</v>
          </cell>
          <cell r="D7">
            <v>6634</v>
          </cell>
          <cell r="E7">
            <v>91</v>
          </cell>
          <cell r="F7" t="str">
            <v xml:space="preserve">ФСА МОСКВА</v>
          </cell>
        </row>
        <row r="8">
          <cell r="A8" t="str">
            <v xml:space="preserve">РЕСПУБЛИКА КОРЕЯ</v>
          </cell>
          <cell r="B8" t="str">
            <v xml:space="preserve">КВАНГ ДЕОК</v>
          </cell>
          <cell r="C8" t="str">
            <v xml:space="preserve">РМ 401 СЕО БОНГ Б/Д 76-22КО ЧУК ДОНГ КООРО КУ СЕУЛ КОРЕЯ.</v>
          </cell>
          <cell r="D8">
            <v>6570</v>
          </cell>
          <cell r="E8">
            <v>104</v>
          </cell>
          <cell r="F8" t="str">
            <v xml:space="preserve">ФОБ ВОСТОЧНЫЙ</v>
          </cell>
        </row>
        <row r="9">
          <cell r="A9" t="str">
            <v>ТУРЦИЯ</v>
          </cell>
          <cell r="B9" t="str">
            <v xml:space="preserve">"СЕЛЛКОП ИНТЕРПРАЙСИС ЛТД"</v>
          </cell>
          <cell r="C9" t="str">
            <v xml:space="preserve">США ВЕЛМИНГТОР</v>
          </cell>
          <cell r="D9">
            <v>6500</v>
          </cell>
          <cell r="E9">
            <v>58</v>
          </cell>
          <cell r="F9" t="str">
            <v xml:space="preserve">ФСА САМАРА</v>
          </cell>
        </row>
        <row r="10">
          <cell r="A10" t="str">
            <v>ИСПАНИЯ</v>
          </cell>
          <cell r="B10" t="str">
            <v xml:space="preserve">ФИРМА "ОРБЕЛ ТРАДЕРС С/А" ХАВЕН ЭДЖЕНСИ,В-2000 ОУДЕ ЛИУВЕУРУИ 6А,</v>
          </cell>
          <cell r="C10" t="str">
            <v>Р.В.619(220/673),АНТВЕРПЕН,БЕЛЬГИЯ</v>
          </cell>
          <cell r="D10">
            <v>6200</v>
          </cell>
          <cell r="E10">
            <v>74</v>
          </cell>
          <cell r="F10" t="str">
            <v xml:space="preserve">СПТ ПОРТ С.ПЕТЕРБУРГ</v>
          </cell>
        </row>
        <row r="11">
          <cell r="A11" t="str">
            <v>ТУРЦИЯ</v>
          </cell>
          <cell r="B11" t="str">
            <v xml:space="preserve">"ЭЛВЕКО МЕТАЛЗ ЛТД"</v>
          </cell>
          <cell r="C11" t="str">
            <v>НИКОЗИЯ,КИПР.</v>
          </cell>
          <cell r="D11">
            <v>6067</v>
          </cell>
          <cell r="E11">
            <v>79</v>
          </cell>
          <cell r="F11" t="str">
            <v xml:space="preserve">ФСА Г.ВОЛГОГРАД</v>
          </cell>
        </row>
        <row r="12">
          <cell r="A12" t="str">
            <v>ИСПАНИЯ</v>
          </cell>
          <cell r="B12" t="str">
            <v xml:space="preserve">"РИЧВАЙС КОНСУЛЬТАНТС ЛИМИТЕД"</v>
          </cell>
          <cell r="C12" t="str">
            <v xml:space="preserve">КИПР,НИКОСИЯ,МАРГАРИТА ХАУСЕ 15 ТЕРМ  ДЕРВИС СТР</v>
          </cell>
          <cell r="D12">
            <v>5396</v>
          </cell>
          <cell r="E12">
            <v>90</v>
          </cell>
          <cell r="F12" t="str">
            <v xml:space="preserve">ФСА СТ.АВТОВО</v>
          </cell>
        </row>
        <row r="13">
          <cell r="A13" t="str">
            <v>БЕЛЬГИЯ</v>
          </cell>
          <cell r="B13" t="str">
            <v xml:space="preserve">"ЛЮДВИГ БРАЙЕР ХАНДЕЛСКОНТОР ГМБХ"</v>
          </cell>
          <cell r="C13" t="str">
            <v xml:space="preserve">ГЕРМАНИЯ,БРЕНИГЕРШТРАССЕ 7,Д-53913, СВИСТТАЛ Т. 02254-81922</v>
          </cell>
          <cell r="D13">
            <v>5270</v>
          </cell>
          <cell r="E13">
            <v>75</v>
          </cell>
          <cell r="F13" t="str">
            <v xml:space="preserve">СФР ГЕНТ</v>
          </cell>
        </row>
        <row r="14">
          <cell r="A14" t="str">
            <v>ГРЕЦИЯ</v>
          </cell>
          <cell r="B14" t="str">
            <v xml:space="preserve">ФИРМА "РОЯЛ КОМВЕСТ АГ"</v>
          </cell>
          <cell r="C14" t="str">
            <v xml:space="preserve">ШВЕЙЦАРИЯ ЛУГАНО УЛ.ВИА СОЛЕ,2 САВОЗА</v>
          </cell>
          <cell r="D14">
            <v>5169</v>
          </cell>
          <cell r="E14">
            <v>63</v>
          </cell>
          <cell r="F14" t="str">
            <v xml:space="preserve">ФОБ НОВОРОССИЙСК</v>
          </cell>
        </row>
        <row r="15">
          <cell r="A15" t="str">
            <v>ТУРЦИЯ</v>
          </cell>
          <cell r="B15" t="str">
            <v xml:space="preserve">DILER DEMIR CELIK ENDUSTRI VE TICARET A.S.</v>
          </cell>
          <cell r="C15" t="str">
            <v xml:space="preserve">ISTANBUL ТУРЦИЯ, ONE PORT TURKEY</v>
          </cell>
          <cell r="D15">
            <v>4600</v>
          </cell>
          <cell r="E15">
            <v>90</v>
          </cell>
          <cell r="F15" t="str">
            <v xml:space="preserve">ФОБ АЗОВ</v>
          </cell>
        </row>
        <row r="16">
          <cell r="A16" t="str">
            <v>МОЛДАВИЯ</v>
          </cell>
          <cell r="B16" t="str">
            <v xml:space="preserve">"МОЛДАВСКИЙ МЕТАЛЛУРГИЧЕСКИЙ ЗАВОД"</v>
          </cell>
          <cell r="C16" t="str">
            <v xml:space="preserve">Г.РЫБНИЦЫ УЛ.ИНДУСТPИАЛЬНАЯ 1 МОЛДАВИЯ</v>
          </cell>
          <cell r="D16">
            <v>4532</v>
          </cell>
          <cell r="E16">
            <v>56</v>
          </cell>
          <cell r="F16" t="str">
            <v xml:space="preserve">ФСА САМАРА</v>
          </cell>
        </row>
        <row r="17">
          <cell r="A17" t="str">
            <v>ГРЕЦИЯ</v>
          </cell>
          <cell r="B17" t="str">
            <v xml:space="preserve">"ЭЛЬВЕКО МЕТАЛЗ ЛТД"</v>
          </cell>
          <cell r="C17" t="str">
            <v xml:space="preserve">НИКОЗИЯ КИПР</v>
          </cell>
          <cell r="D17">
            <v>4349</v>
          </cell>
          <cell r="E17">
            <v>91</v>
          </cell>
          <cell r="F17" t="str">
            <v xml:space="preserve">ФСА  Г.САРАТОВ</v>
          </cell>
        </row>
        <row r="18">
          <cell r="A18" t="str">
            <v>ГЕРМАНИЯ</v>
          </cell>
          <cell r="B18" t="str">
            <v xml:space="preserve">ФИРМА "ЭВЕРТ ХЕЕРЕН"</v>
          </cell>
          <cell r="C18" t="str">
            <v xml:space="preserve">Г.ЛЕЕР,ЗАГЕМУЛЕНШТРАССЕ,102 ГЕРМАНИЯ</v>
          </cell>
          <cell r="D18">
            <v>3701</v>
          </cell>
          <cell r="E18">
            <v>74</v>
          </cell>
          <cell r="F18" t="str">
            <v xml:space="preserve">ФОБ КАЛИНИНГРАД</v>
          </cell>
        </row>
        <row r="19">
          <cell r="A19" t="str">
            <v>ТУРЦИЯ</v>
          </cell>
          <cell r="B19" t="str">
            <v xml:space="preserve">КОМПАНИЯ "ОЗ ГЮНАИ"</v>
          </cell>
          <cell r="C19" t="str">
            <v xml:space="preserve">ДЕРИ КОНФЕКСИОН ИСКАНДЕРПАСА МАХ.САХИЛ КАД.10/А В.Д.ГА 11336 ТРАБЗОН ТУРЦИЯ</v>
          </cell>
          <cell r="D19">
            <v>3537</v>
          </cell>
          <cell r="E19">
            <v>47</v>
          </cell>
          <cell r="F19" t="str">
            <v xml:space="preserve">ФОБ РОСТОВ Н/Д</v>
          </cell>
        </row>
        <row r="20">
          <cell r="A20" t="str">
            <v>НИДЕРЛАНДЫ</v>
          </cell>
          <cell r="B20" t="str">
            <v xml:space="preserve">ФИРМА "ДИРМА-РОХШТОФФХАНДЕЛЬСГЕЗЕЛЬШАФТ ГМБХ"</v>
          </cell>
          <cell r="C20" t="str">
            <v xml:space="preserve">КРАСНАЕРШТРАССЕ 1 Д-56566 НОЙВИД ГЕРМАНИЯ</v>
          </cell>
          <cell r="D20">
            <v>3431</v>
          </cell>
          <cell r="E20">
            <v>52</v>
          </cell>
          <cell r="F20" t="str">
            <v xml:space="preserve">ФОБ КАЛИНИНГРАД</v>
          </cell>
        </row>
        <row r="21">
          <cell r="A21" t="str">
            <v>ТУРЦИЯ</v>
          </cell>
          <cell r="B21" t="str">
            <v xml:space="preserve">ИКДАШ ИСТАНБУЛ ЧЕЛИК САНАЙИ А.С.</v>
          </cell>
          <cell r="C21" t="str">
            <v xml:space="preserve">ТУРЦИЯ СТАМБУЛ</v>
          </cell>
          <cell r="D21">
            <v>3400</v>
          </cell>
          <cell r="E21">
            <v>122</v>
          </cell>
          <cell r="F21" t="str">
            <v xml:space="preserve">ДДУ СТАМБУЛ</v>
          </cell>
        </row>
        <row r="22">
          <cell r="A22" t="str">
            <v>МОЛДАВИЯ</v>
          </cell>
          <cell r="B22" t="str">
            <v xml:space="preserve">МОЛДАВСКИЙ МЕТЗАВОД</v>
          </cell>
          <cell r="C22" t="str">
            <v xml:space="preserve">МОЛДОВА РЫБНИЦА</v>
          </cell>
          <cell r="D22">
            <v>3335</v>
          </cell>
          <cell r="E22">
            <v>72</v>
          </cell>
          <cell r="F22" t="str">
            <v xml:space="preserve">ФСА БРЯНСК</v>
          </cell>
        </row>
        <row r="23">
          <cell r="A23" t="str">
            <v>ТУРЦИЯ</v>
          </cell>
          <cell r="B23" t="str">
            <v xml:space="preserve">"СВИЛЛ А.Г."</v>
          </cell>
          <cell r="C23" t="str">
            <v xml:space="preserve">ЛИХТЕНШТЕЙН, ФЛ-9490 ВАДУЗ</v>
          </cell>
          <cell r="D23">
            <v>3091</v>
          </cell>
          <cell r="E23">
            <v>62</v>
          </cell>
          <cell r="F23" t="str">
            <v xml:space="preserve">ФСА СТ.ЕЛЬШАНКА</v>
          </cell>
        </row>
        <row r="24">
          <cell r="A24" t="str">
            <v>ГЕРМАНИЯ</v>
          </cell>
          <cell r="B24" t="str">
            <v xml:space="preserve">"САЛТОМЕ ЛИМИТЕД"</v>
          </cell>
          <cell r="C24" t="str">
            <v xml:space="preserve"> БАГАМСКИЕ О-ВА НАССАУ ШИРЛИ СТРИТ,50</v>
          </cell>
          <cell r="D24">
            <v>3077</v>
          </cell>
          <cell r="E24">
            <v>72</v>
          </cell>
          <cell r="F24" t="str">
            <v xml:space="preserve">ФАС ГОРСКАЯ</v>
          </cell>
        </row>
        <row r="25">
          <cell r="A25" t="str">
            <v>ГЕРМАНИЯ</v>
          </cell>
          <cell r="B25" t="str">
            <v xml:space="preserve">ФИРМА "НИКА ТРЕЙДИНГ Л.Л.С."</v>
          </cell>
          <cell r="C25" t="str">
            <v xml:space="preserve">США,НЬЮ КАСЛ ДЕЛАВР,ВИЛМИНГТОН,2316,БЕЙНЭРД БУЛЬВАР</v>
          </cell>
          <cell r="D25">
            <v>3019</v>
          </cell>
          <cell r="E25">
            <v>84</v>
          </cell>
          <cell r="F25" t="str">
            <v xml:space="preserve">ФОБ САНКТ-ПЕТЕРБУРГ</v>
          </cell>
        </row>
        <row r="26">
          <cell r="A26" t="str">
            <v>ТУРЦИЯ</v>
          </cell>
          <cell r="B26" t="str">
            <v xml:space="preserve">"ХЕЛЬВЕКО МЕТАЛС ЛТД."</v>
          </cell>
          <cell r="C26" t="str">
            <v xml:space="preserve">КИПР НИКОСИЯ УЛ.ДИАГОРУ 4,МЕГАРОН КЕРМИА (401-402)</v>
          </cell>
          <cell r="D26">
            <v>3010</v>
          </cell>
          <cell r="E26">
            <v>61</v>
          </cell>
          <cell r="F26" t="str">
            <v xml:space="preserve">ФСА РЯЗАНЬ</v>
          </cell>
        </row>
        <row r="27">
          <cell r="A27" t="str">
            <v>ТУРЦИЯ</v>
          </cell>
          <cell r="B27" t="str">
            <v xml:space="preserve">ФИРМА "АТИСЫЛ А.Г."</v>
          </cell>
          <cell r="C27" t="str">
            <v xml:space="preserve">ШВЕЙЦАРИЯ,БААРЕР СТР.75, СН-6300</v>
          </cell>
          <cell r="D27">
            <v>3004</v>
          </cell>
          <cell r="E27">
            <v>72</v>
          </cell>
          <cell r="F27" t="str">
            <v xml:space="preserve">ФОБ ТАГАНРОГ</v>
          </cell>
        </row>
        <row r="28">
          <cell r="A28" t="str">
            <v>ТУРЦИЯ</v>
          </cell>
          <cell r="B28" t="str">
            <v xml:space="preserve">ФИРМА "ЭНЕРКО ТРЕЙДИНГ СА."</v>
          </cell>
          <cell r="C28" t="str">
            <v xml:space="preserve">ШВЕЙЦАРИЯ Г.ШТАЙНХАУЗЕН УЛ.ЭШЕНЗАЙН,7</v>
          </cell>
          <cell r="D28">
            <v>3000</v>
          </cell>
          <cell r="E28">
            <v>91</v>
          </cell>
          <cell r="F28" t="str">
            <v xml:space="preserve">ФОБ НОВОРОССИЙСК</v>
          </cell>
        </row>
        <row r="29">
          <cell r="A29" t="str">
            <v xml:space="preserve">РЕСПУБЛИКА КОРЕЯ</v>
          </cell>
          <cell r="B29" t="str">
            <v xml:space="preserve">ТАЕГУМ ШИППИНГ КО.ЛТД</v>
          </cell>
          <cell r="C29" t="str">
            <v xml:space="preserve">РУМ 901 ТИАЧЕРС БЛДГ 1205-1 ЧОРЯНГ-ДОНГ ДОНГ-КУ БУСАН КОРЕЯ</v>
          </cell>
          <cell r="D29">
            <v>2950</v>
          </cell>
          <cell r="E29">
            <v>60</v>
          </cell>
          <cell r="F29" t="str">
            <v xml:space="preserve">ФОБ МАГАДАН</v>
          </cell>
        </row>
        <row r="30">
          <cell r="A30" t="str">
            <v>ТУРЦИЯ</v>
          </cell>
          <cell r="B30" t="str">
            <v xml:space="preserve">ФИРМА "DAVINGTON LIMITED"</v>
          </cell>
          <cell r="C30" t="str">
            <v xml:space="preserve">TURKEY, MARMARA PORT - MARDAS</v>
          </cell>
          <cell r="D30">
            <v>2946</v>
          </cell>
          <cell r="E30">
            <v>81</v>
          </cell>
          <cell r="F30" t="str">
            <v xml:space="preserve">ФОБ АЗОВ</v>
          </cell>
        </row>
        <row r="31">
          <cell r="A31" t="str">
            <v>ИТАЛИЯ</v>
          </cell>
          <cell r="B31" t="str">
            <v xml:space="preserve">"КРАМКО  АГ"</v>
          </cell>
          <cell r="C31" t="str">
            <v xml:space="preserve"> ЛИХТЕНШТЕЙН ПО БОКС 83-9490,ВАДУЦ ТРИЕЗЕН</v>
          </cell>
          <cell r="D31">
            <v>2938</v>
          </cell>
          <cell r="E31">
            <v>81</v>
          </cell>
          <cell r="F31" t="str">
            <v xml:space="preserve">ФАС ЕЙСК</v>
          </cell>
        </row>
        <row r="32">
          <cell r="A32" t="str">
            <v>ШВЕЦИЯ</v>
          </cell>
          <cell r="B32" t="str">
            <v xml:space="preserve">"ВЕЛФОРД ФИНАНС ЛЛЦ."</v>
          </cell>
          <cell r="C32" t="str">
            <v xml:space="preserve"> ШВЕЦИЯ ВЕСТЕРААС</v>
          </cell>
          <cell r="D32">
            <v>2871</v>
          </cell>
          <cell r="E32">
            <v>85</v>
          </cell>
          <cell r="F32" t="str">
            <v xml:space="preserve">ФОБ С-ПБ</v>
          </cell>
        </row>
        <row r="33">
          <cell r="A33" t="str">
            <v>ТУРЦИЯ</v>
          </cell>
          <cell r="B33" t="str">
            <v xml:space="preserve">САЛТОМ ЛИМИТЕД</v>
          </cell>
          <cell r="C33" t="str">
            <v xml:space="preserve">БАГАМСКИЕ О-ВА НАССАУ 50 ШИРЛЕЙ СТРИТ Р.О.БОКС СВ 13937</v>
          </cell>
          <cell r="D33">
            <v>2800</v>
          </cell>
          <cell r="E33">
            <v>70</v>
          </cell>
          <cell r="F33" t="str">
            <v xml:space="preserve">СПТ НОВОРОССИЙСК</v>
          </cell>
        </row>
        <row r="34">
          <cell r="A34" t="str">
            <v>ТУРЦИЯ</v>
          </cell>
          <cell r="B34" t="str">
            <v xml:space="preserve">"ДИЛЕР ДЕМИР ЦЕЛИК ЕНД.ВЕ ТИЧ.А.С."</v>
          </cell>
          <cell r="C34" t="str">
            <v xml:space="preserve">ТЕРСАНЕ КАД.ДИЛЕР ХАН НО 46-84,СТАМБУЛ,ТУРЦИЯ</v>
          </cell>
          <cell r="D34">
            <v>2753</v>
          </cell>
          <cell r="E34">
            <v>97</v>
          </cell>
          <cell r="F34" t="str">
            <v xml:space="preserve">ФОБ ТАГАНРОГ</v>
          </cell>
        </row>
        <row r="35">
          <cell r="A35" t="str">
            <v>ТУРЦИЯ</v>
          </cell>
          <cell r="B35" t="str">
            <v xml:space="preserve">ФИРМА"СЭЛТОМ ЛИМИТЕД"</v>
          </cell>
          <cell r="C35" t="str">
            <v xml:space="preserve"> БАГАМСКИЕ О-ВА НАССАУ 50, ШИРЛЕЙ СТР.П.О.БОКС СБ 13937</v>
          </cell>
          <cell r="D35">
            <v>2749</v>
          </cell>
          <cell r="E35">
            <v>69</v>
          </cell>
          <cell r="F35" t="str">
            <v xml:space="preserve">ФСА ПЕНЗА</v>
          </cell>
        </row>
        <row r="36">
          <cell r="A36" t="str">
            <v xml:space="preserve">РЕСПУБЛИКА КОРЕЯ</v>
          </cell>
          <cell r="B36" t="str">
            <v xml:space="preserve">EAST &amp; NORTH METAL CO , КОРЕЯ РЕСП.</v>
          </cell>
          <cell r="C36" t="str">
            <v xml:space="preserve">KOREA, 69,SUNG SAN-DONG, CHANG WON, GYONG SANG NAM-DO</v>
          </cell>
          <cell r="D36">
            <v>2656</v>
          </cell>
          <cell r="E36">
            <v>99</v>
          </cell>
          <cell r="F36" t="str">
            <v xml:space="preserve">ФОБ СЛАВЯНКА</v>
          </cell>
        </row>
        <row r="37">
          <cell r="A37" t="str">
            <v>ТУРЦИЯ</v>
          </cell>
          <cell r="B37" t="str">
            <v xml:space="preserve"> / ОЗ-ИШ ДЫШ.ТИДЖАРЕТ ЛТД ШТИ./</v>
          </cell>
          <cell r="C37" t="str">
            <v xml:space="preserve">ТРАБЗОH МАРАШ С.ХЕЛКЕВИ 3 КАТ.2 ТУРЦИЯ</v>
          </cell>
          <cell r="D37">
            <v>2604</v>
          </cell>
          <cell r="E37">
            <v>21</v>
          </cell>
          <cell r="F37" t="str">
            <v xml:space="preserve">ФОБ СОЧИ</v>
          </cell>
        </row>
        <row r="38">
          <cell r="A38" t="str">
            <v>ЯПОНИЯ</v>
          </cell>
          <cell r="B38" t="str">
            <v xml:space="preserve">ЭЙВА ТРЕЙДИНГ КО. ЛТД. ЯМАШО БЛДГ, 4-8-13 ИИДАБАШИ, ШИЙОДА-КУ ТОКИО 102, ЯПОНИЯ</v>
          </cell>
          <cell r="C38" t="str">
            <v xml:space="preserve">ЭЙВА ТРЕЙДИНГ КО. ЛТД. ЯМАШО БЛДГ, 4-8-13 ИИДАБАШИ, ШИЙОДА-КУ ТОКИО 102, ЯПОНИЯ</v>
          </cell>
          <cell r="D38">
            <v>2596</v>
          </cell>
          <cell r="E38">
            <v>93</v>
          </cell>
          <cell r="F38" t="str">
            <v xml:space="preserve">ФОБ ВАНИНО</v>
          </cell>
        </row>
        <row r="39">
          <cell r="A39" t="str">
            <v>ТУРЦИЯ</v>
          </cell>
          <cell r="B39" t="str">
            <v xml:space="preserve">"МИДЛЕНД РЕСОРСИЗ ЛТД" /ИРЛАНДИЯ/</v>
          </cell>
          <cell r="C39" t="str">
            <v xml:space="preserve">ТУРЦИЯ,ПОРТ ДИЛИСКЕЛЕЗИ</v>
          </cell>
          <cell r="D39">
            <v>2573</v>
          </cell>
          <cell r="E39">
            <v>60</v>
          </cell>
          <cell r="F39" t="str">
            <v xml:space="preserve">ФСА Н.НОВГОРОД</v>
          </cell>
        </row>
        <row r="40">
          <cell r="A40" t="str">
            <v>ИСПАНИЯ</v>
          </cell>
          <cell r="B40" t="str">
            <v xml:space="preserve">СП "ДЖЮЛИ МЕТАЛАС"</v>
          </cell>
          <cell r="C40" t="str">
            <v xml:space="preserve">2001, Г.ВИЛЬНЮС, УЛ.ПАМАКАЛЬНЕ, 24-3,ЛИТВА</v>
          </cell>
          <cell r="D40">
            <v>2500</v>
          </cell>
          <cell r="E40">
            <v>80</v>
          </cell>
          <cell r="F40" t="str">
            <v xml:space="preserve">ФОБ САНКТ-ПЕТЕРБУРГ</v>
          </cell>
        </row>
        <row r="41">
          <cell r="A41" t="str">
            <v>ЯПОНИЯ</v>
          </cell>
          <cell r="B41" t="str">
            <v xml:space="preserve">YEIWA TRADING CO,LTD   ЯПОHИЯ</v>
          </cell>
          <cell r="C41" t="str">
            <v xml:space="preserve">YAMASHO BLDG,4-8-13, IIDABASHI, CHIYODA-KU, TOKYO,JAPAN</v>
          </cell>
          <cell r="D41">
            <v>2496</v>
          </cell>
          <cell r="E41">
            <v>101</v>
          </cell>
          <cell r="F41" t="str">
            <v xml:space="preserve">ФОБ СЛАВЯHКА</v>
          </cell>
        </row>
        <row r="42">
          <cell r="A42" t="str">
            <v>ТУРЦИЯ</v>
          </cell>
          <cell r="B42" t="str">
            <v xml:space="preserve">ФИРМА "ИНТЕРТАЙМ"</v>
          </cell>
          <cell r="C42" t="str">
            <v xml:space="preserve">ТУРЦИЯ СТАМБУЛ КАРАКОЙ КЕМАНКЕШ МАХ 26/30</v>
          </cell>
          <cell r="D42">
            <v>2450</v>
          </cell>
          <cell r="E42">
            <v>70</v>
          </cell>
          <cell r="F42" t="str">
            <v xml:space="preserve">ФОБ НОВОРОССИЙСК</v>
          </cell>
        </row>
        <row r="43">
          <cell r="A43" t="str">
            <v>ШВЕЦИЯ</v>
          </cell>
          <cell r="B43" t="str">
            <v xml:space="preserve">"SKJ COMPANIES"</v>
          </cell>
          <cell r="C43" t="str">
            <v xml:space="preserve">92100 Г.РААХЕ, НИИТТЮКАТУ, 61 ФИНЛЯНДИЯ</v>
          </cell>
          <cell r="D43">
            <v>2433</v>
          </cell>
          <cell r="E43">
            <v>52</v>
          </cell>
          <cell r="F43" t="str">
            <v xml:space="preserve">ФСА Н.НОВГОРОД</v>
          </cell>
        </row>
        <row r="44">
          <cell r="A44" t="str">
            <v>МОЛДАВИЯ</v>
          </cell>
          <cell r="B44" t="str">
            <v xml:space="preserve">МОЛДОВСКИЙ МЕТАЛЛУРГИЧЕСКИЙ КОМБИ- НАТ</v>
          </cell>
          <cell r="C44" t="str">
            <v xml:space="preserve">Г.РЫБНИЦА,УЛ.ИНДУСТРИАЛЬНАЯ,1А     МОЛДАВИЯ</v>
          </cell>
          <cell r="D44">
            <v>2312</v>
          </cell>
          <cell r="E44">
            <v>48</v>
          </cell>
          <cell r="F44" t="str">
            <v xml:space="preserve">ФСА Н.НОВГОРОД</v>
          </cell>
        </row>
        <row r="45">
          <cell r="A45" t="str">
            <v>ИТАЛИЯ</v>
          </cell>
          <cell r="B45" t="str">
            <v xml:space="preserve">КРАМКО АГ</v>
          </cell>
          <cell r="C45" t="str">
            <v xml:space="preserve">ЛИХТЕНШТЕЙН ТРИЕЗЕН РО БОКС 83,8490</v>
          </cell>
          <cell r="D45">
            <v>2300</v>
          </cell>
          <cell r="E45">
            <v>77</v>
          </cell>
          <cell r="F45" t="str">
            <v xml:space="preserve">ФАС НОВОРОССИЙСК</v>
          </cell>
        </row>
        <row r="46">
          <cell r="A46" t="str">
            <v>ТУРЦИЯ</v>
          </cell>
          <cell r="B46" t="str">
            <v xml:space="preserve">"СЕЛЛКОП ИНТЕРПРАЙСИЗ ЛТД"</v>
          </cell>
          <cell r="C46" t="str">
            <v xml:space="preserve">США ВИЛМИНГТОН</v>
          </cell>
          <cell r="D46">
            <v>2300</v>
          </cell>
          <cell r="E46">
            <v>60</v>
          </cell>
          <cell r="F46" t="str">
            <v xml:space="preserve">ФСА УЛЬЯНОВСК</v>
          </cell>
        </row>
        <row r="47">
          <cell r="A47" t="str">
            <v>ЯПОНИЯ</v>
          </cell>
          <cell r="B47" t="str">
            <v xml:space="preserve">ФИРМА"АДЗУМА КОРПОРЕЙШН"</v>
          </cell>
          <cell r="C47" t="str">
            <v xml:space="preserve">1-9-5 ,AMANO BLDG., IIDABASHI,CHIYODA-KU, ТОКИО 102 ЯПОНИЯ</v>
          </cell>
          <cell r="D47">
            <v>2300</v>
          </cell>
          <cell r="E47">
            <v>93</v>
          </cell>
          <cell r="F47" t="str">
            <v xml:space="preserve">ФОБ КОРСАКОВ</v>
          </cell>
        </row>
        <row r="48">
          <cell r="A48" t="str">
            <v>МОЛДАВИЯ</v>
          </cell>
          <cell r="B48" t="str">
            <v xml:space="preserve">МОЛДАВСКИЙ МЕТАЛЛУPГИЧЕСКИЙ КОМБИHАТ</v>
          </cell>
          <cell r="C48" t="str">
            <v xml:space="preserve">PЫБHИЦА ИHДУСТPИАЛЬHАЯ 1 279700 МОЛДОВА</v>
          </cell>
          <cell r="D48">
            <v>2250</v>
          </cell>
          <cell r="E48">
            <v>78</v>
          </cell>
          <cell r="F48" t="str">
            <v xml:space="preserve">ФСА УЛЬЯHОВСК</v>
          </cell>
        </row>
        <row r="49">
          <cell r="A49" t="str">
            <v>ТУРЦИЯ</v>
          </cell>
          <cell r="B49" t="str">
            <v xml:space="preserve">"ЭЛЬВЕКО МЕТАЛЗ ЛТД"</v>
          </cell>
          <cell r="C49" t="str">
            <v xml:space="preserve">НИКОЗИЯ КИПР</v>
          </cell>
          <cell r="D49">
            <v>2132</v>
          </cell>
          <cell r="E49">
            <v>87</v>
          </cell>
          <cell r="F49" t="str">
            <v xml:space="preserve">ФСА Г АСТРАХАНЬ</v>
          </cell>
        </row>
        <row r="50">
          <cell r="A50" t="str">
            <v>ТУРЦИЯ</v>
          </cell>
          <cell r="B50" t="str">
            <v xml:space="preserve">ФИРМА "КРАМКО АГ"</v>
          </cell>
          <cell r="C50" t="str">
            <v xml:space="preserve"> ЛИХТЕНШТЕЙН ТРИЕЗЕН РО ВОХ 83-8490 ВАДУЦ</v>
          </cell>
          <cell r="D50">
            <v>2112</v>
          </cell>
          <cell r="E50">
            <v>83</v>
          </cell>
          <cell r="F50" t="str">
            <v xml:space="preserve">ФАС ЕЙСК</v>
          </cell>
        </row>
        <row r="51">
          <cell r="A51" t="str">
            <v>ФИНЛЯНДИЯ</v>
          </cell>
          <cell r="B51" t="str">
            <v xml:space="preserve">ФИНЕНКО ОЮ ОУТОКУМПУ ПОЛАРИТ ОЮ</v>
          </cell>
          <cell r="C51" t="str">
            <v xml:space="preserve">95400  ФИНЛЯНДИЯ ТОРНИО</v>
          </cell>
          <cell r="D51">
            <v>2080</v>
          </cell>
          <cell r="E51">
            <v>718</v>
          </cell>
          <cell r="F51" t="str">
            <v xml:space="preserve">ДАФ ВЯРТСИЛЯ</v>
          </cell>
        </row>
        <row r="52">
          <cell r="A52" t="str">
            <v>МОЛДАВИЯ</v>
          </cell>
          <cell r="B52" t="str">
            <v xml:space="preserve">МОЛДАВСКИЙ МЕТАЛЛУРГИЧЕСКИЙ ЗАВОД</v>
          </cell>
          <cell r="C52" t="str">
            <v xml:space="preserve">299706,Г.РЫБНИЦА,УЛ.ИНДУСТРИАЛЬНАЯ,1 МОЛДОВА</v>
          </cell>
          <cell r="D52">
            <v>2061</v>
          </cell>
          <cell r="E52">
            <v>55</v>
          </cell>
          <cell r="F52" t="str">
            <v xml:space="preserve">ФСА ТОЛЬЯТТИ</v>
          </cell>
        </row>
        <row r="53">
          <cell r="A53" t="str">
            <v>ТУРЦИЯ</v>
          </cell>
          <cell r="B53" t="str">
            <v xml:space="preserve">"СЕЛЛКОП ИНТЕРПРАЙСИЗ ЛТД"</v>
          </cell>
          <cell r="C53" t="str">
            <v xml:space="preserve">США ВИЛМИНГТОН</v>
          </cell>
          <cell r="D53">
            <v>2000</v>
          </cell>
          <cell r="E53">
            <v>61</v>
          </cell>
          <cell r="F53" t="str">
            <v xml:space="preserve">ФСА ЧЕБОКСАРЫ</v>
          </cell>
        </row>
        <row r="54">
          <cell r="A54" t="str">
            <v>ТУРЦИЯ</v>
          </cell>
          <cell r="B54" t="str">
            <v xml:space="preserve">"СЭЛТОМ ЛИМИТЕД"</v>
          </cell>
          <cell r="C54" t="str">
            <v xml:space="preserve"> БАГАМСКИЕ О-ВА НАССАУ ШИРЛИ СТРИТ,50,П.О.БОКС СВ 13937</v>
          </cell>
          <cell r="D54">
            <v>1994</v>
          </cell>
          <cell r="E54">
            <v>76</v>
          </cell>
          <cell r="F54" t="str">
            <v xml:space="preserve">ФСА БАТАЙСК</v>
          </cell>
        </row>
        <row r="55">
          <cell r="A55" t="str">
            <v>ЯПОНИЯ</v>
          </cell>
          <cell r="B55" t="str">
            <v xml:space="preserve">"ЭЙВА ТРЕЙДИНГ КО ЛТД"</v>
          </cell>
          <cell r="C55" t="str">
            <v xml:space="preserve">ЯМАШО БЛДГ,4-8-13,ИИДАБАСИ,ЧИОДА-РУ ЯПОНИЯ,ТОКИО</v>
          </cell>
          <cell r="D55">
            <v>1980</v>
          </cell>
          <cell r="E55">
            <v>102</v>
          </cell>
          <cell r="F55" t="str">
            <v xml:space="preserve">ФОБ ВЛАДИВОСТОК</v>
          </cell>
        </row>
        <row r="56">
          <cell r="A56" t="str">
            <v>ИСПАНИЯ</v>
          </cell>
          <cell r="B56" t="str">
            <v xml:space="preserve">КАПИТАЛ ОР МЕТАЛС ТРЭЙДИНГ  АБ (КОМТРЭЙД)</v>
          </cell>
          <cell r="C56" t="str">
            <v xml:space="preserve">  ШВЕЦИЯ СТОКГОЛЬМ ФЛЕМИНГГ АТАН 17, S-107 25 46 8 785 06 40</v>
          </cell>
          <cell r="D56">
            <v>1867</v>
          </cell>
          <cell r="E56">
            <v>85</v>
          </cell>
          <cell r="F56" t="str">
            <v xml:space="preserve">ФОБ МУРМАНСК</v>
          </cell>
        </row>
        <row r="57">
          <cell r="A57" t="str">
            <v>ИСПАНИЯ</v>
          </cell>
          <cell r="B57" t="str">
            <v xml:space="preserve">ЭКУПАМИНТО ИНСТИТУСИОНАЛ С.А.(ЭКИНСА)</v>
          </cell>
          <cell r="C57" t="str">
            <v xml:space="preserve">САНТА ЛЕОНОР,61,28037 МАДРИДИСПАНИЯ</v>
          </cell>
          <cell r="D57">
            <v>1849</v>
          </cell>
          <cell r="E57">
            <v>82</v>
          </cell>
          <cell r="F57" t="str">
            <v xml:space="preserve">ФСА ПОРТ С-ПЕТЕРБУРГ</v>
          </cell>
        </row>
        <row r="58">
          <cell r="A58" t="str">
            <v>БЕЛЬГИЯ</v>
          </cell>
          <cell r="B58" t="str">
            <v xml:space="preserve">"САЛТОМЕ ЛИМИТЕД"</v>
          </cell>
          <cell r="C58" t="str">
            <v xml:space="preserve"> БАГАМСКИЕ О-ВА НАССАУ ШИРЛИ СТРИТ,50</v>
          </cell>
          <cell r="D58">
            <v>1829</v>
          </cell>
          <cell r="E58">
            <v>72</v>
          </cell>
          <cell r="F58" t="str">
            <v xml:space="preserve">ФАС ГОРСКАЯ</v>
          </cell>
        </row>
        <row r="59">
          <cell r="A59" t="str">
            <v>ТУРЦИЯ</v>
          </cell>
          <cell r="B59" t="str">
            <v xml:space="preserve">CUKUROVA CELIK ENDUSTRISI A.S.</v>
          </cell>
          <cell r="C59" t="str">
            <v xml:space="preserve">TURKEY,NEMRUT BAY</v>
          </cell>
          <cell r="D59">
            <v>1826</v>
          </cell>
          <cell r="E59">
            <v>85</v>
          </cell>
          <cell r="F59" t="str">
            <v xml:space="preserve">ФСА БАЛМОШНАЯ</v>
          </cell>
        </row>
        <row r="60">
          <cell r="A60" t="str">
            <v>ИТАЛИЯ</v>
          </cell>
          <cell r="B60" t="str">
            <v xml:space="preserve">ФИРМА "КРАМКО АГ"</v>
          </cell>
          <cell r="C60" t="str">
            <v xml:space="preserve">ЛИХТЕНШТЕЙН ТРИЕЗЕН РО ВОХ 83-8490 ВАДУЦ</v>
          </cell>
          <cell r="D60">
            <v>1800</v>
          </cell>
          <cell r="E60">
            <v>95</v>
          </cell>
          <cell r="F60" t="str">
            <v xml:space="preserve">ФСА ЕЙСК</v>
          </cell>
        </row>
        <row r="61">
          <cell r="A61" t="str">
            <v>НОРВЕГИЯ</v>
          </cell>
          <cell r="B61" t="str">
            <v xml:space="preserve">ФИРМА "КУУСАКОСКИ ОЙ"</v>
          </cell>
          <cell r="C61" t="str">
            <v xml:space="preserve">02780 ЭСПОО, ЛАСИХЮТТИ 4,ФИНЛЯНДИЯ</v>
          </cell>
          <cell r="D61">
            <v>1800</v>
          </cell>
          <cell r="E61">
            <v>86</v>
          </cell>
          <cell r="F61" t="str">
            <v xml:space="preserve">ФОБ -АРХАНГЕЛЬСК</v>
          </cell>
        </row>
        <row r="62">
          <cell r="A62" t="str">
            <v>ЛАТВИЯ</v>
          </cell>
          <cell r="B62" t="str">
            <v xml:space="preserve">ГОСУДАРСТВЕННОЕ АКЦИОНЕРНОЕ ОБ-ВО  "ЛИЕПАЯ МЕТАЛЛУРГ"</v>
          </cell>
          <cell r="C62" t="str">
            <v>ЛАТВИЯ,ЛВ-3401,Г.ЛИЕПАЯ,УЛ.БРИВИБАС,93</v>
          </cell>
          <cell r="D62">
            <v>1750</v>
          </cell>
          <cell r="E62">
            <v>88</v>
          </cell>
          <cell r="F62" t="str">
            <v xml:space="preserve">ФСА ЛИПЕЦК</v>
          </cell>
        </row>
        <row r="63">
          <cell r="A63" t="str">
            <v>ИСПАНИЯ</v>
          </cell>
          <cell r="B63" t="str">
            <v xml:space="preserve">"МИДЛЕНД РЕСОРСИЗ ЛТД" /ИРЛАНДИЯ/</v>
          </cell>
          <cell r="C63" t="str">
            <v xml:space="preserve">ИСПАНИЯ,ПОРТ БИЛЬБАО</v>
          </cell>
          <cell r="D63">
            <v>1731</v>
          </cell>
          <cell r="E63">
            <v>54</v>
          </cell>
          <cell r="F63" t="str">
            <v xml:space="preserve">ФСА Н.НОВГОРОД</v>
          </cell>
        </row>
        <row r="64">
          <cell r="A64" t="str">
            <v>ИТАЛИЯ</v>
          </cell>
          <cell r="B64" t="str">
            <v xml:space="preserve">САЛТОМ ЛИМИТЕД</v>
          </cell>
          <cell r="C64" t="str">
            <v xml:space="preserve">БАГАМСКИЕ О-ВА НАССАУ ШИРЛЕЙ СТРИТ П.О.13937</v>
          </cell>
          <cell r="D64">
            <v>1730</v>
          </cell>
          <cell r="E64">
            <v>70</v>
          </cell>
          <cell r="F64" t="str">
            <v xml:space="preserve">СПТ НОВОРОССИЙСК</v>
          </cell>
        </row>
        <row r="65">
          <cell r="A65" t="str">
            <v>МОЛДАВИЯ</v>
          </cell>
          <cell r="B65" t="str">
            <v xml:space="preserve">АП МЕТАЛЛУРГИЧЕСКИЙ ЗАВОД</v>
          </cell>
          <cell r="C65" t="str">
            <v xml:space="preserve">279700 Г.РЫБНИЦА УЛ.ИНДУСТРИАЛЬНАЯ Д.1 МОЛДАВИЯ</v>
          </cell>
          <cell r="D65">
            <v>1705</v>
          </cell>
          <cell r="E65">
            <v>65</v>
          </cell>
          <cell r="F65" t="str">
            <v xml:space="preserve">ФСА ТВЕРЬ</v>
          </cell>
        </row>
        <row r="66">
          <cell r="A66" t="str">
            <v>ТУРЦИЯ</v>
          </cell>
          <cell r="B66" t="str">
            <v xml:space="preserve">ФИРМА "КРАМКО АГ"</v>
          </cell>
          <cell r="C66" t="str">
            <v xml:space="preserve"> ЛИХТЕНШТЕЙН ТРИЕЗЕН РО ВОХ 83-8490 ВАДУЦ</v>
          </cell>
          <cell r="D66">
            <v>1700</v>
          </cell>
          <cell r="E66">
            <v>95</v>
          </cell>
          <cell r="F66" t="str">
            <v xml:space="preserve">ФСА ЕЙСК</v>
          </cell>
        </row>
        <row r="67">
          <cell r="A67" t="str">
            <v>ТУРЦИЯ</v>
          </cell>
          <cell r="B67" t="str">
            <v xml:space="preserve">DILER DEMIR CELIK END.VE TIC.A.S.</v>
          </cell>
          <cell r="C67" t="str">
            <v xml:space="preserve">TERSANE CAD.NO.46-48 DILER HAN 8000 KARAKOY ISTANBUL/TURKEY ТУРЦИЯ, DILER OK POR</v>
          </cell>
          <cell r="D67">
            <v>1656</v>
          </cell>
          <cell r="E67">
            <v>91</v>
          </cell>
          <cell r="F67" t="str">
            <v xml:space="preserve">ФСА ЧЕБОКСАРЫ</v>
          </cell>
        </row>
        <row r="68">
          <cell r="A68" t="str">
            <v>ИСПАНИЯ</v>
          </cell>
          <cell r="B68" t="str">
            <v>"ЕКИНСА"</v>
          </cell>
          <cell r="C68" t="str">
            <v xml:space="preserve">ИСПАНИЯ,МАДРИД,28002 ПЕСЕЙДЖ ПРАДИЛЛО 18-20</v>
          </cell>
          <cell r="D68">
            <v>1629</v>
          </cell>
          <cell r="E68">
            <v>84</v>
          </cell>
          <cell r="F68" t="str">
            <v xml:space="preserve">СПТ ПОРТ С-ПЕТЕРБУРГ</v>
          </cell>
        </row>
        <row r="69">
          <cell r="A69" t="str">
            <v>ТУРЦИЯ</v>
          </cell>
          <cell r="B69" t="str">
            <v xml:space="preserve">ФИРМА "ЭЛВЕКО МЕТАЛЗ ЛТД"</v>
          </cell>
          <cell r="C69" t="str">
            <v xml:space="preserve">НИКОЗИЯ,  КИПР</v>
          </cell>
          <cell r="D69">
            <v>1589</v>
          </cell>
          <cell r="E69">
            <v>94</v>
          </cell>
          <cell r="F69" t="str">
            <v xml:space="preserve">ФАС Г.ЕЙСК</v>
          </cell>
        </row>
        <row r="70">
          <cell r="A70" t="str">
            <v>ЭСТОНИЯ</v>
          </cell>
          <cell r="B70" t="str">
            <v xml:space="preserve">ФИРМА ГАО "ЭМЕКС"</v>
          </cell>
          <cell r="C70" t="str">
            <v xml:space="preserve">ЕЕ0014 ТАЛЛИН, УЛ.БЕТОНИ  ЭСТОНИЯ</v>
          </cell>
          <cell r="D70">
            <v>1560</v>
          </cell>
          <cell r="E70">
            <v>41</v>
          </cell>
          <cell r="F70" t="str">
            <v xml:space="preserve">ФСА КОЛОМНА</v>
          </cell>
        </row>
        <row r="71">
          <cell r="A71" t="str">
            <v>ГРЕЦИЯ</v>
          </cell>
          <cell r="B71" t="str">
            <v xml:space="preserve">ALEXIADIIS VOLOS - GREECE</v>
          </cell>
          <cell r="C71" t="str">
            <v>VOLOS,GREECE</v>
          </cell>
          <cell r="D71">
            <v>1550</v>
          </cell>
          <cell r="E71">
            <v>92</v>
          </cell>
          <cell r="F71" t="str">
            <v xml:space="preserve">ФОБ АЗОВ</v>
          </cell>
        </row>
        <row r="72">
          <cell r="A72" t="str">
            <v>ЭСТОНИЯ</v>
          </cell>
          <cell r="B72" t="str">
            <v xml:space="preserve">ГАО "ЭМЕКС" ЭСТОНИЯ,ЕЕ0014,ТАЛЛИНН,УЛ.БЕТООНИ 12</v>
          </cell>
          <cell r="C72" t="str">
            <v xml:space="preserve">(ДЛЯ ФИРМЫ "ХКС ГМБХ",ХАНДЕЛЬСГЕЗЕЛЬШАФТ,ГЕРМАНИЯ,40545,ДЮССЕЛЬДОРФ,БУРГГРАФЕНШТ</v>
          </cell>
          <cell r="D72">
            <v>1537</v>
          </cell>
          <cell r="E72">
            <v>73</v>
          </cell>
          <cell r="F72" t="str">
            <v xml:space="preserve">ДАФ  ПЕЧОРЫ</v>
          </cell>
        </row>
        <row r="73">
          <cell r="A73" t="str">
            <v>ГРЕЦИЯ</v>
          </cell>
          <cell r="B73" t="str">
            <v xml:space="preserve">ФИРМА"СЭЛТОМ ЛИМИТЕД"</v>
          </cell>
          <cell r="C73" t="str">
            <v xml:space="preserve"> БАГАМСКИЕ О-ВА НАССАУ ШИРЛИ СТРИТ,50,П.О.БОКС СВ 13937</v>
          </cell>
          <cell r="D73">
            <v>1518</v>
          </cell>
          <cell r="E73">
            <v>76</v>
          </cell>
          <cell r="F73" t="str">
            <v xml:space="preserve">ФСА ЕЙСК</v>
          </cell>
        </row>
        <row r="74">
          <cell r="A74" t="str">
            <v xml:space="preserve">РЕСПУБЛИКА КОРЕЯ</v>
          </cell>
          <cell r="B74" t="str">
            <v xml:space="preserve">"ЭСТ ЭНД НОРТ МЕТАЛ КОРПОРЕЙШЭН"</v>
          </cell>
          <cell r="C74" t="str">
            <v xml:space="preserve">69 САНГСАН-ДОНГ,ЧАНГВОН-СИТИ, ДЖИОНГСАНГНАМ-ДО КОРЕЯ</v>
          </cell>
          <cell r="D74">
            <v>1516</v>
          </cell>
          <cell r="E74">
            <v>110</v>
          </cell>
          <cell r="F74" t="str">
            <v xml:space="preserve">ФОБ НАХОДКА</v>
          </cell>
        </row>
        <row r="75">
          <cell r="A75" t="str">
            <v>ИСПАНИЯ</v>
          </cell>
          <cell r="B75" t="str">
            <v xml:space="preserve">ЭКУПАМИНТО ИНСТИТУСИОНАЛ С.А.(ЭКИНА)</v>
          </cell>
          <cell r="C75" t="str">
            <v xml:space="preserve">САНТА ЛЕОНОР,61,28037 МАДРИДИСПАНИЯ</v>
          </cell>
          <cell r="D75">
            <v>1514</v>
          </cell>
          <cell r="E75">
            <v>82</v>
          </cell>
          <cell r="F75" t="str">
            <v xml:space="preserve">ФСА ПОРТ С-ПЕТЕРБУРГ</v>
          </cell>
        </row>
        <row r="76">
          <cell r="A76" t="str">
            <v>ЛАТВИЯ</v>
          </cell>
          <cell r="B76" t="str">
            <v xml:space="preserve">"ЛИЕПАЯС МЕТАЛЛУРГ"</v>
          </cell>
          <cell r="C76" t="str">
            <v xml:space="preserve">ЛАТВИЯ, Г.ЛИЕПАЯ</v>
          </cell>
          <cell r="D76">
            <v>1514</v>
          </cell>
          <cell r="E76">
            <v>41</v>
          </cell>
          <cell r="F76" t="str">
            <v xml:space="preserve">ФСА ЯРОСЛАВЛЬ</v>
          </cell>
        </row>
        <row r="77">
          <cell r="A77" t="str">
            <v>КИТАЙ</v>
          </cell>
          <cell r="B77" t="str">
            <v xml:space="preserve">ЮНАЙТЕД ВЕЙ ИНТЕРПРАЙС ЛТД,</v>
          </cell>
          <cell r="C77" t="str">
            <v xml:space="preserve">904 ЛАП ФАЙ БИЛДИНГ, 6-8 ПОТТИНДЖЕР СТРИТ, ГОНКОНГ, КИТАЙ.</v>
          </cell>
          <cell r="D77">
            <v>1500</v>
          </cell>
          <cell r="E77">
            <v>80</v>
          </cell>
          <cell r="F77" t="str">
            <v xml:space="preserve">ФОБ БОЛЬШОЙ КАМЕНЬ</v>
          </cell>
        </row>
        <row r="78">
          <cell r="A78" t="str">
            <v xml:space="preserve">РЕСПУБЛИКА КОРЕЯ</v>
          </cell>
          <cell r="B78" t="str">
            <v xml:space="preserve">"A-RAM KOREA CO.,LTD"</v>
          </cell>
          <cell r="C78" t="str">
            <v xml:space="preserve">A-1006,SAMHO BLDG 275-1,JANCJAE-DONC SCOCHO-GU СЕУЛ,РЕСПУБЛИКА КОРЕЯ</v>
          </cell>
          <cell r="D78">
            <v>1495</v>
          </cell>
          <cell r="E78">
            <v>52</v>
          </cell>
          <cell r="F78" t="str">
            <v xml:space="preserve">ФОБ КОРСАКОВ</v>
          </cell>
        </row>
        <row r="79">
          <cell r="A79" t="str">
            <v>ЭСТОНИЯ</v>
          </cell>
          <cell r="B79" t="str">
            <v xml:space="preserve">АО "КУУСАМЕТ"</v>
          </cell>
          <cell r="C79" t="str">
            <v xml:space="preserve">ОЛИ-1 ВИИМСИ ХАРЬЮМАА ДЛЯ КУУСАКОСКИ ЭСТОНИЯ</v>
          </cell>
          <cell r="D79">
            <v>1493</v>
          </cell>
          <cell r="E79">
            <v>65</v>
          </cell>
          <cell r="F79" t="str">
            <v xml:space="preserve">ФСА КОЛОМНА</v>
          </cell>
        </row>
        <row r="80">
          <cell r="A80" t="str">
            <v>ЛАТВИЯ</v>
          </cell>
          <cell r="B80" t="str">
            <v xml:space="preserve">ЛИЕПАЙСКИЙ МЕТ. ЗАВОД  ПО ПОРУЧЕНИЮLIPLAT INTERNATIONAL LTD Г.РИГА,УЛ.РАУНАС,23</v>
          </cell>
          <cell r="C80" t="str">
            <v>ЛАТВИЯ,Г.ЛИЕПАЯ,УЛ.БРИВИТАС,93</v>
          </cell>
          <cell r="D80">
            <v>1435</v>
          </cell>
          <cell r="E80">
            <v>55</v>
          </cell>
          <cell r="F80" t="str">
            <v xml:space="preserve">ФСА Н.НОВГОРОД</v>
          </cell>
        </row>
        <row r="81">
          <cell r="A81" t="str">
            <v>ЛАТВИЯ</v>
          </cell>
          <cell r="B81" t="str">
            <v xml:space="preserve">ГАО "ЛИЕПАЯС МЕТАЛЛУРГС"</v>
          </cell>
          <cell r="C81" t="str">
            <v xml:space="preserve">Г.ЛИЕПАЯ,УЛ.БРИВИБАС,93  ЛАТВИЯ</v>
          </cell>
          <cell r="D81">
            <v>1432</v>
          </cell>
          <cell r="E81">
            <v>56</v>
          </cell>
          <cell r="F81" t="str">
            <v xml:space="preserve">ФСА СТ.ГОЛУТВИН</v>
          </cell>
        </row>
        <row r="82">
          <cell r="A82" t="str">
            <v>ИСПАНИЯ</v>
          </cell>
          <cell r="B82" t="str">
            <v xml:space="preserve">"ОРБЭЛ ТРАЙДЕРС С.А."</v>
          </cell>
          <cell r="C82" t="str">
            <v xml:space="preserve">ХАВЕН АГЕНСИ,В-2000 ОУДЕ ЛЕУВЕУРИ 6 А,П.Б.619/220/673/АНТВЕРПЕН,БЕЛЬГИЯ</v>
          </cell>
          <cell r="D82">
            <v>1406</v>
          </cell>
          <cell r="E82">
            <v>77</v>
          </cell>
          <cell r="F82" t="str">
            <v xml:space="preserve">СПТ ПОРТ С-ПЕТЕРБУРГ</v>
          </cell>
        </row>
        <row r="83">
          <cell r="A83" t="str">
            <v xml:space="preserve">РЕСПУБЛИКА КОРЕЯ</v>
          </cell>
          <cell r="B83" t="str">
            <v xml:space="preserve">"ТАЙГУМ ШИПИНГ КО., ЛТД"</v>
          </cell>
          <cell r="C83" t="str">
            <v xml:space="preserve">РЕСПУБЛИКА КОРЕЯ    ПУСАН</v>
          </cell>
          <cell r="D83">
            <v>1400</v>
          </cell>
          <cell r="E83">
            <v>95</v>
          </cell>
          <cell r="F83" t="str">
            <v xml:space="preserve">ФОБ БОЛЬШОЙ-КАМЕНЬ</v>
          </cell>
        </row>
        <row r="84">
          <cell r="A84" t="str">
            <v>ФИНЛЯНДИЯ</v>
          </cell>
          <cell r="B84" t="str">
            <v xml:space="preserve">АО "КУСАКОСКИ ОУ"</v>
          </cell>
          <cell r="C84" t="str">
            <v>ХЕЛЬСИНКИ,ФИНЛЯНДИЯ</v>
          </cell>
          <cell r="D84">
            <v>1400</v>
          </cell>
          <cell r="E84">
            <v>73</v>
          </cell>
          <cell r="F84" t="str">
            <v xml:space="preserve">ФАС -АРХАНГЕЛЬСК</v>
          </cell>
        </row>
        <row r="85">
          <cell r="A85" t="str">
            <v>ИТАЛИЯ</v>
          </cell>
          <cell r="B85" t="str">
            <v xml:space="preserve">САЛТОМ ЛМИТЕД</v>
          </cell>
          <cell r="C85" t="str">
            <v xml:space="preserve">БАГАМСКИЕ О-ВА НАССАУ ШИРЛЕЙ СТРИТ Р.О.БОКС СВ 13937</v>
          </cell>
          <cell r="D85">
            <v>1350</v>
          </cell>
          <cell r="E85">
            <v>42</v>
          </cell>
          <cell r="F85" t="str">
            <v xml:space="preserve">ФСА ПЕНЗА</v>
          </cell>
        </row>
        <row r="86">
          <cell r="A86" t="str">
            <v>ГЕРМАНИЯ</v>
          </cell>
          <cell r="B86" t="str">
            <v xml:space="preserve">ФИРМА "БОРОВСКИ &amp; ХОПП ИМПОРТ ЭКСПОРТ"</v>
          </cell>
          <cell r="C86" t="str">
            <v xml:space="preserve">23843,Г.БЭД ОЛДЕСЛОЕ,УЛ.ПАПЕРБАРГ,3 ГЕРМАНИЯ</v>
          </cell>
          <cell r="D86">
            <v>1280</v>
          </cell>
          <cell r="E86">
            <v>89</v>
          </cell>
          <cell r="F86" t="str">
            <v xml:space="preserve">ФОБ КАЛИНИНГРАД</v>
          </cell>
        </row>
        <row r="87">
          <cell r="A87" t="str">
            <v>ЭСТОНИЯ</v>
          </cell>
          <cell r="B87" t="str">
            <v>"МУУГАФЕРТЕК"АО</v>
          </cell>
          <cell r="C87" t="str">
            <v xml:space="preserve">ЭСТОНИЯ,КООРМА 1,ВИИМСИ,ХАРЬЮМАА,/ПО ПОР.ФИРМЫ "ДАНДХАМ СИСТЕМС"3831 ЭНСИАВЕНЮ В</v>
          </cell>
          <cell r="D87">
            <v>1262</v>
          </cell>
          <cell r="E87">
            <v>59</v>
          </cell>
          <cell r="F87" t="str">
            <v xml:space="preserve">ДАФ  ПЕЧОРЫ</v>
          </cell>
        </row>
        <row r="88">
          <cell r="A88" t="str">
            <v>ТУРЦИЯ</v>
          </cell>
          <cell r="B88" t="str">
            <v xml:space="preserve">KROMAN CELIK SANAYII A.S.,</v>
          </cell>
          <cell r="C88" t="str">
            <v xml:space="preserve">ISTANBUL/TURKEY ТУРЦИЯ,ХЕРЕКЕ/ДИЛИСКЕЛЕСИ</v>
          </cell>
          <cell r="D88">
            <v>1220</v>
          </cell>
          <cell r="E88">
            <v>97</v>
          </cell>
          <cell r="F88" t="str">
            <v xml:space="preserve">ФСА ЧЕРНИКОВКА</v>
          </cell>
        </row>
        <row r="89">
          <cell r="A89" t="str">
            <v>ИТАЛИЯ</v>
          </cell>
          <cell r="B89" t="str">
            <v xml:space="preserve">ФИРМА "КРАМКО АГ"</v>
          </cell>
          <cell r="C89" t="str">
            <v xml:space="preserve">ЛИХТЕНШТЕЙН ТРИЕЗЕН РО ВОХ 83-8490 ВАДУЦ</v>
          </cell>
          <cell r="D89">
            <v>1218</v>
          </cell>
          <cell r="E89">
            <v>75</v>
          </cell>
          <cell r="F89" t="str">
            <v xml:space="preserve">ФАС ЕЙСК</v>
          </cell>
        </row>
        <row r="90">
          <cell r="A90" t="str">
            <v xml:space="preserve">БАГАМСКИЕ ОСТРОВА</v>
          </cell>
          <cell r="B90" t="str">
            <v xml:space="preserve">"САЛТОМЕ ЛИМИТЕД"</v>
          </cell>
          <cell r="C90" t="str">
            <v xml:space="preserve">50,ШИРЛЕЙ СТРИТ,ПО БОКС СБ 13937 НАССАУ,БАГАМСКИЕ ОСТРОВА</v>
          </cell>
          <cell r="D90">
            <v>1205</v>
          </cell>
          <cell r="E90">
            <v>63</v>
          </cell>
          <cell r="F90" t="str">
            <v xml:space="preserve">ФСА ПЕНЗА</v>
          </cell>
        </row>
        <row r="91">
          <cell r="A91" t="str">
            <v xml:space="preserve">РЕСПУБЛИКА КОРЕЯ</v>
          </cell>
          <cell r="B91" t="str">
            <v xml:space="preserve">ПАСИФИК ТРЕЙДИНГ</v>
          </cell>
          <cell r="C91" t="str">
            <v>КОРЕЯ</v>
          </cell>
          <cell r="D91">
            <v>1200</v>
          </cell>
          <cell r="E91">
            <v>71</v>
          </cell>
          <cell r="F91" t="str">
            <v xml:space="preserve">ФОБ РУДНАЯ ПРИСТАНЬ</v>
          </cell>
        </row>
        <row r="92">
          <cell r="A92" t="str">
            <v>ФИНЛЯНДИЯ</v>
          </cell>
          <cell r="B92" t="str">
            <v xml:space="preserve">ХОЛИНТОКЕСКУС ОЙ/КУУСАКОСКИ ОЙ</v>
          </cell>
          <cell r="C92" t="str">
            <v xml:space="preserve">(В СЧЕТ ДОГОВОРА С JONACOR OY) ФИНЛЯНДИЯ</v>
          </cell>
          <cell r="D92">
            <v>1200</v>
          </cell>
          <cell r="E92">
            <v>84</v>
          </cell>
          <cell r="F92" t="str">
            <v xml:space="preserve">ФСА C-ПЕТЕРБУРГ</v>
          </cell>
        </row>
        <row r="93">
          <cell r="A93" t="str">
            <v>МОЛДАВИЯ</v>
          </cell>
          <cell r="B93" t="str">
            <v xml:space="preserve">МОЛДАВСКИЙ МЕТАЛЛУРГИЧЕСКИЙ ЗАВОД</v>
          </cell>
          <cell r="C93" t="str">
            <v xml:space="preserve">Г.РЫБНИЦА,УЛ.ИНДУСТРИАЛЬНАЯ 1,МОЛДАВИЯ</v>
          </cell>
          <cell r="D93">
            <v>1190</v>
          </cell>
          <cell r="E93">
            <v>75</v>
          </cell>
          <cell r="F93" t="str">
            <v xml:space="preserve">ФСА ВОРОНЕЖ</v>
          </cell>
        </row>
        <row r="94">
          <cell r="A94" t="str">
            <v>ФИНЛЯНДИЯ</v>
          </cell>
          <cell r="B94" t="str">
            <v>"ХУОЛИНТАКЕСКУС"/"КУУСАКОСКИ"</v>
          </cell>
          <cell r="C94" t="str">
            <v>НИИРАЛА,ФИНЛЯНДИЯ</v>
          </cell>
          <cell r="D94">
            <v>1180</v>
          </cell>
          <cell r="E94">
            <v>84</v>
          </cell>
          <cell r="F94" t="str">
            <v xml:space="preserve">ФСА  САНКТ-ПЕТЕРБУРГ</v>
          </cell>
        </row>
        <row r="95">
          <cell r="A95" t="str">
            <v>НОРВЕГИЯ</v>
          </cell>
          <cell r="B95" t="str">
            <v xml:space="preserve">ФИРМА "БРОДР ЛОНДОН ТРЕЙДИНГ А/С"</v>
          </cell>
          <cell r="C95" t="str">
            <v xml:space="preserve">НОРВЕГИЯ ОСЛО 0602, МАЛЕРХАУГВН 19-23, П/Б 6181, ЕТТЕРСТАД Ч/З КАЛИНИНГРАДСКИЙ М</v>
          </cell>
          <cell r="D95">
            <v>1164</v>
          </cell>
          <cell r="E95">
            <v>65</v>
          </cell>
          <cell r="F95" t="str">
            <v xml:space="preserve">ФАС КАЛИНИНГРАД</v>
          </cell>
        </row>
        <row r="96">
          <cell r="A96" t="str">
            <v>ФИНЛЯНДИЯ</v>
          </cell>
          <cell r="B96" t="str">
            <v xml:space="preserve">КУУСАКОСКИ ОУ</v>
          </cell>
          <cell r="C96" t="str">
            <v xml:space="preserve">246 ФИНЛЯНДИЯ 02781 ЕСПОО ЛАСИХЮТТИ 4</v>
          </cell>
          <cell r="D96">
            <v>1117</v>
          </cell>
          <cell r="E96">
            <v>390</v>
          </cell>
          <cell r="F96" t="str">
            <v xml:space="preserve">ФСА -ВЫБОРГ</v>
          </cell>
        </row>
        <row r="97">
          <cell r="A97" t="str">
            <v xml:space="preserve">РЕСПУБЛИКА КОРЕЯ</v>
          </cell>
          <cell r="B97" t="str">
            <v xml:space="preserve">ФИРМА "ТАЕГУМ ШИППИНГ КО., ЛТД"</v>
          </cell>
          <cell r="C97" t="str">
            <v xml:space="preserve">РУМ 1102, ТИЭЧЕЗ БЛДГ 1205-1, ЧОРЯНГ-ДОНГ, ДОНГ-ГУ. ПУСАН, КОРЕЯ.</v>
          </cell>
          <cell r="D97">
            <v>1100</v>
          </cell>
          <cell r="E97">
            <v>55</v>
          </cell>
          <cell r="F97" t="str">
            <v xml:space="preserve">ФОБ КОРСАКОВ</v>
          </cell>
        </row>
        <row r="98">
          <cell r="A98" t="str">
            <v>ЛАТВИЯ</v>
          </cell>
          <cell r="B98" t="str">
            <v xml:space="preserve">AS "LIEPAJAS METALURGS" РЕГ.N 000301419</v>
          </cell>
          <cell r="C98" t="str">
            <v xml:space="preserve">ГАО ЛИЕПАЯ МЕТАЛЛУРГ LV-3401,Г.ЛИЕПАЯ, УЛ.БРИВИБАС,93 С ПОДАЧЕЙ НА П/П ПОЛУЧАТЕЛ</v>
          </cell>
          <cell r="D98">
            <v>1080</v>
          </cell>
          <cell r="E98">
            <v>96</v>
          </cell>
          <cell r="F98" t="str">
            <v xml:space="preserve">ФСА ЙОШКАР-ОЛА</v>
          </cell>
        </row>
        <row r="99">
          <cell r="A99" t="str">
            <v xml:space="preserve">БАГАМСКИЕ ОСТРОВА</v>
          </cell>
          <cell r="B99" t="str">
            <v xml:space="preserve">"SАLТОМЕ LIМIТЕD",50,SНIRLЕY SТRЕЕТ,БАГАМСКИЕ ОСТРОВА ЧЕРЕЗ БЕРДЯНСКИЙ МОРСКОЙ</v>
          </cell>
          <cell r="C99" t="str">
            <v xml:space="preserve">ПОРТ 332440 Г.БЕРДЯНСК ЗАПОРОЖС.ОБЛ. УКРАИНА</v>
          </cell>
          <cell r="D99">
            <v>1055</v>
          </cell>
          <cell r="E99">
            <v>53</v>
          </cell>
          <cell r="F99" t="str">
            <v xml:space="preserve">ФСА ВОРОНЕЖ</v>
          </cell>
        </row>
        <row r="100">
          <cell r="A100" t="str">
            <v>ИТАЛИЯ</v>
          </cell>
          <cell r="B100" t="str">
            <v xml:space="preserve">"КОЕКЛЕРИЧИ КАРБОМЕТАЛ СПА"</v>
          </cell>
          <cell r="C100" t="str">
            <v xml:space="preserve">ВИАЛЕ БРЕНТА,24-20139,МИЛАН,ИТАЛИЯ</v>
          </cell>
          <cell r="D100">
            <v>1050</v>
          </cell>
          <cell r="E100">
            <v>57</v>
          </cell>
          <cell r="F100" t="str">
            <v xml:space="preserve">ФСА ОРЕЛ</v>
          </cell>
        </row>
        <row r="101">
          <cell r="A101" t="str">
            <v>ГРЕЦИЯ</v>
          </cell>
          <cell r="B101" t="str">
            <v xml:space="preserve">ФИРМА "КРАМКО АГ", ЛИХТЕЙНШТЕЙН.</v>
          </cell>
          <cell r="C101" t="str">
            <v xml:space="preserve">Г. ТРИЕЗЕH, П.О. БОКС 83, 8490.</v>
          </cell>
          <cell r="D101">
            <v>1039</v>
          </cell>
          <cell r="E101">
            <v>83</v>
          </cell>
          <cell r="F101" t="str">
            <v xml:space="preserve">СПТ ТУАПСЕ</v>
          </cell>
        </row>
        <row r="102">
          <cell r="A102" t="str">
            <v>ЭСТОНИЯ</v>
          </cell>
          <cell r="B102" t="str">
            <v xml:space="preserve">АО "КУУСАМЕТ"</v>
          </cell>
          <cell r="C102" t="str">
            <v xml:space="preserve">ОЛИ-Л ВИИМСИ ХАРЬЮМАА ЭСТОНИЯ</v>
          </cell>
          <cell r="D102">
            <v>1021</v>
          </cell>
          <cell r="E102">
            <v>64</v>
          </cell>
          <cell r="F102" t="str">
            <v xml:space="preserve">ФСА НОВОМОСКОВСК</v>
          </cell>
        </row>
        <row r="103">
          <cell r="A103" t="str">
            <v>ГРЕЦИЯ</v>
          </cell>
          <cell r="B103" t="str">
            <v xml:space="preserve">MARLINES MARITIME CO,S.A.PIRAEUS/GREECE (ПО ПОРУЧЕНИЮ"HELVECO METALS")</v>
          </cell>
          <cell r="C103" t="str">
            <v xml:space="preserve">GREECE,ONE GREEK PORT</v>
          </cell>
          <cell r="D103">
            <v>1016</v>
          </cell>
          <cell r="E103">
            <v>81</v>
          </cell>
          <cell r="F103" t="str">
            <v xml:space="preserve">ФСА ОРЛОВКА</v>
          </cell>
        </row>
        <row r="104">
          <cell r="A104" t="str">
            <v>КИТАЙ</v>
          </cell>
          <cell r="B104" t="str">
            <v xml:space="preserve">МАНЬЧЖУРСКАЯ ТОРГОВО-ЭКОНОМИЧЕСКАЯ КОМПАНИЯ "ХУА ЮНЬ"</v>
          </cell>
          <cell r="C104" t="str">
            <v xml:space="preserve">КНР, Г.МАНЬЧЖУРИЯ, УЛ. ВТОРАЯ 40.</v>
          </cell>
          <cell r="D104">
            <v>1006</v>
          </cell>
          <cell r="E104">
            <v>68</v>
          </cell>
          <cell r="F104" t="str">
            <v xml:space="preserve">ДАФ ЗАБАЙКАЛЬСК</v>
          </cell>
        </row>
        <row r="105">
          <cell r="A105" t="str">
            <v>ГРЕЦИЯ</v>
          </cell>
          <cell r="B105" t="str">
            <v xml:space="preserve">ALEXIADIIS VOLOS-GREECE</v>
          </cell>
          <cell r="C105" t="str">
            <v>VOLOS,GREECE</v>
          </cell>
          <cell r="D105">
            <v>1000</v>
          </cell>
          <cell r="E105">
            <v>85</v>
          </cell>
          <cell r="F105" t="str">
            <v xml:space="preserve">ФСА БАЛМОШНАЯ</v>
          </cell>
        </row>
        <row r="106">
          <cell r="A106" t="str">
            <v>ТУРЦИЯ</v>
          </cell>
          <cell r="B106" t="str">
            <v xml:space="preserve">CUKUROVA CELIK ENDUSTRISI A.S.</v>
          </cell>
          <cell r="C106" t="str">
            <v xml:space="preserve">TURKEY, NEMRUT BAY</v>
          </cell>
          <cell r="D106">
            <v>1000</v>
          </cell>
          <cell r="E106">
            <v>92</v>
          </cell>
          <cell r="F106" t="str">
            <v xml:space="preserve">ФСА ЧЕРДАКЛЫ</v>
          </cell>
        </row>
        <row r="107">
          <cell r="A107" t="str">
            <v>ТУРЦИЯ</v>
          </cell>
          <cell r="B107" t="str">
            <v xml:space="preserve">KROMAN CELIK SANAYII A.S.ISTANBUL</v>
          </cell>
          <cell r="C107" t="str">
            <v xml:space="preserve">ТУРЦИЯ, ХЕРЕКЕ/ДИЛИСКЕЛЕСИ</v>
          </cell>
          <cell r="D107">
            <v>1000</v>
          </cell>
          <cell r="E107">
            <v>79</v>
          </cell>
          <cell r="F107" t="str">
            <v xml:space="preserve">ФСА ЗЕЛЕЦЫНО</v>
          </cell>
        </row>
        <row r="108">
          <cell r="A108" t="str">
            <v>ТУРЦИЯ</v>
          </cell>
          <cell r="B108" t="str">
            <v xml:space="preserve">ФИРМА "РЕАКТИОН ИНТЕРПРАЙСЕС ЛТД"</v>
          </cell>
          <cell r="C108" t="str">
            <v>Г.НИКОСИЯ</v>
          </cell>
          <cell r="D108">
            <v>988</v>
          </cell>
          <cell r="E108">
            <v>76</v>
          </cell>
          <cell r="F108" t="str">
            <v xml:space="preserve">ФАС ТЕМРЮК</v>
          </cell>
        </row>
        <row r="109">
          <cell r="A109" t="str">
            <v xml:space="preserve">БАГАМСКИЕ ОСТРОВА</v>
          </cell>
          <cell r="B109" t="str">
            <v xml:space="preserve">САЛТОМ ЛМИТЕД</v>
          </cell>
          <cell r="C109" t="str">
            <v xml:space="preserve">БАГАМСКИЕ О-ВА НАССАУ ШИРЛЕЙ СТРИТ Р.О. БОКС СВ 13937</v>
          </cell>
          <cell r="D109">
            <v>980</v>
          </cell>
          <cell r="E109">
            <v>42</v>
          </cell>
          <cell r="F109" t="str">
            <v xml:space="preserve">ФСА ПЕНЗА</v>
          </cell>
        </row>
        <row r="110">
          <cell r="A110" t="str">
            <v>ЭСТОНИЯ</v>
          </cell>
          <cell r="B110" t="str">
            <v xml:space="preserve">АО "КУУСАМЕТ"</v>
          </cell>
          <cell r="C110" t="str">
            <v xml:space="preserve">ОЛИ-Л, ВИИМСИ,ХАРЬЮМАА ЭСТОНИЯ</v>
          </cell>
          <cell r="D110">
            <v>972</v>
          </cell>
          <cell r="E110">
            <v>45</v>
          </cell>
          <cell r="F110" t="str">
            <v xml:space="preserve">ФСА ТУЛА</v>
          </cell>
        </row>
        <row r="111">
          <cell r="A111" t="str">
            <v>ЭСТОНИЯ</v>
          </cell>
          <cell r="B111" t="str">
            <v xml:space="preserve">АО "КУУСАМЕТ"</v>
          </cell>
          <cell r="C111" t="str">
            <v xml:space="preserve">ОЛИ 1,ВИИМСИ,ХАРЬЮМАА,ЭСТОНИЯ</v>
          </cell>
          <cell r="D111">
            <v>972</v>
          </cell>
          <cell r="E111">
            <v>42</v>
          </cell>
          <cell r="F111" t="str">
            <v xml:space="preserve">ДАФ  ГРАНИЦА РФ</v>
          </cell>
        </row>
        <row r="112">
          <cell r="A112" t="str">
            <v>ШВЕЦИЯ</v>
          </cell>
          <cell r="B112" t="str">
            <v>ЯЕРНБУРГСФОРНОЭДЕНХЕТЕР</v>
          </cell>
          <cell r="C112" t="str">
            <v xml:space="preserve">ПОСИТИОНЕН 118 11574 СТОКГОЛЬМ, ПОРТ ЛУЛЕАА ШВЕЦИЯ</v>
          </cell>
          <cell r="D112">
            <v>969</v>
          </cell>
          <cell r="E112">
            <v>73</v>
          </cell>
          <cell r="F112" t="str">
            <v xml:space="preserve">ФСА КАЛИНИНГРАД</v>
          </cell>
        </row>
        <row r="113">
          <cell r="A113" t="str">
            <v>ФИНЛЯНДИЯ</v>
          </cell>
          <cell r="B113" t="str">
            <v>АО"КУУСАКОСКИ"</v>
          </cell>
          <cell r="C113" t="str">
            <v xml:space="preserve"> ФИНЛЯНДИЯ ЭСПОО ЛАСИХЮТТИ,4</v>
          </cell>
          <cell r="D113">
            <v>960</v>
          </cell>
          <cell r="E113">
            <v>78</v>
          </cell>
          <cell r="F113" t="str">
            <v xml:space="preserve">ДАФ ВЯРТСИЛЯ</v>
          </cell>
        </row>
        <row r="114">
          <cell r="A114" t="str">
            <v xml:space="preserve">РЕСПУБЛИКА КОРЕЯ</v>
          </cell>
          <cell r="B114" t="str">
            <v xml:space="preserve">"PHOENIX TRADING CO"</v>
          </cell>
          <cell r="C114" t="str">
            <v xml:space="preserve">ADD 3,3-KA JUNGANG-DONG JUNG-KU РЕСПУБЛИКА КОРЕЯ ПУСАН</v>
          </cell>
          <cell r="D114">
            <v>905</v>
          </cell>
          <cell r="E114">
            <v>45</v>
          </cell>
          <cell r="F114" t="str">
            <v xml:space="preserve">ФОБ КОРСАКОВ</v>
          </cell>
        </row>
        <row r="115">
          <cell r="A115" t="str">
            <v>ТУРЦИЯ</v>
          </cell>
          <cell r="B115" t="str">
            <v xml:space="preserve">CUKUROVA CELIK ENDUSTRISI A.S.</v>
          </cell>
          <cell r="C115" t="str">
            <v xml:space="preserve">TURKEY,NEMRUT BAY</v>
          </cell>
          <cell r="D115">
            <v>902</v>
          </cell>
          <cell r="E115">
            <v>77</v>
          </cell>
          <cell r="F115" t="str">
            <v xml:space="preserve">ФСА НОВОКУЙБЫШЕВСКАЯ</v>
          </cell>
        </row>
        <row r="116">
          <cell r="A116" t="str">
            <v>ФИНЛЯНДИЯ</v>
          </cell>
          <cell r="B116" t="str">
            <v xml:space="preserve">ФИРМА "ОУТОКУМПУ ПОЛАРИТ ОЙ",ФИНЛЯНДИЯ</v>
          </cell>
          <cell r="C116" t="str">
            <v xml:space="preserve">ПО К-ТУ ФИРМЫ "АЙЗЕНЛЕГИРУНГЕН ХГМБХ" ГЕРМАНИЯ</v>
          </cell>
          <cell r="D116">
            <v>884</v>
          </cell>
          <cell r="E116">
            <v>680</v>
          </cell>
          <cell r="F116" t="str">
            <v xml:space="preserve">ДАФ РОССИИ</v>
          </cell>
        </row>
        <row r="117">
          <cell r="A117" t="str">
            <v>ГРЕЦИЯ</v>
          </cell>
          <cell r="B117" t="str">
            <v xml:space="preserve">MARLINES MARITIME CO.S.A. PIRAEUS,GREECE (ПО ПОРУЧЕНИЮ "HELVECO METALS LTD.")</v>
          </cell>
          <cell r="C117" t="str">
            <v xml:space="preserve">GREECE,ONE GREEK PORT</v>
          </cell>
          <cell r="D117">
            <v>862</v>
          </cell>
          <cell r="E117">
            <v>91</v>
          </cell>
          <cell r="F117" t="str">
            <v xml:space="preserve">ФСА ЭЛЕКТРОСТАНЦИЯ</v>
          </cell>
        </row>
        <row r="118">
          <cell r="A118" t="str">
            <v>ТУРЦИЯ</v>
          </cell>
          <cell r="B118" t="str">
            <v xml:space="preserve">ФИРМА"СЭЛТОМ ЛИМИТЕД"</v>
          </cell>
          <cell r="C118" t="str">
            <v xml:space="preserve"> БАГАМСКИЕ О-ВА НАССАУ 50, ШИРЛЕЙ СТР.П.О.БОКС СБ 13937</v>
          </cell>
          <cell r="D118">
            <v>861</v>
          </cell>
          <cell r="E118">
            <v>69</v>
          </cell>
          <cell r="F118" t="str">
            <v xml:space="preserve">ФСА ОРЕЛ</v>
          </cell>
        </row>
        <row r="119">
          <cell r="A119" t="str">
            <v xml:space="preserve">РЕСПУБЛИКА КОРЕЯ</v>
          </cell>
          <cell r="B119" t="str">
            <v xml:space="preserve">УОЛД БРИДЖ ТРЭЙДИНГ КО.,ЛТД 307 БОСУСАНГА 46-1 3ГА БОСУ-ДОНГ</v>
          </cell>
          <cell r="C119" t="str">
            <v xml:space="preserve">ШУНГ-ГУ ПУСАН ЮЖНАЯ КОРЕЯ</v>
          </cell>
          <cell r="D119">
            <v>840</v>
          </cell>
          <cell r="E119">
            <v>87</v>
          </cell>
          <cell r="F119" t="str">
            <v xml:space="preserve">ФОБ ФОБ ВОСТОЧНЫЙ</v>
          </cell>
        </row>
        <row r="120">
          <cell r="A120" t="str">
            <v>ФИНЛЯНДИЯ</v>
          </cell>
          <cell r="B120" t="str">
            <v xml:space="preserve">"ИМАТРА СТИЛ ОУ"(ДЛЯ МЕТАЛ ОВЕРСИЗ</v>
          </cell>
          <cell r="C120" t="str">
            <v xml:space="preserve"> ТРЭЙДИНГ ИНК.) ИМАТРА ФИНЛЯНДИЯ</v>
          </cell>
          <cell r="D120">
            <v>824</v>
          </cell>
          <cell r="E120">
            <v>85</v>
          </cell>
          <cell r="F120" t="str">
            <v xml:space="preserve">ДАФ -СВЕТОГОРСК</v>
          </cell>
        </row>
        <row r="121">
          <cell r="A121" t="str">
            <v>ТУРЦИЯ</v>
          </cell>
          <cell r="B121" t="str">
            <v xml:space="preserve">"КРАМКО  АГ"</v>
          </cell>
          <cell r="C121" t="str">
            <v xml:space="preserve">ЛИХТЕНШТЕЙН ПО БОКС 83-9490,ВАДУЦ ТРИЕЗЕН</v>
          </cell>
          <cell r="D121">
            <v>815</v>
          </cell>
          <cell r="E121">
            <v>80</v>
          </cell>
          <cell r="F121" t="str">
            <v xml:space="preserve">ФАС ЕЙСК</v>
          </cell>
        </row>
        <row r="122">
          <cell r="A122" t="str">
            <v>МОЛДАВИЯ</v>
          </cell>
          <cell r="B122" t="str">
            <v xml:space="preserve">МОЛДАВСКИЙ МЕТАЛЛУРГИЧЕСКИЙ ЗАВОД</v>
          </cell>
          <cell r="C122" t="str">
            <v xml:space="preserve">279000 МОЛДОВА Г.РЫБНИЦА УЛ.ИНДУСТРИАЛЬНАЯ 1</v>
          </cell>
          <cell r="D122">
            <v>811</v>
          </cell>
          <cell r="E122">
            <v>77</v>
          </cell>
          <cell r="F122" t="str">
            <v xml:space="preserve">ФСА БАТАЙСК</v>
          </cell>
        </row>
        <row r="123">
          <cell r="A123" t="str">
            <v>ТУРЦИЯ</v>
          </cell>
          <cell r="B123" t="str">
            <v xml:space="preserve">САЛТОМ ЛИМИТЕД</v>
          </cell>
          <cell r="C123" t="str">
            <v xml:space="preserve">БАГАМСКИЕ О-ВА НАССАУ ШИРЛЕЙ СТРИТ 50</v>
          </cell>
          <cell r="D123">
            <v>800</v>
          </cell>
          <cell r="E123">
            <v>75</v>
          </cell>
          <cell r="F123" t="str">
            <v xml:space="preserve">СИП НОВОРОССИЙСК</v>
          </cell>
        </row>
        <row r="124">
          <cell r="A124" t="str">
            <v>ЭСТОНИЯ</v>
          </cell>
          <cell r="B124" t="str">
            <v xml:space="preserve">АО КУУСАМЕТ</v>
          </cell>
          <cell r="C124" t="str">
            <v xml:space="preserve">ОЛИ-1,ВИИМСИ,ХАРЬЮМАА ЭСТОНИЯ</v>
          </cell>
          <cell r="D124">
            <v>800</v>
          </cell>
          <cell r="E124">
            <v>64</v>
          </cell>
          <cell r="F124" t="str">
            <v xml:space="preserve">ФСА Г.ИВАНОВО</v>
          </cell>
        </row>
        <row r="125">
          <cell r="A125" t="str">
            <v>ГРЕЦИЯ</v>
          </cell>
          <cell r="B125" t="str">
            <v xml:space="preserve">ФИРМА"СЭЛТОМ ЛИМИТЕД"</v>
          </cell>
          <cell r="C125" t="str">
            <v xml:space="preserve">БАГАМСКИЕ О-ВА НАССАУ 50, ШИРЛЕЙ СТРИТ, П.О.БОКС СБ 13937</v>
          </cell>
          <cell r="D125">
            <v>786</v>
          </cell>
          <cell r="E125">
            <v>69</v>
          </cell>
          <cell r="F125" t="str">
            <v xml:space="preserve">ФСА ТУЛА</v>
          </cell>
        </row>
        <row r="126">
          <cell r="A126" t="str">
            <v>ФИНЛЯНДИЯ</v>
          </cell>
          <cell r="B126" t="str">
            <v xml:space="preserve">ФИРМА "ОУТОКУМПУ РОССИЯ ОЮ"</v>
          </cell>
          <cell r="C126" t="str">
            <v xml:space="preserve">П.О.БОКС 280,ФИН-02201 ЭСПОО,ФИНЛЯНДИЯ</v>
          </cell>
          <cell r="D126">
            <v>780</v>
          </cell>
          <cell r="E126">
            <v>187</v>
          </cell>
          <cell r="F126" t="str">
            <v xml:space="preserve">ДАФ -ВЯРТСИЛЯ</v>
          </cell>
        </row>
        <row r="127">
          <cell r="A127" t="str">
            <v>ВЬЕТНАМ</v>
          </cell>
          <cell r="B127" t="str">
            <v>"ТРЕЙДИМЕКСКО"</v>
          </cell>
          <cell r="C127" t="str">
            <v xml:space="preserve">Г.ХАЙФОH УЛ.КИКОH 19 ВЬЕТHАМ</v>
          </cell>
          <cell r="D127">
            <v>772</v>
          </cell>
          <cell r="E127">
            <v>70</v>
          </cell>
          <cell r="F127" t="str">
            <v xml:space="preserve">ФОБ ВЛАДИВОСТОК</v>
          </cell>
        </row>
        <row r="128">
          <cell r="A128" t="str">
            <v>ЭСТОНИЯ</v>
          </cell>
          <cell r="B128" t="str">
            <v xml:space="preserve">ГАО "ЭМЕКС"</v>
          </cell>
          <cell r="C128" t="str">
            <v xml:space="preserve">ЭСТОНИЯ ЕЕ0014 Г.ТАЛЛИНН, УЛ.БЕТОНИ 12</v>
          </cell>
          <cell r="D128">
            <v>770</v>
          </cell>
          <cell r="E128">
            <v>72</v>
          </cell>
          <cell r="F128" t="str">
            <v xml:space="preserve">ДАФ ПЕЧОРЫ</v>
          </cell>
        </row>
        <row r="129">
          <cell r="A129" t="str">
            <v xml:space="preserve">БАГАМСКИЕ ОСТРОВА</v>
          </cell>
          <cell r="B129" t="str">
            <v xml:space="preserve">"SALTOME LIMITED" ,50,SHIRLEY STREET, БАГАМСКИЕ ОСТРОВА</v>
          </cell>
          <cell r="C129" t="str">
            <v xml:space="preserve">ЧЕРЕЗ БЕРДЯНСКИЙ МОРСКОЙ ПОРТ,332440 Г.БЕРДЯНСК,ЗАПОРОЖСК.ОБЛ.,УКРАИНА</v>
          </cell>
          <cell r="D129">
            <v>765</v>
          </cell>
          <cell r="E129">
            <v>54</v>
          </cell>
          <cell r="F129" t="str">
            <v xml:space="preserve">ФСА ВОРОНЕЖ</v>
          </cell>
        </row>
        <row r="130">
          <cell r="A130" t="str">
            <v>МОЛДАВИЯ</v>
          </cell>
          <cell r="B130" t="str">
            <v xml:space="preserve">МОЛДАВСКИЙ МЕТАЛЛУPГИЧЕСКИЙ КОМБИHАТ</v>
          </cell>
          <cell r="C130" t="str">
            <v xml:space="preserve">PЫБHИЦА ИHДУСТPИАЛЬHАЯ 1 5500 МОЛДОВА</v>
          </cell>
          <cell r="D130">
            <v>750</v>
          </cell>
          <cell r="E130">
            <v>70</v>
          </cell>
          <cell r="F130" t="str">
            <v xml:space="preserve">ФСА ДИМИТРОВГРАД</v>
          </cell>
        </row>
        <row r="131">
          <cell r="A131" t="str">
            <v xml:space="preserve">РЕСПУБЛИКА КОРЕЯ</v>
          </cell>
          <cell r="B131" t="str">
            <v xml:space="preserve">ДОНГ ХЕУНГ НАМ КАЙУНГ Т ЕНД КО.,ЛТД,</v>
          </cell>
          <cell r="C131" t="str">
            <v xml:space="preserve">3-Ф,91 НАМ ДАЕ МУН-РО 3-КАЧУНГ-КУ,СЕУЛ,КОРЕЯ РЕСПУБЛИКА</v>
          </cell>
          <cell r="D131">
            <v>750</v>
          </cell>
          <cell r="E131">
            <v>150</v>
          </cell>
          <cell r="F131" t="str">
            <v xml:space="preserve">ФОБ НАХОДКА</v>
          </cell>
        </row>
        <row r="132">
          <cell r="A132" t="str">
            <v>ТУРЦИЯ</v>
          </cell>
          <cell r="B132" t="str">
            <v xml:space="preserve">ИЗМИР ДЕМИР СЕЛИК САНАЙИ А.С.</v>
          </cell>
          <cell r="C132" t="str">
            <v xml:space="preserve">35210  ТУРЦИЯ ИЗМИР САИР ЭСРЕФ БУЛВАРИ, 23/3</v>
          </cell>
          <cell r="D132">
            <v>720</v>
          </cell>
          <cell r="E132">
            <v>50</v>
          </cell>
          <cell r="F132" t="str">
            <v xml:space="preserve">ФСА ТЮМЕНЬ</v>
          </cell>
        </row>
        <row r="133">
          <cell r="A133" t="str">
            <v>КИТАЙ</v>
          </cell>
          <cell r="B133" t="str">
            <v xml:space="preserve">МАНЬЧЖУРСКАЯ ТОРГ-ЭКОНОМ.КОМПАНИЯ "ХУА ЮОН"</v>
          </cell>
          <cell r="C133" t="str">
            <v xml:space="preserve">Г.МАНЬЧЖУРИЯ УЛ.ВТОРАЯ 44 КИТАЙ</v>
          </cell>
          <cell r="D133">
            <v>719</v>
          </cell>
          <cell r="E133">
            <v>60</v>
          </cell>
          <cell r="F133" t="str">
            <v xml:space="preserve">ДАФ ЗАБАЙКАЛЬСК</v>
          </cell>
        </row>
        <row r="134">
          <cell r="A134" t="str">
            <v>БЕЛЬГИЯ</v>
          </cell>
          <cell r="B134" t="str">
            <v xml:space="preserve">"САЛТОМЕ ЛИМИТЕД"</v>
          </cell>
          <cell r="C134" t="str">
            <v xml:space="preserve">HАССАУ ШИPЛИ СТPИТ 50 , БАГАМСKИЕ ОСТPОВА</v>
          </cell>
          <cell r="D134">
            <v>713</v>
          </cell>
          <cell r="E134">
            <v>72</v>
          </cell>
          <cell r="F134" t="str">
            <v xml:space="preserve">ФАС ГОPСKАЯ</v>
          </cell>
        </row>
        <row r="135">
          <cell r="A135" t="str">
            <v>ГЕРМАНИЯ</v>
          </cell>
          <cell r="B135" t="str">
            <v xml:space="preserve">ФИРМА "ЕВЕРТ ХЕЕРЕН ГМБХ"</v>
          </cell>
          <cell r="C135" t="str">
            <v>ГЕРМАНИЯ,Г.ЛЕЕР,ЗЕГЕМЮЛНШТРАССЕ,102</v>
          </cell>
          <cell r="D135">
            <v>706</v>
          </cell>
          <cell r="E135">
            <v>49</v>
          </cell>
          <cell r="F135" t="str">
            <v xml:space="preserve">ФСА ЯРОСЛАВЛЬ</v>
          </cell>
        </row>
        <row r="136">
          <cell r="A136" t="str">
            <v>ФИНЛЯНДИЯ</v>
          </cell>
          <cell r="B136" t="str">
            <v xml:space="preserve">"КУУСАКОСКИ OY"</v>
          </cell>
          <cell r="C136" t="str">
            <v xml:space="preserve">ИМАТРА,ФИНЛЯНДИЯ ПО ПОРУЧЕНИЮ,"МЕКОМ ЛЛС"ГРИНВИЧ,США</v>
          </cell>
          <cell r="D136">
            <v>703</v>
          </cell>
          <cell r="E136">
            <v>73</v>
          </cell>
          <cell r="F136" t="str">
            <v xml:space="preserve">ФСА  СПБ</v>
          </cell>
        </row>
        <row r="137">
          <cell r="A137" t="str">
            <v xml:space="preserve">РЕСПУБЛИКА КОРЕЯ</v>
          </cell>
          <cell r="B137" t="str">
            <v xml:space="preserve">ТАЙГУМ ШИППИНГ КО ЛТД</v>
          </cell>
          <cell r="C137" t="str">
            <v xml:space="preserve">РЕСПУБЛИКА КОРЕЯ ПУСАН</v>
          </cell>
          <cell r="D137">
            <v>700</v>
          </cell>
          <cell r="E137">
            <v>125</v>
          </cell>
          <cell r="F137" t="str">
            <v xml:space="preserve">ФОБ БОЛЬШОЙ КАМЕНЬ</v>
          </cell>
        </row>
        <row r="138">
          <cell r="A138" t="str">
            <v>ТУРЦИЯ</v>
          </cell>
          <cell r="B138" t="str">
            <v xml:space="preserve">"СЕЛЛКОП ИНТЕРПРАЙСИЗ ЛТД"</v>
          </cell>
          <cell r="C138" t="str">
            <v xml:space="preserve">США ВИЛМИНГТОН</v>
          </cell>
          <cell r="D138">
            <v>700</v>
          </cell>
          <cell r="E138">
            <v>65</v>
          </cell>
          <cell r="F138" t="str">
            <v xml:space="preserve">ФСА МАЙКОП</v>
          </cell>
        </row>
        <row r="139">
          <cell r="A139" t="str">
            <v xml:space="preserve">РЕСПУБЛИКА КОРЕЯ</v>
          </cell>
          <cell r="B139" t="str">
            <v xml:space="preserve">EAST &amp; NORTH METAL CORPORATION, ЮЖ.КОРЕЯ</v>
          </cell>
          <cell r="C139" t="str">
            <v xml:space="preserve">H/OFFICE 69 SUNGSAN-DONG,CHANGWON-CITY KYONG NAM,KOREA</v>
          </cell>
          <cell r="D139">
            <v>699</v>
          </cell>
          <cell r="E139">
            <v>90</v>
          </cell>
          <cell r="F139" t="str">
            <v xml:space="preserve">ФОБ СЛАВЯНКА</v>
          </cell>
        </row>
        <row r="140">
          <cell r="A140" t="str">
            <v>ИСПАНИЯ</v>
          </cell>
          <cell r="B140" t="str">
            <v xml:space="preserve">"ОРБЕЛ ТРЕЙДЕРС С.А."</v>
          </cell>
          <cell r="C140" t="str">
            <v xml:space="preserve">ГЭВЕН АГЕНСИ,Б-2000,ОУДЕ ЛИУВЕУРУИ 6А П.В. АНТВЕРПЕН,БЕЛЬГИЯ</v>
          </cell>
          <cell r="D140">
            <v>696</v>
          </cell>
          <cell r="E140">
            <v>78</v>
          </cell>
          <cell r="F140" t="str">
            <v xml:space="preserve">СПТ С-ПЕТЕРБУРГ</v>
          </cell>
        </row>
        <row r="141">
          <cell r="A141" t="str">
            <v>БЕЛЬГИЯ</v>
          </cell>
          <cell r="B141" t="str">
            <v xml:space="preserve">"ОРБЭЛ ТРАЙДЕРС С.А."</v>
          </cell>
          <cell r="C141" t="str">
            <v xml:space="preserve">ХАВЕН АГЕНС В-2000 ОУД ЛИВЕРИ 6А,П.Б.619(220/673) АНТВЕРПЕНБЕЛЬГИЯ</v>
          </cell>
          <cell r="D141">
            <v>683</v>
          </cell>
          <cell r="E141">
            <v>77</v>
          </cell>
          <cell r="F141" t="str">
            <v xml:space="preserve">СПТ ПОРТ С-ПЕТЕРБУРГ</v>
          </cell>
        </row>
        <row r="142">
          <cell r="A142" t="str">
            <v>МОЛДАВИЯ</v>
          </cell>
          <cell r="B142" t="str">
            <v xml:space="preserve">МОЛДАВСКИЙ МЕТАЛЛУРГИЧЕСКИЙ З-Д</v>
          </cell>
          <cell r="C142" t="str">
            <v xml:space="preserve">279000 МОЛДАВИЯ Г.РЫБНИЦА УЛ.ИНДУСТРИАЛЬНАЯ 1.</v>
          </cell>
          <cell r="D142">
            <v>683</v>
          </cell>
          <cell r="E142">
            <v>78</v>
          </cell>
          <cell r="F142" t="str">
            <v xml:space="preserve">ФСА БАТАЙСК</v>
          </cell>
        </row>
        <row r="143">
          <cell r="A143" t="str">
            <v>ЭСТОНИЯ</v>
          </cell>
          <cell r="B143" t="str">
            <v xml:space="preserve">ГАО"ЭМЕКС" ЕЕ0014,Г.ТАЛЛИН</v>
          </cell>
          <cell r="C143" t="str">
            <v xml:space="preserve">УЛ.БЕТООНИ 12,ЭСТОНИЯ ДЛЯ"HKS GMBH" ГЕРМАНИЯ</v>
          </cell>
          <cell r="D143">
            <v>675</v>
          </cell>
          <cell r="E143">
            <v>75</v>
          </cell>
          <cell r="F143" t="str">
            <v xml:space="preserve">ДАФ ИВАНГОРОД</v>
          </cell>
        </row>
        <row r="144">
          <cell r="A144" t="str">
            <v>ЭСТОНИЯ</v>
          </cell>
          <cell r="B144" t="str">
            <v>АО"КУУСАМЕТ"ОЛИ,1</v>
          </cell>
          <cell r="C144" t="str">
            <v xml:space="preserve">ВИИМЕЙ ХАРЬЮМАА ДЛЯ АО"КУУСАКОСКИ" ЭСТОНИЯ</v>
          </cell>
          <cell r="D144">
            <v>669</v>
          </cell>
          <cell r="E144">
            <v>90</v>
          </cell>
          <cell r="F144" t="str">
            <v xml:space="preserve">ДАФ ИВАНГОРОД</v>
          </cell>
        </row>
        <row r="145">
          <cell r="A145" t="str">
            <v>ТУРЦИЯ</v>
          </cell>
          <cell r="B145" t="str">
            <v xml:space="preserve">KROMAN CELIK SANAYII A.S.</v>
          </cell>
          <cell r="C145" t="str">
            <v xml:space="preserve">ISTANBUL/TURKEY  TURKEY / HEREKE OR DILISKELESI</v>
          </cell>
          <cell r="D145">
            <v>659</v>
          </cell>
          <cell r="E145">
            <v>97</v>
          </cell>
          <cell r="F145" t="str">
            <v xml:space="preserve">ФАС АЗОВ</v>
          </cell>
        </row>
        <row r="146">
          <cell r="A146" t="str">
            <v>МОЛДАВИЯ</v>
          </cell>
          <cell r="B146" t="str">
            <v xml:space="preserve">МОЛДАВСКИЙ МЕТАЛЛУРГИЧЕСКИЙ ЗАВОД</v>
          </cell>
          <cell r="C146" t="str">
            <v>МОЛДОВА,Г.РЫБНИЦА,УЛ.ИНДУСТРИАЛЬНАЯ,1</v>
          </cell>
          <cell r="D146">
            <v>655</v>
          </cell>
          <cell r="E146">
            <v>64</v>
          </cell>
          <cell r="F146" t="str">
            <v xml:space="preserve">ФСА Г.ВЛАДИКАВКАЗ</v>
          </cell>
        </row>
        <row r="147">
          <cell r="A147" t="str">
            <v>ФИНЛЯНДИЯ</v>
          </cell>
          <cell r="B147" t="str">
            <v xml:space="preserve">ФИРМА "ИМАТРА СТИЛ ОУ" (ДЛЯ "ОСЮСКУНТА ТЕОЛИСЮДЕН РОМУ")</v>
          </cell>
          <cell r="C147" t="str">
            <v xml:space="preserve">55100 ИМАТРА,ФИНЛЯНДИЯ</v>
          </cell>
          <cell r="D147">
            <v>645</v>
          </cell>
          <cell r="E147">
            <v>73</v>
          </cell>
          <cell r="F147" t="str">
            <v xml:space="preserve">ДАФ -СТ.СВЕТОГОРСК</v>
          </cell>
        </row>
        <row r="148">
          <cell r="A148" t="str">
            <v>ТУРЦИЯ</v>
          </cell>
          <cell r="B148" t="str">
            <v xml:space="preserve">KROMAN CELIK SANAYII A.S.</v>
          </cell>
          <cell r="C148" t="str">
            <v xml:space="preserve">ISTANBUL,TURKEY ТУРЦИЯ, ДИЛЕСКЕЛЕСИ / ХЕРЕКЕ</v>
          </cell>
          <cell r="D148">
            <v>641</v>
          </cell>
          <cell r="E148">
            <v>83</v>
          </cell>
          <cell r="F148" t="str">
            <v xml:space="preserve">ФСА МАЙКОП</v>
          </cell>
        </row>
        <row r="149">
          <cell r="A149" t="str">
            <v>ЛАТВИЯ</v>
          </cell>
          <cell r="B149" t="str">
            <v xml:space="preserve">ЗАВОД "ЛИЕПАЯС МЕТАЛЛУРГС"</v>
          </cell>
          <cell r="C149" t="str">
            <v xml:space="preserve">ЛВ-3401 Г.ЛИЕПАЯ,БРИВАБАС,93,ЛАТВИЯ</v>
          </cell>
          <cell r="D149">
            <v>640</v>
          </cell>
          <cell r="E149">
            <v>67</v>
          </cell>
          <cell r="F149" t="str">
            <v xml:space="preserve">ФСА  САНКТ-ПЕТЕРБУРГ</v>
          </cell>
        </row>
        <row r="150">
          <cell r="A150" t="str">
            <v>ФИНЛЯНДИЯ</v>
          </cell>
          <cell r="B150" t="str">
            <v xml:space="preserve">А/О КУУСАКОСКИ</v>
          </cell>
          <cell r="C150" t="str">
            <v xml:space="preserve">ФИНЛЯНДИЯ 02780 ЕСПОО,Г.КОТКА,МУССАЛО</v>
          </cell>
          <cell r="D150">
            <v>630</v>
          </cell>
          <cell r="E150">
            <v>78</v>
          </cell>
          <cell r="F150" t="str">
            <v xml:space="preserve">ДАФ  СТ.БУСЛОВСКАЯ</v>
          </cell>
        </row>
        <row r="151">
          <cell r="A151" t="str">
            <v>КИТАЙ</v>
          </cell>
          <cell r="B151" t="str">
            <v xml:space="preserve">ХЭЙХЭЙСКАЯ КОМПАНИЯ МЕСТНОГО ЖЕЛЕЗНО-</v>
          </cell>
          <cell r="C151" t="str">
            <v xml:space="preserve">ДОРОЖНОГО УПРАВЛЕНИЯ Г ХЭЙХЭ УЛ ТУНДЗЯН 1 КНР</v>
          </cell>
          <cell r="D151">
            <v>612</v>
          </cell>
          <cell r="E151">
            <v>89</v>
          </cell>
          <cell r="F151" t="str">
            <v xml:space="preserve">ЕХВ БЛАГОВЕЩЕНСК</v>
          </cell>
        </row>
        <row r="152">
          <cell r="A152" t="str">
            <v>ФИНЛЯНДИЯ</v>
          </cell>
          <cell r="B152" t="str">
            <v xml:space="preserve">"ОУТОКУМПУ ПОЛАРИТ ОЙ"/"ФИHЕHКО ОУ"</v>
          </cell>
          <cell r="C152" t="str">
            <v xml:space="preserve"> ВЕЛИКОБРИТАНИЯ ТУРКУ, ФИHЛЯHДИЯ  ЧЕРЕЗ "MAKERY DEVELOPMENT CORP"SUITE 1C1ST.FLO</v>
          </cell>
          <cell r="D152">
            <v>610</v>
          </cell>
          <cell r="E152">
            <v>820</v>
          </cell>
          <cell r="F152" t="str">
            <v xml:space="preserve">ДАФ ВЯРТСИЛЯ</v>
          </cell>
        </row>
        <row r="153">
          <cell r="A153" t="str">
            <v xml:space="preserve">РЕСПУБЛИКА КОРЕЯ</v>
          </cell>
          <cell r="B153" t="str">
            <v xml:space="preserve">ЕАСТ ЭНД НОРД МЕТАЛЛ КО.</v>
          </cell>
          <cell r="C153" t="str">
            <v xml:space="preserve">69 СУНГСАН ДОНГ ЧАНГ ВОН ГУОНГ САНГ НАМ-ДО КОРЕЯ</v>
          </cell>
          <cell r="D153">
            <v>607</v>
          </cell>
          <cell r="E153">
            <v>100</v>
          </cell>
          <cell r="F153" t="str">
            <v xml:space="preserve">ФОБ КОЗЬМИНО</v>
          </cell>
        </row>
        <row r="154">
          <cell r="A154" t="str">
            <v>ТУРЦИЯ</v>
          </cell>
          <cell r="B154" t="str">
            <v xml:space="preserve">"ЭЛЬВЕКО МЕТАЛЗ ЛТД"</v>
          </cell>
          <cell r="C154" t="str">
            <v xml:space="preserve">НИКОЗИЯ КИПР</v>
          </cell>
          <cell r="D154">
            <v>606</v>
          </cell>
          <cell r="E154">
            <v>92</v>
          </cell>
          <cell r="F154" t="str">
            <v xml:space="preserve">ФСА  Г.САРАТОВ</v>
          </cell>
        </row>
        <row r="155">
          <cell r="A155" t="str">
            <v>ГРЕЦИЯ</v>
          </cell>
          <cell r="B155" t="str">
            <v xml:space="preserve">ФИРМА"СЭЛТОМ ЛИМИТЕД"</v>
          </cell>
          <cell r="C155" t="str">
            <v xml:space="preserve"> БАГАМСКИЕ О-ВА НАССАУ 50, ШИРЛЕЙ СТР.П.О.БОКС СБ 13937</v>
          </cell>
          <cell r="D155">
            <v>600</v>
          </cell>
          <cell r="E155">
            <v>66</v>
          </cell>
          <cell r="F155" t="str">
            <v xml:space="preserve">ФСА ПЕНЗА</v>
          </cell>
        </row>
        <row r="156">
          <cell r="A156" t="str">
            <v>ИТАЛИЯ</v>
          </cell>
          <cell r="B156" t="str">
            <v xml:space="preserve">БРИДЖИГЕЙТ АССОШИЭЙТЕС ЭНД КО</v>
          </cell>
          <cell r="C156" t="str">
            <v xml:space="preserve">ВЕЛИКОБРИТАНИЯ ЛОНДОН</v>
          </cell>
          <cell r="D156">
            <v>595</v>
          </cell>
          <cell r="E156">
            <v>79</v>
          </cell>
          <cell r="F156" t="str">
            <v xml:space="preserve">СПТ НОВОРОССИЙСК</v>
          </cell>
        </row>
        <row r="157">
          <cell r="A157" t="str">
            <v>ИСПАНИЯ</v>
          </cell>
          <cell r="B157" t="str">
            <v xml:space="preserve">КОМПАНИЯ"PARKLANE INTERNATIONAL" (ЧЕРЕЗ ООО"ВИГ И КО")</v>
          </cell>
          <cell r="C157" t="str">
            <v xml:space="preserve">ИСПАНИЯ БИЛЬБАО (ЛАТВИЯ РИГА, УЛ.САЛНАС,24-43)</v>
          </cell>
          <cell r="D157">
            <v>594</v>
          </cell>
          <cell r="E157">
            <v>60</v>
          </cell>
          <cell r="F157" t="str">
            <v xml:space="preserve">ДАФ СЕБЕЖ</v>
          </cell>
        </row>
        <row r="158">
          <cell r="A158" t="str">
            <v xml:space="preserve">РЕСПУБЛИКА КОРЕЯ</v>
          </cell>
          <cell r="B158" t="str">
            <v xml:space="preserve">ЕАСТ ЭНД НОРТ МЕТАЛ КО.</v>
          </cell>
          <cell r="C158" t="str">
            <v xml:space="preserve">69 СУНГ САН ДОНГ ЧАНГ ВОН ГУОНГ СНГ НАМ-ДО КОРЕЯ</v>
          </cell>
          <cell r="D158">
            <v>592</v>
          </cell>
          <cell r="E158">
            <v>108</v>
          </cell>
          <cell r="F158" t="str">
            <v xml:space="preserve">ФОБ КОЗЬМИНО</v>
          </cell>
        </row>
        <row r="159">
          <cell r="A159" t="str">
            <v>ЭСТОНИЯ</v>
          </cell>
          <cell r="B159" t="str">
            <v xml:space="preserve">АО "КУУСАМЕТ" ДЛЯ "ЙОНАКОР ОЙ"</v>
          </cell>
          <cell r="C159" t="str">
            <v xml:space="preserve">ОЛИ 1,ВИИМСИ,ХАРЬЮМАА,ЭСТОНИЯ</v>
          </cell>
          <cell r="D159">
            <v>584</v>
          </cell>
          <cell r="E159">
            <v>42</v>
          </cell>
          <cell r="F159" t="str">
            <v xml:space="preserve">ДАФ  СТ.ИВАНГОРОД-НАРВСКИЙ</v>
          </cell>
        </row>
        <row r="160">
          <cell r="A160" t="str">
            <v>ЭСТОНИЯ</v>
          </cell>
          <cell r="B160" t="str">
            <v xml:space="preserve">АО КУУСАМЕТ</v>
          </cell>
          <cell r="C160" t="str">
            <v xml:space="preserve">ЭСТОНИЯ ОЛИ-1.ВИИМСИ.ХАРЬЮМАА.2088 СТ.МУУГА</v>
          </cell>
          <cell r="D160">
            <v>580</v>
          </cell>
          <cell r="E160">
            <v>89</v>
          </cell>
          <cell r="F160" t="str">
            <v xml:space="preserve">ФСА БРЯНСК</v>
          </cell>
        </row>
        <row r="161">
          <cell r="A161" t="str">
            <v>ЭСТОНИЯ</v>
          </cell>
          <cell r="B161" t="str">
            <v xml:space="preserve">АО "ЭМЕКС"</v>
          </cell>
          <cell r="C161" t="str">
            <v xml:space="preserve">ЕЕ0014,УЛ.БЕТООНИ,12 Г.ТАЛЛИН,ЭСТОНИЯ</v>
          </cell>
          <cell r="D161">
            <v>573</v>
          </cell>
          <cell r="E161">
            <v>58</v>
          </cell>
          <cell r="F161" t="str">
            <v xml:space="preserve">ДАФ  ГРАНИЦА РФ</v>
          </cell>
        </row>
        <row r="162">
          <cell r="A162" t="str">
            <v>МОЛДАВИЯ</v>
          </cell>
          <cell r="B162" t="str">
            <v xml:space="preserve">МОЛДАВСКИЙ МЕТАЛЛУРГИЧЕСКИЙ ЗАВОД</v>
          </cell>
          <cell r="C162" t="str">
            <v xml:space="preserve">279700,Г.РЫБНИЦА,УЛ.ИНДУСТРИАЛЬНАЯ,1, МОЛДАВИЯ</v>
          </cell>
          <cell r="D162">
            <v>567</v>
          </cell>
          <cell r="E162">
            <v>62</v>
          </cell>
          <cell r="F162" t="str">
            <v xml:space="preserve">ФСА СТАВРОПОЛЬ</v>
          </cell>
        </row>
        <row r="163">
          <cell r="A163" t="str">
            <v>ФИНЛЯНДИЯ</v>
          </cell>
          <cell r="B163" t="str">
            <v xml:space="preserve">РОМУКЕСКУС ОЮ</v>
          </cell>
          <cell r="C163" t="str">
            <v>00730,ХЕЛЬСИНКИ,ПАЙВОЛАНТИЕ,31,ФИНЛЯНДИЯ</v>
          </cell>
          <cell r="D163">
            <v>566</v>
          </cell>
          <cell r="E163">
            <v>82</v>
          </cell>
          <cell r="F163" t="str">
            <v xml:space="preserve">ДАФ  СТ.СВЕТОГОРСК</v>
          </cell>
        </row>
        <row r="164">
          <cell r="A164" t="str">
            <v>КИТАЙ</v>
          </cell>
          <cell r="B164" t="str">
            <v xml:space="preserve">КОМПАНИЯ ПО МЕЖДУНАРОДНОМУ ТЕХНИЧЕСКОМУ СОТРУДНИЧЕСТВУ</v>
          </cell>
          <cell r="C164" t="str">
            <v xml:space="preserve">Г.СУЙФЭНЬХЭ УЛ.ЛИ ШУ ЦЗЕ 45</v>
          </cell>
          <cell r="D164">
            <v>557</v>
          </cell>
          <cell r="E164">
            <v>65</v>
          </cell>
          <cell r="F164" t="str">
            <v xml:space="preserve">ДАФ ГРОДЕКОВО</v>
          </cell>
        </row>
        <row r="165">
          <cell r="A165" t="str">
            <v>ЛАТВИЯ</v>
          </cell>
          <cell r="B165" t="str">
            <v xml:space="preserve">ЛИЕПАЙСКИЙ МЕТАЛЛУРГИЧЕСКИЙ ЗАВОД</v>
          </cell>
          <cell r="C165" t="str">
            <v xml:space="preserve">ЛВ-3400,Г.ЛИЕПАЯ,УЛ.БРИВИБАС,93 ЛАТВИЯ</v>
          </cell>
          <cell r="D165">
            <v>555</v>
          </cell>
          <cell r="E165">
            <v>90</v>
          </cell>
          <cell r="F165" t="str">
            <v xml:space="preserve">ФСА ТАМБОВ</v>
          </cell>
        </row>
        <row r="166">
          <cell r="A166" t="str">
            <v>ЛАТВИЯ</v>
          </cell>
          <cell r="B166" t="str">
            <v xml:space="preserve">ГОСУДАРСТВЕННОЕ АКЦИОНЕРНОЕ ОБ-ВО "ЛИЕПАЯ МЕТАЛЛУРГ"</v>
          </cell>
          <cell r="C166" t="str">
            <v xml:space="preserve">ЛАТВИЯ, ЛВ-3401, Г.ЛИЕПАЯ, УЛ.БРИВИБАС, 93</v>
          </cell>
          <cell r="D166">
            <v>550</v>
          </cell>
          <cell r="E166">
            <v>88</v>
          </cell>
          <cell r="F166" t="str">
            <v xml:space="preserve">ФСА ЛИПЕЦК</v>
          </cell>
        </row>
        <row r="167">
          <cell r="A167" t="str">
            <v>МОЛДАВИЯ</v>
          </cell>
          <cell r="B167" t="str">
            <v xml:space="preserve">МОЛДАВСКИЙ МЕТАЛЛУРГИЧЕСКИЙ ЗАВОД,</v>
          </cell>
          <cell r="C167" t="str">
            <v xml:space="preserve">МОЛДОВА,279700,Г.РЫБНИЦА,УЛ.ИНДУСТРИАЛЬНАЯ ДОМ 1</v>
          </cell>
          <cell r="D167">
            <v>547</v>
          </cell>
          <cell r="E167">
            <v>48</v>
          </cell>
          <cell r="F167" t="str">
            <v xml:space="preserve">ФСА СТ.ДЯГИЛЕВО</v>
          </cell>
        </row>
        <row r="168">
          <cell r="A168" t="str">
            <v>МОЛДАВИЯ</v>
          </cell>
          <cell r="B168" t="str">
            <v xml:space="preserve">АП "МОЛДАВСКИЙ МЕТАЛЛУРГИЧЕСКИЙ ЗАВОД"</v>
          </cell>
          <cell r="C168" t="str">
            <v xml:space="preserve">РЫБНИЦА, ИНДУСТРИАЛЬНАЯ,1  МОЛДАВИЯ</v>
          </cell>
          <cell r="D168">
            <v>541</v>
          </cell>
          <cell r="E168">
            <v>68</v>
          </cell>
          <cell r="F168" t="str">
            <v xml:space="preserve">ФСА СКАЧКИ С-КАВ</v>
          </cell>
        </row>
        <row r="169">
          <cell r="A169" t="str">
            <v>КИТАЙ</v>
          </cell>
          <cell r="B169" t="str">
            <v xml:space="preserve">СУЙФЭНЬХЭСКАЯ ТОРГОВО-ЭКОНОМИЧЕСКАЯ КОМПАНИЯ</v>
          </cell>
          <cell r="C169" t="str">
            <v xml:space="preserve">"ЛУН-ЦАЙ" Г.СУЙФЭНЬХЭ УЛ.ВОКЗАЛЬНАЯ,24 КИТАЙ</v>
          </cell>
          <cell r="D169">
            <v>533</v>
          </cell>
          <cell r="E169">
            <v>55</v>
          </cell>
          <cell r="F169" t="str">
            <v xml:space="preserve">ДАФ ГРОДЕКОВО</v>
          </cell>
        </row>
        <row r="170">
          <cell r="A170" t="str">
            <v>ИСПАНИЯ</v>
          </cell>
          <cell r="B170" t="str">
            <v xml:space="preserve">ПОРТ ВИЛЬБАО,ИСПАНИЯ</v>
          </cell>
          <cell r="C170" t="str">
            <v xml:space="preserve">"ТРАНСМЕТАЛЛ ИНК."(ПАНАМА) ЭДИФИШИО ПАДИЛЛА И АСШИЭЙДОС КАЛЛЕ,32 ЭСТЕ КАУДАД ДЕ</v>
          </cell>
          <cell r="D170">
            <v>532</v>
          </cell>
          <cell r="E170">
            <v>68</v>
          </cell>
          <cell r="F170" t="str">
            <v xml:space="preserve">ФОБ САНКТ-ПЕТЕРБУРГ</v>
          </cell>
        </row>
        <row r="171">
          <cell r="A171" t="str">
            <v>ЛИТВА</v>
          </cell>
          <cell r="B171" t="str">
            <v xml:space="preserve">ЗАО "ИКРОВА"</v>
          </cell>
          <cell r="C171" t="str">
            <v xml:space="preserve">3023 Г.КАУНАС,ПЛ.АТЕЙТЕС 34 ЛИТВА</v>
          </cell>
          <cell r="D171">
            <v>525</v>
          </cell>
          <cell r="E171">
            <v>34</v>
          </cell>
          <cell r="F171" t="str">
            <v xml:space="preserve">ДАФ СКАНГАЛИ</v>
          </cell>
        </row>
        <row r="172">
          <cell r="A172" t="str">
            <v>ТУРЦИЯ</v>
          </cell>
          <cell r="B172" t="str">
            <v xml:space="preserve">"КРАМКО АГ"</v>
          </cell>
          <cell r="C172" t="str">
            <v xml:space="preserve">ТРИЕЗЕН ПО ВОХ 83-9490 ВАДУЦ ЛИХТЕНШТЕЙН</v>
          </cell>
          <cell r="D172">
            <v>508</v>
          </cell>
          <cell r="E172">
            <v>70</v>
          </cell>
          <cell r="F172" t="str">
            <v xml:space="preserve">ФАС ЕЙСК</v>
          </cell>
        </row>
        <row r="173">
          <cell r="A173" t="str">
            <v>МОЛДАВИЯ</v>
          </cell>
          <cell r="B173" t="str">
            <v xml:space="preserve">АП "МОЛДАВСКИЙ МЕТАЛЛУРГИЧЕСКИЙ ЗАВОД"</v>
          </cell>
          <cell r="C173" t="str">
            <v>279700,Г.РЫБНИЦА,УЛ.ИНДУСТРИАЛЬНАЯ,1,МОЛДОВА</v>
          </cell>
          <cell r="D173">
            <v>503</v>
          </cell>
          <cell r="E173">
            <v>83</v>
          </cell>
          <cell r="F173" t="str">
            <v xml:space="preserve">ДАФ КРАСНЫЙ ХУТОР</v>
          </cell>
        </row>
        <row r="174">
          <cell r="A174" t="str">
            <v>ГРЕЦИЯ</v>
          </cell>
          <cell r="B174" t="str">
            <v xml:space="preserve">ALEXIADIIS VOLOS - GREECE</v>
          </cell>
          <cell r="C174" t="str">
            <v xml:space="preserve">VOLOS, GREECE</v>
          </cell>
          <cell r="D174">
            <v>500</v>
          </cell>
          <cell r="E174">
            <v>85</v>
          </cell>
          <cell r="F174" t="str">
            <v xml:space="preserve">ФСА БАЛМОШНАЯ</v>
          </cell>
        </row>
        <row r="175">
          <cell r="A175" t="str">
            <v>МОЛДАВИЯ</v>
          </cell>
          <cell r="B175" t="str">
            <v xml:space="preserve">АП МОЛДАВСКИЙ МЕТАЛЛУРГИЧЕСКИЙ З-Д</v>
          </cell>
          <cell r="C175" t="str">
            <v xml:space="preserve">Г.РЫБНИЦА УЛ.ИНДУСТРИАЛЬНАЯ 1  МОЛДАВИЯ</v>
          </cell>
          <cell r="D175">
            <v>500</v>
          </cell>
          <cell r="E175">
            <v>63</v>
          </cell>
          <cell r="F175" t="str">
            <v xml:space="preserve">ФСА СТ.ПОХВИСТНЕВО</v>
          </cell>
        </row>
        <row r="176">
          <cell r="A176" t="str">
            <v>ТУРЦИЯ</v>
          </cell>
          <cell r="B176" t="str">
            <v xml:space="preserve">САЛТОМ ЛИМИТЕД</v>
          </cell>
          <cell r="C176" t="str">
            <v xml:space="preserve">БАГАМСКИЕ О-ВА НАССАУ 50 ШИРЛЕЙ СТРИТ Р.О.БОКС СВ 13937</v>
          </cell>
          <cell r="D176">
            <v>500</v>
          </cell>
          <cell r="E176">
            <v>45</v>
          </cell>
          <cell r="F176" t="str">
            <v xml:space="preserve">ФСА ТУЛА</v>
          </cell>
        </row>
        <row r="177">
          <cell r="A177" t="str">
            <v>ТУРЦИЯ</v>
          </cell>
          <cell r="B177" t="str">
            <v xml:space="preserve">CUKUROVA CELIK ENDUSTRISI A.S.</v>
          </cell>
          <cell r="C177" t="str">
            <v xml:space="preserve">TURKEY, NEMRUT BAY</v>
          </cell>
          <cell r="D177">
            <v>500</v>
          </cell>
          <cell r="E177">
            <v>85</v>
          </cell>
          <cell r="F177" t="str">
            <v xml:space="preserve">ФСА УЛЬЯНОВСК 3</v>
          </cell>
        </row>
        <row r="178">
          <cell r="A178" t="str">
            <v>ЭСТОНИЯ</v>
          </cell>
          <cell r="B178" t="str">
            <v xml:space="preserve">АО "ЭСТМА" УЛ.САДАМА 17,ТАЛЛИНН</v>
          </cell>
          <cell r="C178" t="str">
            <v xml:space="preserve">ЕЕ 0001 ЭСТОНИЯ КОД 0970</v>
          </cell>
          <cell r="D178">
            <v>500</v>
          </cell>
          <cell r="E178">
            <v>800</v>
          </cell>
          <cell r="F178" t="str">
            <v xml:space="preserve">ДАФ ПЕЧОРЫ-ПСКОВСКИЕ</v>
          </cell>
        </row>
        <row r="179">
          <cell r="A179" t="str">
            <v>ЭСТОНИЯ</v>
          </cell>
          <cell r="B179" t="str">
            <v xml:space="preserve">АО"ЭМЕКС" ЕЕ0014,Г.ТАЛЛИН</v>
          </cell>
          <cell r="C179" t="str">
            <v xml:space="preserve">УЛ.БЕТООНИ 12,ЭСТОНИЯ ДЛЯ"HKS GMBH" ГЕРМАНИЯ</v>
          </cell>
          <cell r="D179">
            <v>499</v>
          </cell>
          <cell r="E179">
            <v>85</v>
          </cell>
          <cell r="F179" t="str">
            <v xml:space="preserve">ДАФ ИВАНГОРОД</v>
          </cell>
        </row>
        <row r="180">
          <cell r="A180" t="str">
            <v>КИТАЙ</v>
          </cell>
          <cell r="B180" t="str">
            <v xml:space="preserve">КОМПАНИЯ ПО ПРОМЫШЛЕННОСТИ СТРОИТ.МАТЕРИАЛОВ</v>
          </cell>
          <cell r="C180" t="str">
            <v xml:space="preserve">Г.МАНЬЧЖУРИЯ УЛ.ТРЕТЬЯ 10 КИТАЙ</v>
          </cell>
          <cell r="D180">
            <v>495</v>
          </cell>
          <cell r="E180">
            <v>60</v>
          </cell>
          <cell r="F180" t="str">
            <v xml:space="preserve">ДАФ ЗАБАЙКАЛЬСК</v>
          </cell>
        </row>
        <row r="181">
          <cell r="A181" t="str">
            <v>КИТАЙ</v>
          </cell>
          <cell r="B181" t="str">
            <v xml:space="preserve">ХАЙЛАРСКАЯ ЭКОНОМИЧЕСКАЯ КОМПАНИЯ  "ЛЯН - ТУН".</v>
          </cell>
          <cell r="C181" t="str">
            <v xml:space="preserve">КНР, Г. МАНЬЧЖУРИЯ, УЛ. ТРЕТЬЯ 10.</v>
          </cell>
          <cell r="D181">
            <v>490</v>
          </cell>
          <cell r="E181">
            <v>80</v>
          </cell>
          <cell r="F181" t="str">
            <v xml:space="preserve">ДАФ Г. МАНЬЧЖУРИЯ.</v>
          </cell>
        </row>
        <row r="182">
          <cell r="A182" t="str">
            <v>ФИНЛЯНДИЯ</v>
          </cell>
          <cell r="B182" t="str">
            <v xml:space="preserve">"АНСИЕН ТРЕЙДИНГ ОУ"</v>
          </cell>
          <cell r="C182" t="str">
            <v xml:space="preserve">ПЯЙВАКУММУНТИЕ 2В6, 02210 ЭСПОО,ФИНЛЯНДИЯ</v>
          </cell>
          <cell r="D182">
            <v>486</v>
          </cell>
          <cell r="E182">
            <v>75</v>
          </cell>
          <cell r="F182" t="str">
            <v xml:space="preserve">ДАФ  СТ.СВЕТОГОРСК</v>
          </cell>
        </row>
        <row r="183">
          <cell r="A183" t="str">
            <v>ЛАТВИЯ</v>
          </cell>
          <cell r="B183" t="str">
            <v xml:space="preserve">ООО "ВИГ И КО"</v>
          </cell>
          <cell r="C183" t="str">
            <v xml:space="preserve">ЛАТВИЯ Г.РИГА,УЛ.САЛНАС 24-43 (ДЛЯ "ПАРКЛАЙН ИНТЕРНЕЙШЕНЛ")</v>
          </cell>
          <cell r="D183">
            <v>480</v>
          </cell>
          <cell r="E183">
            <v>51</v>
          </cell>
          <cell r="F183" t="str">
            <v xml:space="preserve">ДАФ ПЕЧОРЫ</v>
          </cell>
        </row>
        <row r="184">
          <cell r="A184" t="str">
            <v>ФИНЛЯНДИЯ</v>
          </cell>
          <cell r="B184" t="str">
            <v xml:space="preserve">ФИРМА"КУУСАКОСКИ ОУ"</v>
          </cell>
          <cell r="C184" t="str">
            <v xml:space="preserve">ЛАСИХЮТТИ 4, 02781 ЕСПООФИНЛЯНДИЯ</v>
          </cell>
          <cell r="D184">
            <v>474</v>
          </cell>
          <cell r="E184">
            <v>58</v>
          </cell>
          <cell r="F184" t="str">
            <v xml:space="preserve">ДАФ ПЕЧОРА-ПСКОВСКАЯ</v>
          </cell>
        </row>
        <row r="185">
          <cell r="A185" t="str">
            <v>ЭСТОНИЯ</v>
          </cell>
          <cell r="B185" t="str">
            <v xml:space="preserve">АО "КУУСАМЕТ"</v>
          </cell>
          <cell r="C185" t="str">
            <v>ХАРЬЮМА,ЭСТОНИЯ</v>
          </cell>
          <cell r="D185">
            <v>471</v>
          </cell>
          <cell r="E185">
            <v>45</v>
          </cell>
          <cell r="F185" t="str">
            <v xml:space="preserve">ФСА ЯРОСЛАВЛЬ</v>
          </cell>
        </row>
        <row r="186">
          <cell r="A186" t="str">
            <v>ФИНЛЯНДИЯ</v>
          </cell>
          <cell r="B186" t="str">
            <v xml:space="preserve">АКЦИОНЕРНОЕ ОБЩЕСТВО "КУУСАКОСКИ"</v>
          </cell>
          <cell r="C186" t="str">
            <v xml:space="preserve">Г.ЕСПОО, ЛАСИХЮТТИ 4 02781,ФИНЛЯНДИЯ</v>
          </cell>
          <cell r="D186">
            <v>466</v>
          </cell>
          <cell r="E186">
            <v>78</v>
          </cell>
          <cell r="F186" t="str">
            <v xml:space="preserve">ДАФ -ВЯРТСИЛЯ</v>
          </cell>
        </row>
        <row r="187">
          <cell r="A187" t="str">
            <v>ЭСТОНИЯ</v>
          </cell>
          <cell r="B187" t="str">
            <v xml:space="preserve">"MEKOM LLC" ДЛЯ АО "МУУГАФЕРТЕК"</v>
          </cell>
          <cell r="C187" t="str">
            <v xml:space="preserve">КООРМА,1,ВИИМСИ,ХАРЬЮМАА ЭСТОНИЯ</v>
          </cell>
          <cell r="D187">
            <v>466</v>
          </cell>
          <cell r="E187">
            <v>66</v>
          </cell>
          <cell r="F187" t="str">
            <v xml:space="preserve">ФСА ТИХВИН</v>
          </cell>
        </row>
        <row r="188">
          <cell r="A188" t="str">
            <v>ЭСТОНИЯ</v>
          </cell>
          <cell r="B188" t="str">
            <v xml:space="preserve">АО МУУГАФЕРТЕК</v>
          </cell>
          <cell r="C188" t="str">
            <v xml:space="preserve">ЭСТОНИЯ СТ.МУУГА</v>
          </cell>
          <cell r="D188">
            <v>455</v>
          </cell>
          <cell r="E188">
            <v>93</v>
          </cell>
          <cell r="F188" t="str">
            <v xml:space="preserve">ФСА БРЯНСК</v>
          </cell>
        </row>
        <row r="189">
          <cell r="A189" t="str">
            <v>ТУРЦИЯ</v>
          </cell>
          <cell r="B189" t="str">
            <v xml:space="preserve">"ЭЛЬВЕКО МЕТАЛЗ ЛТД"</v>
          </cell>
          <cell r="C189" t="str">
            <v xml:space="preserve">НИКОЗИЯ КИПР</v>
          </cell>
          <cell r="D189">
            <v>452</v>
          </cell>
          <cell r="E189">
            <v>79</v>
          </cell>
          <cell r="F189" t="str">
            <v xml:space="preserve">ФСА Г ВОЛГОГРАД</v>
          </cell>
        </row>
        <row r="190">
          <cell r="A190" t="str">
            <v>ЛАТВИЯ</v>
          </cell>
          <cell r="B190" t="str">
            <v xml:space="preserve">ФИРМА "INTRANSMETAL" LTD</v>
          </cell>
          <cell r="C190" t="str">
            <v xml:space="preserve">Г.РИГА УЛ.АВИАЦИЯС 1-22 ЛАТВИЯ</v>
          </cell>
          <cell r="D190">
            <v>450</v>
          </cell>
          <cell r="E190">
            <v>56</v>
          </cell>
          <cell r="F190" t="str">
            <v xml:space="preserve">ДАФ ПОСЕНЬ</v>
          </cell>
        </row>
        <row r="191">
          <cell r="A191" t="str">
            <v>МОЛДАВИЯ</v>
          </cell>
          <cell r="B191" t="str">
            <v xml:space="preserve">АП МОЛДОВСКИЙ МЕТАЛЛУРГИЧЕСКИЙ ЗАВОД</v>
          </cell>
          <cell r="C191" t="str">
            <v xml:space="preserve"> МОЛДОВА Г.РЫБНИЦА УЛ.ИНДУСТРИАЛЬНАЯ,1</v>
          </cell>
          <cell r="D191">
            <v>450</v>
          </cell>
          <cell r="E191">
            <v>81</v>
          </cell>
          <cell r="F191" t="str">
            <v xml:space="preserve">ФСА СЫЗРАНЬ</v>
          </cell>
        </row>
        <row r="192">
          <cell r="A192" t="str">
            <v>ФИНЛЯНДИЯ</v>
          </cell>
          <cell r="B192" t="str">
            <v xml:space="preserve">КУУСАКОСКИ ОУ</v>
          </cell>
          <cell r="C192" t="str">
            <v xml:space="preserve">МУССАЛО НАКИНТИЕ КОТКА ФИНЛЯНДИЯ</v>
          </cell>
          <cell r="D192">
            <v>450</v>
          </cell>
          <cell r="E192">
            <v>800</v>
          </cell>
          <cell r="F192" t="str">
            <v xml:space="preserve">ДАФ ВЫБОРГ</v>
          </cell>
        </row>
        <row r="193">
          <cell r="A193" t="str">
            <v>ЛАТВИЯ</v>
          </cell>
          <cell r="B193" t="str">
            <v>ООО"ФРОДИС"</v>
          </cell>
          <cell r="C193" t="str">
            <v xml:space="preserve">1039 Г.РИГА,УЛ.УНИЯС,25  ЛАТВИЯ</v>
          </cell>
          <cell r="D193">
            <v>437</v>
          </cell>
          <cell r="E193">
            <v>58</v>
          </cell>
          <cell r="F193" t="str">
            <v xml:space="preserve">ДАФ ПЫТАЛОВ</v>
          </cell>
        </row>
        <row r="194">
          <cell r="A194" t="str">
            <v>ГЕРМАНИЯ</v>
          </cell>
          <cell r="B194" t="str">
            <v xml:space="preserve">"ИНТЕРЗЕРОХЕНИНГС ГМБХ"   ПО ПОРУЧЕНИЮ</v>
          </cell>
          <cell r="C194" t="str">
            <v xml:space="preserve"> ГЕРМАНИЯ "АСКО-ТРЕЙД ГМБХ" Г.ЛЮБЕК</v>
          </cell>
          <cell r="D194">
            <v>431</v>
          </cell>
          <cell r="E194">
            <v>60</v>
          </cell>
          <cell r="F194" t="str">
            <v xml:space="preserve">ДАФ ПОСИНЬ</v>
          </cell>
        </row>
        <row r="195">
          <cell r="A195" t="str">
            <v>ТУРЦИЯ</v>
          </cell>
          <cell r="B195" t="str">
            <v xml:space="preserve">KROMAN CELIK SANAYII A.S.</v>
          </cell>
          <cell r="C195" t="str">
            <v xml:space="preserve">ТУРЦИЯ, ХЕРЕКЕ-ДИЛЕСКЕЛЕСИ</v>
          </cell>
          <cell r="D195">
            <v>424</v>
          </cell>
          <cell r="E195">
            <v>88</v>
          </cell>
          <cell r="F195" t="str">
            <v xml:space="preserve">ФСА ИГУМНОВО</v>
          </cell>
        </row>
        <row r="196">
          <cell r="A196" t="str">
            <v>ЛАТВИЯ</v>
          </cell>
          <cell r="B196" t="str">
            <v>ООО"ФРОДИС"</v>
          </cell>
          <cell r="C196" t="str">
            <v xml:space="preserve">РИГА,УНИЯС,25 ЛАТВИЯ (ДЛЯ ФИРМЫ"ИНТЕРСЕРОН ХЕННИГС ГМБХ"ГЕРМАНИЯ)</v>
          </cell>
          <cell r="D196">
            <v>420</v>
          </cell>
          <cell r="E196">
            <v>78</v>
          </cell>
          <cell r="F196" t="str">
            <v xml:space="preserve">ДАФ ПОСИНЬ</v>
          </cell>
        </row>
        <row r="197">
          <cell r="A197" t="str">
            <v>МОЛДАВИЯ</v>
          </cell>
          <cell r="B197" t="str">
            <v xml:space="preserve">МОЛДАВСКИЙ МЕТАЛЛУРГИЧЕСКИЙ ЗАВОД</v>
          </cell>
          <cell r="C197" t="str">
            <v>МОЛДОВА,Г.РЫБНИЦА,УЛ.ИНДУСТРИАЛЬНАЯ,1</v>
          </cell>
          <cell r="D197">
            <v>420</v>
          </cell>
          <cell r="E197">
            <v>71</v>
          </cell>
          <cell r="F197" t="str">
            <v xml:space="preserve">ФСА ОРЕЛ</v>
          </cell>
        </row>
        <row r="198">
          <cell r="A198" t="str">
            <v>МОЛДАВИЯ</v>
          </cell>
          <cell r="B198" t="str">
            <v xml:space="preserve">МОЛДАВСКИЙ МЕТ.ЗАВОД</v>
          </cell>
          <cell r="C198" t="str">
            <v xml:space="preserve">279000 Г.РЫБНИЦА УЛ.ИНДУСТРИАЛЬНАЯ 1 МОЛДАВИЯ</v>
          </cell>
          <cell r="D198">
            <v>418</v>
          </cell>
          <cell r="E198">
            <v>75</v>
          </cell>
          <cell r="F198" t="str">
            <v xml:space="preserve">ФСА ПЕНЗА</v>
          </cell>
        </row>
        <row r="199">
          <cell r="A199" t="str">
            <v>ФИНЛЯНДИЯ</v>
          </cell>
          <cell r="B199" t="str">
            <v xml:space="preserve">ЭКСПЕДИТОРСКА ФИРМА "ХАМИКО""</v>
          </cell>
          <cell r="C199" t="str">
            <v xml:space="preserve">49461  ФИНЛЯНДИЯ ХАМИНА</v>
          </cell>
          <cell r="D199">
            <v>415</v>
          </cell>
          <cell r="E199">
            <v>144</v>
          </cell>
          <cell r="F199" t="str">
            <v xml:space="preserve">ДАФ ЛУЖАЙКА</v>
          </cell>
        </row>
        <row r="200">
          <cell r="A200" t="str">
            <v>ЛАТВИЯ</v>
          </cell>
          <cell r="B200" t="str">
            <v xml:space="preserve">ЗАВОД "ЛИЕПАЯС МЕТАЛЛУРГС"</v>
          </cell>
          <cell r="C200" t="str">
            <v xml:space="preserve">ЛР-3401 Г.ЛИЕПАЯ, ЛАТВИЯ ,УЛ.БРИВИБАС 93</v>
          </cell>
          <cell r="D200">
            <v>414</v>
          </cell>
          <cell r="E200">
            <v>90</v>
          </cell>
          <cell r="F200" t="str">
            <v xml:space="preserve">ФСА КИРЖАЧ</v>
          </cell>
        </row>
        <row r="201">
          <cell r="A201" t="str">
            <v>ЛАТВИЯ</v>
          </cell>
          <cell r="B201" t="str">
            <v xml:space="preserve">АО "СЕВЕРОСТАЛЬЛАТ" ДЛЯ СИА "ЮРСИМА"</v>
          </cell>
          <cell r="C201" t="str">
            <v xml:space="preserve">Г.РИГА ,УЛ.МЕДНИЕКУ,2, ЛАТВИЯ,LV-5001</v>
          </cell>
          <cell r="D201">
            <v>410</v>
          </cell>
          <cell r="E201">
            <v>45</v>
          </cell>
          <cell r="F201" t="str">
            <v xml:space="preserve">ФСА ЯРОСЛАВЛЬ</v>
          </cell>
        </row>
        <row r="202">
          <cell r="A202" t="str">
            <v>ЛАТВИЯ</v>
          </cell>
          <cell r="B202" t="str">
            <v xml:space="preserve">"РИЖСКОЕ СУДОХОДНОЕ АГЕНТСТВО" ЛАТВИЯ,Г.РИГА,УЛ.М.ПИЛС,13</v>
          </cell>
          <cell r="C202" t="str">
            <v xml:space="preserve">(ПО ПОРУЧЕНИЮ "КОЛЛИЕРС-ТРЕДИНГ,АССОЦИАТЕС" 372 ИРЛАНДИЯ, РО БОКС 3САРК ВИА ГУЕР</v>
          </cell>
          <cell r="D202">
            <v>406</v>
          </cell>
          <cell r="E202">
            <v>77</v>
          </cell>
          <cell r="F202" t="str">
            <v xml:space="preserve">ДАФ  ПЫТАЛОВО</v>
          </cell>
        </row>
        <row r="203">
          <cell r="A203" t="str">
            <v>КИТАЙ</v>
          </cell>
          <cell r="B203" t="str">
            <v xml:space="preserve">"ХУА СЯ" ТОРГОВО-ЭКОНОМИЧЕСКАЯ КОМПАНИЯ</v>
          </cell>
          <cell r="C203" t="str">
            <v xml:space="preserve">Г.МИШАНЬ УЛ.ВЭНЬ ХУА ЛУ 7 ТЕЛ:139363-9773</v>
          </cell>
          <cell r="D203">
            <v>404</v>
          </cell>
          <cell r="E203">
            <v>80</v>
          </cell>
          <cell r="F203" t="str">
            <v xml:space="preserve">ДАФ ГРОДЕКОВО</v>
          </cell>
        </row>
        <row r="204">
          <cell r="A204" t="str">
            <v>ИТАЛИЯ</v>
          </cell>
          <cell r="B204" t="str">
            <v xml:space="preserve">"КОЕКЛЕРИЧИ КАРБОМЕТАЛ СПА"</v>
          </cell>
          <cell r="C204" t="str">
            <v xml:space="preserve">ВИАЛЕ БРЕНТА,24-20139 МИЛАН,ИТАЛИЯ</v>
          </cell>
          <cell r="D204">
            <v>403</v>
          </cell>
          <cell r="E204">
            <v>45</v>
          </cell>
          <cell r="F204" t="str">
            <v xml:space="preserve">ФСА МЦЕНСК</v>
          </cell>
        </row>
        <row r="205">
          <cell r="A205" t="str">
            <v>ЛИТВА</v>
          </cell>
          <cell r="B205" t="str">
            <v xml:space="preserve">СП "ВОЛМЕТА"</v>
          </cell>
          <cell r="C205" t="str">
            <v xml:space="preserve">2005 ВИЛЬНЮС УЛ.ЖАЛЬГИРИО 90-240,ЛИТВА</v>
          </cell>
          <cell r="D205">
            <v>402</v>
          </cell>
          <cell r="E205">
            <v>55</v>
          </cell>
          <cell r="F205" t="str">
            <v xml:space="preserve">ДАФ -СОВЕТСК</v>
          </cell>
        </row>
        <row r="206">
          <cell r="A206" t="str">
            <v>ФИНЛЯНДИЯ</v>
          </cell>
          <cell r="B206" t="str">
            <v xml:space="preserve">АКЦИОНЕРНОЕ ОБЩЕСТВО"КУУСАКОСКИ"</v>
          </cell>
          <cell r="C206" t="str">
            <v xml:space="preserve">ФИНЛЯНДИЯ,Г.ЭСПОО ,ЛАСИХЮТТИ 4</v>
          </cell>
          <cell r="D206">
            <v>401</v>
          </cell>
          <cell r="E206">
            <v>79</v>
          </cell>
          <cell r="F206" t="str">
            <v xml:space="preserve">ДАФ -ВЯРТСИЛЯ</v>
          </cell>
        </row>
        <row r="207">
          <cell r="A207" t="str">
            <v>ЛАТВИЯ</v>
          </cell>
          <cell r="B207" t="str">
            <v xml:space="preserve">"ЛИЕПАЯС МЕТАЛУРГС"</v>
          </cell>
          <cell r="C207" t="str">
            <v xml:space="preserve">ЛВ-3400,Г.ЛИЕПАЯ,УЛ.БРИВИБАС,93, ЛАТВИЯ</v>
          </cell>
          <cell r="D207">
            <v>400</v>
          </cell>
          <cell r="E207">
            <v>78</v>
          </cell>
          <cell r="F207" t="str">
            <v xml:space="preserve">ФСА САРАНСК</v>
          </cell>
        </row>
        <row r="208">
          <cell r="A208" t="str">
            <v>ТУРЦИЯ</v>
          </cell>
          <cell r="B208" t="str">
            <v xml:space="preserve">"СЕЛЛКОП ИНТЕРПРАЙСИЗ ЛТД"</v>
          </cell>
          <cell r="C208" t="str">
            <v xml:space="preserve">США ВИЛМИНГТОН</v>
          </cell>
          <cell r="D208">
            <v>400</v>
          </cell>
          <cell r="E208">
            <v>58</v>
          </cell>
          <cell r="F208" t="str">
            <v xml:space="preserve">ФСА ЭЛИСТА</v>
          </cell>
        </row>
        <row r="209">
          <cell r="A209" t="str">
            <v>ЭСТОНИЯ</v>
          </cell>
          <cell r="B209" t="str">
            <v xml:space="preserve">АО "КУУСАМЕТ"</v>
          </cell>
          <cell r="C209" t="str">
            <v xml:space="preserve">ЭСТОНИЯ,ОЛИ 1,ВИИМСИ,ХАРЬЮМАА,/ДЛЯ ФИРМЫ "КУУСАКОСКИ OY"-ФИНЛЯНДИЯ/</v>
          </cell>
          <cell r="D209">
            <v>400</v>
          </cell>
          <cell r="E209">
            <v>58</v>
          </cell>
          <cell r="F209" t="str">
            <v xml:space="preserve">ДАФ СТ.ПЕЧОРЫ-ПСКОВСКИЕ</v>
          </cell>
        </row>
        <row r="210">
          <cell r="A210" t="str">
            <v>ЛАТВИЯ</v>
          </cell>
          <cell r="B210" t="str">
            <v xml:space="preserve">АО "ЛИЕПАЯС МЕТАЛУРГС"</v>
          </cell>
          <cell r="C210" t="str">
            <v>ЛАТВИЯ,Г.ЛИЕПАЯ,УЛ.БРИВИТАС,93</v>
          </cell>
          <cell r="D210">
            <v>395</v>
          </cell>
          <cell r="E210">
            <v>91</v>
          </cell>
          <cell r="F210" t="str">
            <v xml:space="preserve">ФСА Н.НОВГОРОД</v>
          </cell>
        </row>
        <row r="211">
          <cell r="A211" t="str">
            <v>КИТАЙ</v>
          </cell>
          <cell r="B211" t="str">
            <v xml:space="preserve">МАНЬЧЖУРСКАЯ КОМПАНИЯ ХУЛУНБУИРСКО-ГО АЙМАКА ПО ИМПОРТУ-ЭКСПОРТУ</v>
          </cell>
          <cell r="C211" t="str">
            <v xml:space="preserve">КНР, Г.МАНЬЧЖУРИЯ, УЛ.4-Я, 191</v>
          </cell>
          <cell r="D211">
            <v>385</v>
          </cell>
          <cell r="E211">
            <v>48</v>
          </cell>
          <cell r="F211" t="str">
            <v xml:space="preserve">ФСА Г.ЧИТА</v>
          </cell>
        </row>
        <row r="212">
          <cell r="A212" t="str">
            <v>ФИНЛЯНДИЯ</v>
          </cell>
          <cell r="B212" t="str">
            <v>АО"КУУСАКОСКИ"</v>
          </cell>
          <cell r="C212" t="str">
            <v xml:space="preserve"> ФИНЛЯНДИЯ ЭСПОО ЛАСИХЮТТИ,4</v>
          </cell>
          <cell r="D212">
            <v>383</v>
          </cell>
          <cell r="E212">
            <v>128</v>
          </cell>
          <cell r="F212" t="str">
            <v xml:space="preserve">ДАФ ЛУЖАЙКА</v>
          </cell>
        </row>
        <row r="213">
          <cell r="A213" t="str">
            <v>ЛАТВИЯ</v>
          </cell>
          <cell r="B213" t="str">
            <v xml:space="preserve">АО"ЛИЕПАЯС МЕТАЛЛУРГС"</v>
          </cell>
          <cell r="C213" t="str">
            <v>ЛАТВИЯ,Г.ЛИЕПАЯ,УЛ.БРИВИБАС,93</v>
          </cell>
          <cell r="D213">
            <v>381</v>
          </cell>
          <cell r="E213">
            <v>61</v>
          </cell>
          <cell r="F213" t="str">
            <v xml:space="preserve">ФСА ЛИВНЫ</v>
          </cell>
        </row>
        <row r="214">
          <cell r="A214" t="str">
            <v>ЛАТВИЯ</v>
          </cell>
          <cell r="B214" t="str">
            <v xml:space="preserve">ЗАВОД "ЛИЕПАЯС МЕТАЛЛУРГС"</v>
          </cell>
          <cell r="C214" t="str">
            <v xml:space="preserve">ЛВ-3401 Г.ЛИЕПАЯ,ЛАТВИЯ  УЛ.БРИВИБАС, 93</v>
          </cell>
          <cell r="D214">
            <v>366</v>
          </cell>
          <cell r="E214">
            <v>83</v>
          </cell>
          <cell r="F214" t="str">
            <v xml:space="preserve">ФСА ВЛАДИМИР</v>
          </cell>
        </row>
        <row r="215">
          <cell r="A215" t="str">
            <v>КИТАЙ</v>
          </cell>
          <cell r="B215" t="str">
            <v xml:space="preserve">МАНЬЧЖУPСКАЯ КОМПАНИЯ ПО МЕЖДУНАPОДНОМУ ТЕХ-ЭКОН.СОТPУДНИЧЕСТВУ.</v>
          </cell>
          <cell r="C215" t="str">
            <v xml:space="preserve">КHP.АPВМ.Г.МАНЬЧЖУPИЯ.УЛ.3-Я.ДОМ  "СОТPУДHИЧЕСТВО"</v>
          </cell>
          <cell r="D215">
            <v>360</v>
          </cell>
          <cell r="E215">
            <v>84</v>
          </cell>
          <cell r="F215" t="str">
            <v xml:space="preserve">ДАФ ЗАБАЙКАЛЬСК</v>
          </cell>
        </row>
        <row r="216">
          <cell r="A216" t="str">
            <v>КИТАЙ</v>
          </cell>
          <cell r="B216" t="str">
            <v xml:space="preserve">МАНЬЧЖУРСКАЯ КОМПАНИЯ ПО МЕЖДУНАР-УТЕХНИКО-ЭКОНОМИЧЕСКОМУ СОТРУДНИЧЕСТВУ</v>
          </cell>
          <cell r="C216" t="str">
            <v xml:space="preserve">КНР, Г.МАНЬЧЖУРИЯ,УЛ.ЧЕТВЕРТАЯ 88</v>
          </cell>
          <cell r="D216">
            <v>357</v>
          </cell>
          <cell r="E216">
            <v>46</v>
          </cell>
          <cell r="F216" t="str">
            <v xml:space="preserve">ДАФ ЗАБАЙКАЛЬСК</v>
          </cell>
        </row>
        <row r="217">
          <cell r="A217" t="str">
            <v>МОЛДАВИЯ</v>
          </cell>
          <cell r="B217" t="str">
            <v xml:space="preserve">АП МЕТАЛЛУРГИЧЕСКИЙ ЗАВОД</v>
          </cell>
          <cell r="C217" t="str">
            <v xml:space="preserve">279700 Г.РЫБНИЦА УЛ.ИНДУСТРИАЛЬНАЯ Д.1 МОЛДАВИЯ</v>
          </cell>
          <cell r="D217">
            <v>340</v>
          </cell>
          <cell r="E217">
            <v>67</v>
          </cell>
          <cell r="F217" t="str">
            <v xml:space="preserve">ФСА В.ВОЛОЧЕК</v>
          </cell>
        </row>
        <row r="218">
          <cell r="A218" t="str">
            <v>ЛАТВИЯ</v>
          </cell>
          <cell r="B218" t="str">
            <v xml:space="preserve">АО "ЛИЕПАЯС МЕТАЛЛУРГС"</v>
          </cell>
          <cell r="C218" t="str">
            <v xml:space="preserve">ЛАТВИЯ, Г.ЛИЕПАЯ, УЛ.БРИВИБАС, 93</v>
          </cell>
          <cell r="D218">
            <v>337</v>
          </cell>
          <cell r="E218">
            <v>67</v>
          </cell>
          <cell r="F218" t="str">
            <v xml:space="preserve">ФСА ЛИПЕЦК</v>
          </cell>
        </row>
        <row r="219">
          <cell r="A219" t="str">
            <v>ЛАТВИЯ</v>
          </cell>
          <cell r="B219" t="str">
            <v xml:space="preserve">ГАО "ЛИЕПАЯ МЕТАЛЛУРГ"</v>
          </cell>
          <cell r="C219" t="str">
            <v xml:space="preserve">ЛВ-3401,Г.ЛИЕПАЯ,УЛ.БРИВИБАС,93 ЛАТВИЯ</v>
          </cell>
          <cell r="D219">
            <v>330</v>
          </cell>
          <cell r="E219">
            <v>72</v>
          </cell>
          <cell r="F219" t="str">
            <v xml:space="preserve">ФСА ТВЕРЬ</v>
          </cell>
        </row>
        <row r="220">
          <cell r="A220" t="str">
            <v>ЛАТВИЯ</v>
          </cell>
          <cell r="B220" t="str">
            <v>АО"СЕВЕРОСТАЛЬЛАТ"</v>
          </cell>
          <cell r="C220" t="str">
            <v xml:space="preserve">ЛФ-5001,ЛАТВИЯ,Г.РИГА,УЛ.МЕДНИЕКУ 2</v>
          </cell>
          <cell r="D220">
            <v>325</v>
          </cell>
          <cell r="E220">
            <v>40</v>
          </cell>
          <cell r="F220" t="str">
            <v xml:space="preserve">ФСА ОРЕЛ</v>
          </cell>
        </row>
        <row r="221">
          <cell r="A221" t="str">
            <v>НОРВЕГИЯ</v>
          </cell>
          <cell r="B221" t="str">
            <v xml:space="preserve">"БРОДРЕН ЛОНДОН ТРЕЙД А.С."</v>
          </cell>
          <cell r="C221" t="str">
            <v xml:space="preserve">НОРВЕГИЯ,ДЛЯ "КЕЛЬВИН МЕНЕДЖМЕНТ ИНК" ПАРАИСТЕНТИЕ 7С,53650 ЛАППЕЕНРАНТА,ФИНЛЯНД</v>
          </cell>
          <cell r="D221">
            <v>320</v>
          </cell>
          <cell r="E221">
            <v>53</v>
          </cell>
          <cell r="F221" t="str">
            <v xml:space="preserve">ФСА ЛЫСЬВА</v>
          </cell>
        </row>
        <row r="222">
          <cell r="A222" t="str">
            <v>ЭСТОНИЯ</v>
          </cell>
          <cell r="B222" t="str">
            <v xml:space="preserve">АЛЬБАТРОС ЭЭСТИ АС ТАМОЖЕННЫЙ СКЛАД МЕТК</v>
          </cell>
          <cell r="C222" t="str">
            <v xml:space="preserve">ПАЛЬЯССААРЕ 28, ТАЛЛИННЭСТОНИЯ</v>
          </cell>
          <cell r="D222">
            <v>317</v>
          </cell>
          <cell r="E222">
            <v>52</v>
          </cell>
          <cell r="F222" t="str">
            <v xml:space="preserve">ДАФ ИВАНГОРОД-НАРВСКИЙ</v>
          </cell>
        </row>
        <row r="223">
          <cell r="A223" t="str">
            <v>ФИНЛЯНДИЯ</v>
          </cell>
          <cell r="B223" t="str">
            <v xml:space="preserve">ХУОЛИНТАКЕСКУС ОЙ/КУУСАКОСКИ ОЙ ДЛЯ "ЙОНАКОР ОЙ"</v>
          </cell>
          <cell r="C223" t="str">
            <v>ФИНЛЯНДИЯ</v>
          </cell>
          <cell r="D223">
            <v>315</v>
          </cell>
          <cell r="E223">
            <v>81</v>
          </cell>
          <cell r="F223" t="str">
            <v xml:space="preserve">ФСА  СТ.САПЕРНАЯ</v>
          </cell>
        </row>
        <row r="224">
          <cell r="A224" t="str">
            <v>ФИНЛЯНДИЯ</v>
          </cell>
          <cell r="B224" t="str">
            <v xml:space="preserve">"MEKOM LLC" ДЛЯ "АНСИЕН ТРЕЙДИНГ ОЮ"</v>
          </cell>
          <cell r="C224" t="str">
            <v xml:space="preserve">ПАЙВАКУММУНТИЕ 286,02210 ЭСПОО ФИНЛЯНДИЯ</v>
          </cell>
          <cell r="D224">
            <v>315</v>
          </cell>
          <cell r="E224">
            <v>70</v>
          </cell>
          <cell r="F224" t="str">
            <v xml:space="preserve">ФСА ТИХВИН</v>
          </cell>
        </row>
        <row r="225">
          <cell r="A225" t="str">
            <v>ФИНЛЯНДИЯ</v>
          </cell>
          <cell r="B225" t="str">
            <v xml:space="preserve">ФИРМА"КУУСАКОСКИ ОУ"</v>
          </cell>
          <cell r="C225" t="str">
            <v xml:space="preserve">МЕРИТУУЛЕЫНТИЕ 700,ХАСКИЫМАА 483 КОТКА ФИНЛЯНДИЯ</v>
          </cell>
          <cell r="D225">
            <v>314</v>
          </cell>
          <cell r="E225">
            <v>831</v>
          </cell>
          <cell r="F225" t="str">
            <v xml:space="preserve">СПТ КОТКА</v>
          </cell>
        </row>
        <row r="226">
          <cell r="A226" t="str">
            <v>ЛАТВИЯ</v>
          </cell>
          <cell r="B226" t="str">
            <v xml:space="preserve">АО "ЛИЕПАЯС МЕТАЛЛУРГС"</v>
          </cell>
          <cell r="C226" t="str">
            <v xml:space="preserve">ЛИЕПАЯ БРИВИБАС 93 ЛАТВИЯ</v>
          </cell>
          <cell r="D226">
            <v>312</v>
          </cell>
          <cell r="E226">
            <v>46</v>
          </cell>
          <cell r="F226" t="str">
            <v xml:space="preserve">ФСА ТУЛА</v>
          </cell>
        </row>
        <row r="227">
          <cell r="A227" t="str">
            <v>ФИНЛЯНДИЯ</v>
          </cell>
          <cell r="B227" t="str">
            <v xml:space="preserve">КУУСАКОСКИ ОУ</v>
          </cell>
          <cell r="C227" t="str">
            <v xml:space="preserve">246 ФИНЛЯНДИЯ 02781 ЕСПОО ЛАСИХЮТТИ 4</v>
          </cell>
          <cell r="D227">
            <v>311</v>
          </cell>
          <cell r="E227">
            <v>86</v>
          </cell>
          <cell r="F227" t="str">
            <v xml:space="preserve">ДАФ -СВЕТОГОРСК</v>
          </cell>
        </row>
        <row r="228">
          <cell r="A228" t="str">
            <v>ЛАТВИЯ</v>
          </cell>
          <cell r="B228" t="str">
            <v xml:space="preserve">"РИЖСКОЕ СУДОХОДНОЕ АГЕНСТВО РИСАГ"</v>
          </cell>
          <cell r="C228" t="str">
            <v xml:space="preserve">ЛАТВИЯ,Г.РИГА,УЛ.МАЗА ПИЛС,13(ПО ПОРУЧЕ-НИЮ "ИНТРАНСМЕТАЛ" ЛТД,ЛАТВИЯ,Г.РИГА,УЛ.</v>
          </cell>
          <cell r="D228">
            <v>310</v>
          </cell>
          <cell r="E228">
            <v>64</v>
          </cell>
          <cell r="F228" t="str">
            <v xml:space="preserve">ДАФ  СКАНГАЛИ</v>
          </cell>
        </row>
        <row r="229">
          <cell r="A229" t="str">
            <v>ЛИТВА</v>
          </cell>
          <cell r="B229" t="str">
            <v xml:space="preserve">АО "ЛИЕПАЯС МЕТАЛЛУРГС"</v>
          </cell>
          <cell r="C229" t="str">
            <v xml:space="preserve">ЛИЕПАЯ, УЛ.БРИВИБАС, 93, LV-3401 ЛАТВИЯ</v>
          </cell>
          <cell r="D229">
            <v>310</v>
          </cell>
          <cell r="E229">
            <v>83</v>
          </cell>
          <cell r="F229" t="str">
            <v xml:space="preserve">ФСА МЫТИЩИ</v>
          </cell>
        </row>
        <row r="230">
          <cell r="A230" t="str">
            <v xml:space="preserve">РЕСПУБЛИКА КОРЕЯ</v>
          </cell>
          <cell r="B230" t="str">
            <v xml:space="preserve">ДАЕ ИЛЬ КО.,ЛТД.,</v>
          </cell>
          <cell r="C230" t="str">
            <v xml:space="preserve">ДАЕРА-РА,КИНДЖАНГ-АП,КИНДЖАНГ-ГУН, ПУСАН,КОРЕЯ</v>
          </cell>
          <cell r="D230">
            <v>307</v>
          </cell>
          <cell r="E230">
            <v>45</v>
          </cell>
          <cell r="F230" t="str">
            <v xml:space="preserve">ФОБ П-КАМЧАТСКИЙ</v>
          </cell>
        </row>
        <row r="231">
          <cell r="A231" t="str">
            <v>КИТАЙ</v>
          </cell>
          <cell r="B231" t="str">
            <v xml:space="preserve">МАНЬЧЖУРСКАЯ КОМПАНИЯ"ХУА ЮНЬ"ПО ЭКОНОМИЧЕСКОЙ ТОРГОВЛЕ</v>
          </cell>
          <cell r="C231" t="str">
            <v xml:space="preserve">КИТАЙ Г.МАНЬЧЖУРИЯ, УЛ.ПЕРВАЯ, 47</v>
          </cell>
          <cell r="D231">
            <v>304</v>
          </cell>
          <cell r="E231">
            <v>75</v>
          </cell>
          <cell r="F231" t="str">
            <v xml:space="preserve">ДАФ ЗАБАЙКАЛЬСК</v>
          </cell>
        </row>
        <row r="232">
          <cell r="A232" t="str">
            <v>ЛАТВИЯ</v>
          </cell>
          <cell r="B232" t="str">
            <v xml:space="preserve">АО "ЛИЕПАЯС  МЕТАЛЛУРГС"</v>
          </cell>
          <cell r="C232" t="str">
            <v xml:space="preserve">LV-3401,Г.ЛИЕПАЯ,УЛ.БРИВИБАС,93   ЛАТВИЯ</v>
          </cell>
          <cell r="D232">
            <v>300</v>
          </cell>
          <cell r="E232">
            <v>62</v>
          </cell>
          <cell r="F232" t="str">
            <v xml:space="preserve">ФСА КУРСК</v>
          </cell>
        </row>
        <row r="233">
          <cell r="A233" t="str">
            <v>ЛАТВИЯ</v>
          </cell>
          <cell r="B233" t="str">
            <v xml:space="preserve">АО "ЛИЕПАЯС МЕТАЛУРГС"</v>
          </cell>
          <cell r="C233" t="str">
            <v xml:space="preserve"> ЛАТВИЯ ЛИЕПАЯ БРИВИБАС 93</v>
          </cell>
          <cell r="D233">
            <v>300</v>
          </cell>
          <cell r="E233">
            <v>79</v>
          </cell>
          <cell r="F233" t="str">
            <v xml:space="preserve">ФСА КАЗАНЬ</v>
          </cell>
        </row>
        <row r="234">
          <cell r="A234" t="str">
            <v>ЛАТВИЯ</v>
          </cell>
          <cell r="B234" t="str">
            <v xml:space="preserve">АО"ЛИЕПАЯС МЕТАЛЛУРГС"</v>
          </cell>
          <cell r="C234" t="str">
            <v>ЛАТВИЯ,Г.ЛИЕПАЯ,УЛ.БРИВИБАС,93</v>
          </cell>
          <cell r="D234">
            <v>300</v>
          </cell>
          <cell r="E234">
            <v>59</v>
          </cell>
          <cell r="F234" t="str">
            <v xml:space="preserve">ФСА ОРЕЛ</v>
          </cell>
        </row>
        <row r="235">
          <cell r="A235" t="str">
            <v>ЛИТВА</v>
          </cell>
          <cell r="B235" t="str">
            <v xml:space="preserve">"ХАНСЕН ГЕВИНДИГСИНДУСТРИ"(ПО КОНТРАКТУ С</v>
          </cell>
          <cell r="C235" t="str">
            <v xml:space="preserve">"БОНИБАН БАЛТИК")КЛАЙПЕДА,ШИЛУТЕС ПЛЯНТАС,125 ЛИТВА</v>
          </cell>
          <cell r="D235">
            <v>300</v>
          </cell>
          <cell r="E235">
            <v>55</v>
          </cell>
          <cell r="F235" t="str">
            <v xml:space="preserve">ДАФ КРАСНОЕ</v>
          </cell>
        </row>
        <row r="236">
          <cell r="A236" t="str">
            <v xml:space="preserve">РЕСПУБЛИКА КОРЕЯ</v>
          </cell>
          <cell r="B236" t="str">
            <v xml:space="preserve">"ЧУН ДЖИ СЕРВИНГ КО.,ЛТД"</v>
          </cell>
          <cell r="C236" t="str">
            <v xml:space="preserve">КОЕКС 2С-25,САМСУНГ-ДОНГ,ГАНГНАМ-ГУ, СЕУЛ,КОРЕЯ РЕСП.</v>
          </cell>
          <cell r="D236">
            <v>300</v>
          </cell>
          <cell r="E236">
            <v>83</v>
          </cell>
          <cell r="F236" t="str">
            <v xml:space="preserve">ФОБ ВЛАДИВОСТОК</v>
          </cell>
        </row>
        <row r="237">
          <cell r="A237" t="str">
            <v>ЭСТОНИЯ</v>
          </cell>
          <cell r="B237" t="str">
            <v xml:space="preserve">ГАО "ЭМЕКС" ЭСТОНИЯ,УЛ.БЕТООНИ 12,ЕЕ0014,ТАЛЛИНН</v>
          </cell>
          <cell r="C237" t="str">
            <v xml:space="preserve">(ДЛЯ "НКS ГМБХ" ГЕРМАНИЯ,ДЮССЕЛЬДОРФ,БУРГГРАФЕНШТРАССЕ,5,ХАНДЕЛЬСГЕЗЕЛЬШАФТ)</v>
          </cell>
          <cell r="D237">
            <v>300</v>
          </cell>
          <cell r="E237">
            <v>83</v>
          </cell>
          <cell r="F237" t="str">
            <v xml:space="preserve">ДАФ  ПЕЧОРЫ</v>
          </cell>
        </row>
        <row r="238">
          <cell r="A238" t="str">
            <v>ФИНЛЯНДИЯ</v>
          </cell>
          <cell r="B238" t="str">
            <v xml:space="preserve">ФИРМА "КУУСАКОСКИ ОУ"</v>
          </cell>
          <cell r="C238" t="str">
            <v xml:space="preserve">Г. ХУТТИПОЯНКУЯ 2 02780 ЕСПОО ФИНЛЯНДИЯ</v>
          </cell>
          <cell r="D238">
            <v>298</v>
          </cell>
          <cell r="E238">
            <v>600</v>
          </cell>
          <cell r="F238" t="str">
            <v xml:space="preserve">ДДУ КОТКА</v>
          </cell>
        </row>
        <row r="239">
          <cell r="A239" t="str">
            <v>ЛАТВИЯ</v>
          </cell>
          <cell r="B239" t="str">
            <v xml:space="preserve">"РИЖСКОЕ СУДОХОДНОЕ АГЕНСТВО"</v>
          </cell>
          <cell r="C239" t="str">
            <v xml:space="preserve">ЛАТВИЯ Г.РИГА УЛ.М.ПИЛС Д.13,"ИНТРАНСМЕТАЛЛ ЛТД" ЛАТВИЯ</v>
          </cell>
          <cell r="D239">
            <v>292</v>
          </cell>
          <cell r="E239">
            <v>59</v>
          </cell>
          <cell r="F239" t="str">
            <v xml:space="preserve">ДАФ  ПЫТАЛОВО</v>
          </cell>
        </row>
        <row r="240">
          <cell r="A240" t="str">
            <v>МОЛДАВИЯ</v>
          </cell>
          <cell r="B240" t="str">
            <v xml:space="preserve">АП МЕТАЛЛУРГИЧЕСКИЙ ЗАВОД</v>
          </cell>
          <cell r="C240" t="str">
            <v xml:space="preserve">279700 Г.РЫБНИЦА УЛ.ИНДУСТРИАЛЬНАЯ Д.1 МОЛДАВИЯ</v>
          </cell>
          <cell r="D240">
            <v>283</v>
          </cell>
          <cell r="E240">
            <v>63</v>
          </cell>
          <cell r="F240" t="str">
            <v xml:space="preserve">ФСА ТОРЖОК</v>
          </cell>
        </row>
        <row r="241">
          <cell r="A241" t="str">
            <v>ЛАТВИЯ</v>
          </cell>
          <cell r="B241" t="str">
            <v xml:space="preserve">ООО "ФРОДИС"</v>
          </cell>
          <cell r="C241" t="str">
            <v xml:space="preserve">Г.РИГА УЛ.УНИЯС,25 ЛАТВИЯ</v>
          </cell>
          <cell r="D241">
            <v>282</v>
          </cell>
          <cell r="E241">
            <v>45</v>
          </cell>
          <cell r="F241" t="str">
            <v xml:space="preserve">ДАФ СЕБЕЖ</v>
          </cell>
        </row>
        <row r="242">
          <cell r="A242" t="str">
            <v>КИТАЙ</v>
          </cell>
          <cell r="B242" t="str">
            <v xml:space="preserve">КОМПАНИЯ ПО ВНЕШНЕЭКОНОМИЧЕСКОМУ СОТРУДНИЧЕСТВУ ПРИ ХАРБИНСКОМ УПРАВЛЕНИИ Ж/Д "С</v>
          </cell>
          <cell r="C242" t="str">
            <v xml:space="preserve">"СОЙ ФЭН ХЭ" КИТАЙ.</v>
          </cell>
          <cell r="D242">
            <v>278</v>
          </cell>
          <cell r="E242">
            <v>63</v>
          </cell>
          <cell r="F242" t="str">
            <v xml:space="preserve">ДАФ ЗАБАЙКАЛЬСК</v>
          </cell>
        </row>
        <row r="243">
          <cell r="A243" t="str">
            <v>ЛАТВИЯ</v>
          </cell>
          <cell r="B243" t="str">
            <v xml:space="preserve">СИА "ЮРСИМА" ПО ПОРУЧЕНИЮ Ф"САЛТОМЕЛИМИТЕД" СОДРУЖ.БАГАМСКИХ ОСТРОВОВ</v>
          </cell>
          <cell r="C243" t="str">
            <v>ЛАТВИЯ,РИГА</v>
          </cell>
          <cell r="D243">
            <v>275</v>
          </cell>
          <cell r="E243">
            <v>63</v>
          </cell>
          <cell r="F243" t="str">
            <v xml:space="preserve">ФСА КАЛУГА</v>
          </cell>
        </row>
        <row r="244">
          <cell r="A244" t="str">
            <v>КИТАЙ</v>
          </cell>
          <cell r="B244" t="str">
            <v xml:space="preserve">ТОРГОВО-ЭКОНОМИЧЕСКАЯ КОМПАНИЯ</v>
          </cell>
          <cell r="C244" t="str">
            <v xml:space="preserve">ХЭЙХЭЙСКОГО МЕСТНОГО Ж/Д УПРАВЛЕНИЯ. КНР Г ХЭЙХЭ УЛ ТУН ЦЗЯН 1</v>
          </cell>
          <cell r="D244">
            <v>273</v>
          </cell>
          <cell r="E244">
            <v>90</v>
          </cell>
          <cell r="F244" t="str">
            <v xml:space="preserve">ЕХВ БЛАГОВЕЩЕНСК</v>
          </cell>
        </row>
        <row r="245">
          <cell r="A245" t="str">
            <v>ФИНЛЯНДИЯ</v>
          </cell>
          <cell r="B245" t="str">
            <v xml:space="preserve">ФИРМА "KUUSAKOSKI OY"</v>
          </cell>
          <cell r="C245" t="str">
            <v xml:space="preserve">9618111 ХЕЙНОЛА,ФИНЛЯНДИЯ</v>
          </cell>
          <cell r="D245">
            <v>273</v>
          </cell>
          <cell r="E245">
            <v>106</v>
          </cell>
          <cell r="F245" t="str">
            <v xml:space="preserve">ДАФ -БУСЛАВСКАЯ</v>
          </cell>
        </row>
        <row r="246">
          <cell r="A246" t="str">
            <v>ЭСТОНИЯ</v>
          </cell>
          <cell r="B246" t="str">
            <v xml:space="preserve">АО "ЭСТМА"</v>
          </cell>
          <cell r="C246" t="str">
            <v xml:space="preserve">САДАМА 17, ТАЛЛИННЭСТОНИЯ</v>
          </cell>
          <cell r="D246">
            <v>272</v>
          </cell>
          <cell r="E246">
            <v>635</v>
          </cell>
          <cell r="F246" t="str">
            <v xml:space="preserve">ДАФ ИВАНГОРОД-НАРВСКИЙ</v>
          </cell>
        </row>
        <row r="247">
          <cell r="A247" t="str">
            <v>ИТАЛИЯ</v>
          </cell>
          <cell r="B247" t="str">
            <v xml:space="preserve">САЛТОМ ЛИМИТЕД</v>
          </cell>
          <cell r="C247" t="str">
            <v xml:space="preserve">БАГАМСКИЕ О-ВА НАССАУ 50 ШИРЛЕЙ СТРИТ Р.О.БОКС СВ 13937</v>
          </cell>
          <cell r="D247">
            <v>270</v>
          </cell>
          <cell r="E247">
            <v>45</v>
          </cell>
          <cell r="F247" t="str">
            <v xml:space="preserve">ФСА ТУЛА</v>
          </cell>
        </row>
        <row r="248">
          <cell r="A248" t="str">
            <v>МОЛДАВИЯ</v>
          </cell>
          <cell r="B248" t="str">
            <v xml:space="preserve">АП МОЛДАВСКИЙ МЕТАЛЛУРГИЧЕСКИЙ З-Д</v>
          </cell>
          <cell r="C248" t="str">
            <v xml:space="preserve">Г.РЫБНИЦА УЛ.ИНДУСТРИАЛЬНАЯ 1  МОЛДАВИЯ</v>
          </cell>
          <cell r="D248">
            <v>270</v>
          </cell>
          <cell r="E248">
            <v>60</v>
          </cell>
          <cell r="F248" t="str">
            <v xml:space="preserve">ФСА СТ.НОВООТРАДНАЯ</v>
          </cell>
        </row>
        <row r="249">
          <cell r="A249" t="str">
            <v>ГЕРМАНИЯ</v>
          </cell>
          <cell r="B249" t="str">
            <v xml:space="preserve">"РТВ РОШТОФФХАНДЕЛЬ ГМБХ"</v>
          </cell>
          <cell r="C249" t="str">
            <v xml:space="preserve">ГЕРМАНИЯ, 52525, ХАЙНСБЕРГ, ХОХШТРАССЕ, 95 ТЕЛ.:01713732084,0203579935</v>
          </cell>
          <cell r="D249">
            <v>268</v>
          </cell>
          <cell r="E249">
            <v>4113</v>
          </cell>
          <cell r="F249" t="str">
            <v xml:space="preserve">СИП ДЮЙСБУРГ</v>
          </cell>
        </row>
        <row r="250">
          <cell r="A250" t="str">
            <v>ЛАТВИЯ</v>
          </cell>
          <cell r="B250" t="str">
            <v xml:space="preserve">ЗАВОД "ЛИЕПАЯС МЕТАЛЛУРГС"</v>
          </cell>
          <cell r="C250" t="str">
            <v>ЛАТВИЯ,Г.ЛИЕПАЯ,УЛ.БРИВИБАС,93</v>
          </cell>
          <cell r="D250">
            <v>262</v>
          </cell>
          <cell r="E250">
            <v>82</v>
          </cell>
          <cell r="F250" t="str">
            <v xml:space="preserve">ФСА МОСКВА</v>
          </cell>
        </row>
        <row r="251">
          <cell r="A251" t="str">
            <v>ЛАТВИЯ</v>
          </cell>
          <cell r="B251" t="str">
            <v xml:space="preserve">ФИРМА "INTRANSMETAL"</v>
          </cell>
          <cell r="C251" t="str">
            <v xml:space="preserve">Г.РИГА УЛ.АВИАЦИЯС 1-22 ЛАТВИЯ</v>
          </cell>
          <cell r="D251">
            <v>260</v>
          </cell>
          <cell r="E251">
            <v>46</v>
          </cell>
          <cell r="F251" t="str">
            <v xml:space="preserve">ДАФ СКАНГАЛИ</v>
          </cell>
        </row>
        <row r="252">
          <cell r="A252" t="str">
            <v>ЭСТОНИЯ</v>
          </cell>
          <cell r="B252" t="str">
            <v xml:space="preserve">ГАО "ЭМЕКС"</v>
          </cell>
          <cell r="C252" t="str">
            <v xml:space="preserve">Г ТАЛЛИНН УЛ.БЕТОНИ 12 ЕЕ0014</v>
          </cell>
          <cell r="D252">
            <v>260</v>
          </cell>
          <cell r="E252">
            <v>22</v>
          </cell>
          <cell r="F252" t="str">
            <v xml:space="preserve">ФСА ТУЛА</v>
          </cell>
        </row>
        <row r="253">
          <cell r="A253" t="str">
            <v>КИТАЙ</v>
          </cell>
          <cell r="B253" t="str">
            <v xml:space="preserve">МАНЬЧЖУРСКАЯ КОМПАНИЯ "ХУА ЮНЬ"</v>
          </cell>
          <cell r="C253" t="str">
            <v xml:space="preserve">КНР, Г.МАНЬЧЖУРИЯ,                 УЛ.2-Я МАНЬЧЖУРСКАЯ 40</v>
          </cell>
          <cell r="D253">
            <v>255</v>
          </cell>
          <cell r="E253">
            <v>75</v>
          </cell>
          <cell r="F253" t="str">
            <v xml:space="preserve">ДАФ МАНЬЧЖУРИЯ</v>
          </cell>
        </row>
        <row r="254">
          <cell r="A254" t="str">
            <v>ЭСТОНИЯ</v>
          </cell>
          <cell r="B254" t="str">
            <v>АО"КУУСАМЕТ"</v>
          </cell>
          <cell r="C254" t="str">
            <v xml:space="preserve">ОЛИ-1,ВИИМСИ,ХАРЬЮМАА,СТ.МУУГА, ЭСТОНИЯ</v>
          </cell>
          <cell r="D254">
            <v>255</v>
          </cell>
          <cell r="E254">
            <v>88</v>
          </cell>
          <cell r="F254" t="str">
            <v xml:space="preserve">ДАФ МУУГА</v>
          </cell>
        </row>
        <row r="255">
          <cell r="A255" t="str">
            <v>ЛАТВИЯ</v>
          </cell>
          <cell r="B255" t="str">
            <v xml:space="preserve">ООО "ФРОДИС" ДЛЯ INTERSEROH-HENNINGS GMBH(ГЕРМАНИЯ)</v>
          </cell>
          <cell r="C255" t="str">
            <v>Г.РИГА,УЛ.УНИЯС,25,ЛАТВИЯ</v>
          </cell>
          <cell r="D255">
            <v>254</v>
          </cell>
          <cell r="E255">
            <v>73</v>
          </cell>
          <cell r="F255" t="str">
            <v xml:space="preserve">ДАФ   ГРАНИЦА РФ</v>
          </cell>
        </row>
        <row r="256">
          <cell r="A256" t="str">
            <v>ЭСТОНИЯ</v>
          </cell>
          <cell r="B256" t="str">
            <v>АО"КУУСАМЕТ"</v>
          </cell>
          <cell r="C256" t="str">
            <v>ЭСТОНИЯ,ОЛИ-1,ВИИМСИ,ХАРЬЮМАА</v>
          </cell>
          <cell r="D256">
            <v>250</v>
          </cell>
          <cell r="E256">
            <v>64</v>
          </cell>
          <cell r="F256" t="str">
            <v xml:space="preserve">ФСА ИВАНОВО</v>
          </cell>
        </row>
        <row r="257">
          <cell r="A257" t="str">
            <v>ТУРЦИЯ</v>
          </cell>
          <cell r="B257" t="str">
            <v xml:space="preserve">DILER DEMIR CELIK END.VE TIC.A.S.</v>
          </cell>
          <cell r="C257" t="str">
            <v xml:space="preserve">TERSANE CAD.NO.46-48 DILER HAN 8000 KARAKOY ISTANBUL/TURKEY DILER OK PORT,TURKEY</v>
          </cell>
          <cell r="D257">
            <v>248</v>
          </cell>
          <cell r="E257">
            <v>95</v>
          </cell>
          <cell r="F257" t="str">
            <v xml:space="preserve">ФАС АЗОВ</v>
          </cell>
        </row>
        <row r="258">
          <cell r="A258" t="str">
            <v>ЭСТОНИЯ</v>
          </cell>
          <cell r="B258" t="str">
            <v>АО"КУУСАМЕТ"</v>
          </cell>
          <cell r="C258" t="str">
            <v>ОЛИ-1,ВИИМСИ,ХАРЬЮМАА.ЭСТОНИЯ.</v>
          </cell>
          <cell r="D258">
            <v>247</v>
          </cell>
          <cell r="E258">
            <v>72</v>
          </cell>
          <cell r="F258" t="str">
            <v xml:space="preserve">ДАФ ПЕЧОРЫ</v>
          </cell>
        </row>
        <row r="259">
          <cell r="A259" t="str">
            <v>ФИНЛЯНДИЯ</v>
          </cell>
          <cell r="B259" t="str">
            <v xml:space="preserve">"ИМАТРА СТИЛ ОУ" (ДЛЯ МЕТАЛ ОВЕРСИЗ ТРЕЙДИНГ ИНК.)</v>
          </cell>
          <cell r="C259" t="str">
            <v xml:space="preserve">ИМАТРА, ФИНЛЯНДИЯ</v>
          </cell>
          <cell r="D259">
            <v>245</v>
          </cell>
          <cell r="E259">
            <v>85</v>
          </cell>
          <cell r="F259" t="str">
            <v xml:space="preserve">ДАФ -СВЕТОГОРСК</v>
          </cell>
        </row>
        <row r="260">
          <cell r="A260" t="str">
            <v>МОЛДАВИЯ</v>
          </cell>
          <cell r="B260" t="str">
            <v xml:space="preserve">АП"МОЛДАВСКИЙ МЕТАЛЛУРГИЧЕСКИЙ ЗАВОД"</v>
          </cell>
          <cell r="C260" t="str">
            <v xml:space="preserve">279700 МОЛДАВИЯ РЫБНИЦА ИНДУСТРИАЛЬНАЯ 1</v>
          </cell>
          <cell r="D260">
            <v>242</v>
          </cell>
          <cell r="E260">
            <v>71</v>
          </cell>
          <cell r="F260" t="str">
            <v xml:space="preserve">ФСА НАЛЬЧИК</v>
          </cell>
        </row>
        <row r="261">
          <cell r="A261" t="str">
            <v>КИТАЙ</v>
          </cell>
          <cell r="B261" t="str">
            <v xml:space="preserve">ХАРБИНСКАЯ КОМПАНИЯ ВНЕШНЕЭКОНОМИЧСКИХ СВЯЗЕЙ И ВНЕШНЕЙ ТОРГОВЛИ КНР</v>
          </cell>
          <cell r="C261" t="str">
            <v xml:space="preserve">КИТАЙ Г.ХАРБИН</v>
          </cell>
          <cell r="D261">
            <v>240</v>
          </cell>
          <cell r="E261">
            <v>75</v>
          </cell>
          <cell r="F261" t="str">
            <v xml:space="preserve">ДАФ ЗАБАЙКАЛЬСК</v>
          </cell>
        </row>
        <row r="262">
          <cell r="A262" t="str">
            <v>КИТАЙ</v>
          </cell>
          <cell r="B262" t="str">
            <v xml:space="preserve">МАНЬЧЖУРСКАЯ КОМПАНИЯ ПО МЕЖДУН.ТЭС</v>
          </cell>
          <cell r="C262" t="str">
            <v xml:space="preserve">КИТАЙ Г МАHЬЧЖУРИЯ УЛ ПЯТАЯ 26</v>
          </cell>
          <cell r="D262">
            <v>240</v>
          </cell>
          <cell r="E262">
            <v>70</v>
          </cell>
          <cell r="F262" t="str">
            <v xml:space="preserve">ДАФ ЗАБАЙКАЛЬСК</v>
          </cell>
        </row>
        <row r="263">
          <cell r="A263" t="str">
            <v>МОЛДАВИЯ</v>
          </cell>
          <cell r="B263" t="str">
            <v xml:space="preserve">АП МЕТАЛЛУРГИЧЕСКИЙ ЗАВОД</v>
          </cell>
          <cell r="C263" t="str">
            <v xml:space="preserve">279700 Г.РЫБНИЦА УЛ.ИНДУСТРИАЛЬНАЯ Д.1 МОЛДАВИЯ</v>
          </cell>
          <cell r="D263">
            <v>240</v>
          </cell>
          <cell r="E263">
            <v>59</v>
          </cell>
          <cell r="F263" t="str">
            <v xml:space="preserve">ФСА РЖЕВ</v>
          </cell>
        </row>
        <row r="264">
          <cell r="A264" t="str">
            <v>МОЛДАВИЯ</v>
          </cell>
          <cell r="B264" t="str">
            <v xml:space="preserve">АП МЕТАЛЛУРГИЧЕСКИЙ ЗАВОД</v>
          </cell>
          <cell r="C264" t="str">
            <v xml:space="preserve">279700 Г.РЫБНИЦА УЛ.ИНДУСТРИАЛЬНАЯ Д.1 МОЛДАВИЯ</v>
          </cell>
          <cell r="D264">
            <v>234</v>
          </cell>
          <cell r="E264">
            <v>54</v>
          </cell>
          <cell r="F264" t="str">
            <v xml:space="preserve">ФСА БЕЖЕЦК</v>
          </cell>
        </row>
        <row r="265">
          <cell r="A265" t="str">
            <v>ФИНЛЯНДИЯ</v>
          </cell>
          <cell r="B265" t="str">
            <v xml:space="preserve">ХОВИНСААРИ Р.ОУ/РК/ГЛЕНДОРА ПЛ.12</v>
          </cell>
          <cell r="C265" t="str">
            <v xml:space="preserve">48401 Г.КОТКА,ФИНЛЯНДИЯ ДЛЯ "ГЛЕНДОРА ИНТЕРНАТИОНАЛЬ ЛТД"</v>
          </cell>
          <cell r="D265">
            <v>230</v>
          </cell>
          <cell r="E265">
            <v>68</v>
          </cell>
          <cell r="F265" t="str">
            <v xml:space="preserve">ФСА КУЗНЕЦК</v>
          </cell>
        </row>
        <row r="266">
          <cell r="A266" t="str">
            <v>ФИНЛЯНДИЯ</v>
          </cell>
          <cell r="B266" t="str">
            <v xml:space="preserve">"OUTOKUMPU ROSSIJA OY"</v>
          </cell>
          <cell r="C266" t="str">
            <v xml:space="preserve">P.O.BOX 280,FIN-02201,ESPOO ФИНЛЯНДИЯ</v>
          </cell>
          <cell r="D266">
            <v>230</v>
          </cell>
          <cell r="E266">
            <v>649</v>
          </cell>
          <cell r="F266" t="str">
            <v xml:space="preserve">ДАФ ЛУЖАЙКА</v>
          </cell>
        </row>
        <row r="267">
          <cell r="A267" t="str">
            <v>ЭСТОНИЯ</v>
          </cell>
          <cell r="B267" t="str">
            <v xml:space="preserve">АО "КУУСАМЕТ"</v>
          </cell>
          <cell r="C267" t="str">
            <v xml:space="preserve">ОЛИ-Л, ВИИМСИ, ХАРЬЮМАА ЭСТОНИЯ</v>
          </cell>
          <cell r="D267">
            <v>230</v>
          </cell>
          <cell r="E267">
            <v>52</v>
          </cell>
          <cell r="F267" t="str">
            <v xml:space="preserve">ДАФ ПЕЧОРЫ</v>
          </cell>
        </row>
        <row r="268">
          <cell r="A268" t="str">
            <v>ЛИТВА</v>
          </cell>
          <cell r="B268" t="str">
            <v xml:space="preserve">СП "ВОЛМЕТА" 2005 ВИЛЬНЮС,УЛ.ЖАЛЬГИРИО 90-240</v>
          </cell>
          <cell r="C268" t="str">
            <v>ЛИТВА</v>
          </cell>
          <cell r="D268">
            <v>228</v>
          </cell>
          <cell r="E268">
            <v>53</v>
          </cell>
          <cell r="F268" t="str">
            <v xml:space="preserve">ДАФ -ПАГЕГЯЙ</v>
          </cell>
        </row>
        <row r="269">
          <cell r="A269" t="str">
            <v>КИТАЙ</v>
          </cell>
          <cell r="B269" t="str">
            <v xml:space="preserve">РАДИОТЕЛЕВИЗИОННАЯ КОМПАНИЯ-149 ОТДЕЛ КО МПАНИИ ПРИГРАНИЧНОЙ ТОРГОВЛИ</v>
          </cell>
          <cell r="C269" t="str">
            <v>КНР,АРВМ,Г.МАНЬЧЖУРИЯ</v>
          </cell>
          <cell r="D269">
            <v>226</v>
          </cell>
          <cell r="E269">
            <v>20</v>
          </cell>
          <cell r="F269" t="str">
            <v xml:space="preserve">ДАФ МАНЬЧЖУРИЯ</v>
          </cell>
        </row>
        <row r="270">
          <cell r="A270" t="str">
            <v>ЛАТВИЯ</v>
          </cell>
          <cell r="B270" t="str">
            <v xml:space="preserve">РИЖСКОЕ СУДОХОДНОЕ АГЕНСТВО /ПО ПОРУЧ."ИНТРАНСМЕТАЛ ЛТД" ЛАТВИЯ,Г.РИГА/</v>
          </cell>
          <cell r="C270" t="str">
            <v>ЛАТВИЯ,Г.РИГА,УЛ.АВИАЦИЯС,1-22</v>
          </cell>
          <cell r="D270">
            <v>226</v>
          </cell>
          <cell r="E270">
            <v>62</v>
          </cell>
          <cell r="F270" t="str">
            <v xml:space="preserve">ДАФ  ПЫТАЛОВО</v>
          </cell>
        </row>
        <row r="271">
          <cell r="A271" t="str">
            <v>ЛАТВИЯ</v>
          </cell>
          <cell r="B271" t="str">
            <v xml:space="preserve">АО"ЛИЕПАЯС МЕТАЛЛУРГС" ПО ПОРУЧ.Ф"САЛТОМЕ ЛИМИТЕД" СОДРУЖЕСТВО БАГАМСКИХ ОСТРОВО</v>
          </cell>
          <cell r="C271" t="str">
            <v>ЛАТВИЯ,Г.ЛИЕПАЯ,УЛ.БРИВИБАС,93</v>
          </cell>
          <cell r="D271">
            <v>222</v>
          </cell>
          <cell r="E271">
            <v>64</v>
          </cell>
          <cell r="F271" t="str">
            <v xml:space="preserve">ФСА КАЛУГА</v>
          </cell>
        </row>
        <row r="272">
          <cell r="A272" t="str">
            <v>ЛАТВИЯ</v>
          </cell>
          <cell r="B272" t="str">
            <v xml:space="preserve">СИА"ЮРСИМА" ПО ПОРУЧ.Ф"САЛТОМЕ ЛИМИТЕД" СОДРУЖЕСТВО БАГАМСКИХ ОСТРОВОВ</v>
          </cell>
          <cell r="C272" t="str">
            <v xml:space="preserve">ЛАТВИЯ, РИГА</v>
          </cell>
          <cell r="D272">
            <v>220</v>
          </cell>
          <cell r="E272">
            <v>63</v>
          </cell>
          <cell r="F272" t="str">
            <v xml:space="preserve">ФСА КАЛУГА</v>
          </cell>
        </row>
        <row r="273">
          <cell r="A273" t="str">
            <v>ФИНЛЯНДИЯ</v>
          </cell>
          <cell r="B273" t="str">
            <v xml:space="preserve">"КЕЛЬВИН МЭНЭДЖМЕНТ ИНК"</v>
          </cell>
          <cell r="C273" t="str">
            <v xml:space="preserve">ПАРАИСТЕНТИЕ 7С,53650 ЛАПЕЕНРАНТА. ФИНЛЯНДИЯ.ЧЕРЕЗ ИМАТРА СТИЛ ОЮ</v>
          </cell>
          <cell r="D273">
            <v>220</v>
          </cell>
          <cell r="E273">
            <v>88</v>
          </cell>
          <cell r="F273" t="str">
            <v xml:space="preserve">ДАФ СВЕТОГОРСК-ИМАТРАНКОСКИ</v>
          </cell>
        </row>
        <row r="274">
          <cell r="A274" t="str">
            <v>ФИНЛЯНДИЯ</v>
          </cell>
          <cell r="B274" t="str">
            <v xml:space="preserve">ФИРМА "ОЙ САЙМА ЛАНС ЛТД"</v>
          </cell>
          <cell r="C274" t="str">
            <v xml:space="preserve">48101  ФИНЛЯНДИЯ КОТКА ПО БОКС 123</v>
          </cell>
          <cell r="D274">
            <v>220</v>
          </cell>
          <cell r="E274">
            <v>650</v>
          </cell>
          <cell r="F274" t="str">
            <v xml:space="preserve">ДАФ БУСЛОВСКАЯ</v>
          </cell>
        </row>
        <row r="275">
          <cell r="A275" t="str">
            <v>МОЛДАВИЯ</v>
          </cell>
          <cell r="B275" t="str">
            <v xml:space="preserve">МОЛДАВСКИЙ МЕТАЛЛУРГИЧЕСКИЙ ЗАВОД</v>
          </cell>
          <cell r="C275" t="str">
            <v xml:space="preserve">МОЛДОВА.279700,Г.РЫБНИЦА,УЛ.ИНДУСТРИАЛЬНАЯ, 1</v>
          </cell>
          <cell r="D275">
            <v>217</v>
          </cell>
          <cell r="E275">
            <v>87</v>
          </cell>
          <cell r="F275" t="str">
            <v xml:space="preserve">ФСА КЛИНЦЫ</v>
          </cell>
        </row>
        <row r="276">
          <cell r="A276" t="str">
            <v>НОРВЕГИЯ</v>
          </cell>
          <cell r="B276" t="str">
            <v xml:space="preserve">ФИРМА "БРОДР.ЛОНДОН ТРЕЙДИНГ А/С"</v>
          </cell>
          <cell r="C276" t="str">
            <v xml:space="preserve">0602 ОСЛО,МАЛЕРХАУГВН,19-23.ЧЕРЕЗ КАЛИНИНГРАДСКИЙ МОРСКОЙ ТОРГОВЫЙ ПОРТ НОРВЕГИЯ</v>
          </cell>
          <cell r="D276">
            <v>214</v>
          </cell>
          <cell r="E276">
            <v>58</v>
          </cell>
          <cell r="F276" t="str">
            <v xml:space="preserve">ФАС Г.КАЛИНИНГРАД</v>
          </cell>
        </row>
        <row r="277">
          <cell r="A277" t="str">
            <v>ФИНЛЯНДИЯ</v>
          </cell>
          <cell r="B277" t="str">
            <v xml:space="preserve">"ОУТОКУМПУ РОССИЯ ОЮ"/"ОУТОКУМПУ ПОЛАРИТ ОЮ"</v>
          </cell>
          <cell r="C277" t="str">
            <v xml:space="preserve">ФИНЛЯНДИЯ ДЛЯ КЕЛЬВИН МЭНЭДЖМЕНТ ИН ТОРНИО ПАРАИСТЕНТИЕ 7С, 53650 ЛАППЕЕНРАНТА</v>
          </cell>
          <cell r="D277">
            <v>210</v>
          </cell>
          <cell r="E277">
            <v>461</v>
          </cell>
          <cell r="F277" t="str">
            <v xml:space="preserve">ДАФ ВЯРТСИЛЯ-НИИРАЛА</v>
          </cell>
        </row>
        <row r="278">
          <cell r="A278" t="str">
            <v>ЭСТОНИЯ</v>
          </cell>
          <cell r="B278" t="str">
            <v xml:space="preserve">АО КУУСАМЕТ,ОЛИ-1,ВИИМСИ,ХАРЬЮМАА,</v>
          </cell>
          <cell r="C278" t="str">
            <v xml:space="preserve">СТ.МУУГА, ЭСТОНИЯ /ДЛЯ "КУУСАКОСКИ"/ ESPOO LASIHYTTI,4 FINLAND</v>
          </cell>
          <cell r="D278">
            <v>210</v>
          </cell>
          <cell r="E278">
            <v>86</v>
          </cell>
          <cell r="F278" t="str">
            <v xml:space="preserve">ДАФ ИВАНГОРОД</v>
          </cell>
        </row>
        <row r="279">
          <cell r="A279" t="str">
            <v>ГЕРМАНИЯ</v>
          </cell>
          <cell r="B279" t="str">
            <v xml:space="preserve">"ИНТЕРЗЕРОХЕНИНГС ГМБХ"</v>
          </cell>
          <cell r="C279" t="str">
            <v xml:space="preserve">Г.ЛЮБЕК  ГЕРМАНИЯ</v>
          </cell>
          <cell r="D279">
            <v>207</v>
          </cell>
          <cell r="E279">
            <v>60</v>
          </cell>
          <cell r="F279" t="str">
            <v xml:space="preserve">ДАФ ПОСИНЬ</v>
          </cell>
        </row>
        <row r="280">
          <cell r="A280" t="str">
            <v>ЭСТОНИЯ</v>
          </cell>
          <cell r="B280" t="str">
            <v xml:space="preserve">ГАО "ЭМЕКС" ДЛЯ "HKS GMBH"</v>
          </cell>
          <cell r="C280" t="str">
            <v xml:space="preserve">ЕЕ0014, ТАЛЛИНН, УЛ.БЕТОНИ, 12, ЭСТОНИЯ</v>
          </cell>
          <cell r="D280">
            <v>206</v>
          </cell>
          <cell r="E280">
            <v>82</v>
          </cell>
          <cell r="F280" t="str">
            <v xml:space="preserve">ДАФ ИВАНГОРОД</v>
          </cell>
        </row>
        <row r="281">
          <cell r="A281" t="str">
            <v>ФИНЛЯНДИЯ</v>
          </cell>
          <cell r="B281" t="str">
            <v xml:space="preserve">ФИРМА "КУУСАКОСКИ ОЙ"              ХУОЛИНТАКЕСКУС ОУ,МУССАЛО</v>
          </cell>
          <cell r="C281" t="str">
            <v xml:space="preserve">КОТКА, ФИНЛЯНДИЯ (ДЛЯ ФИРМЫ "ДЖЕНЕ-РАЛ ЭНТЕРПРАЙСЕЗ ЛИМИТЕД" ИРЛАНДИЯ)</v>
          </cell>
          <cell r="D281">
            <v>205</v>
          </cell>
          <cell r="E281">
            <v>1120</v>
          </cell>
          <cell r="F281" t="str">
            <v xml:space="preserve">ДАФ ВЫБОРГ</v>
          </cell>
        </row>
        <row r="282">
          <cell r="A282" t="str">
            <v>ФИНЛЯНДИЯ</v>
          </cell>
          <cell r="B282" t="str">
            <v xml:space="preserve">"НОВА АЛЛОЙС АГ"</v>
          </cell>
          <cell r="C282" t="str">
            <v xml:space="preserve">ФИНЛЯНДИЯ Г.ЛОВИСА</v>
          </cell>
          <cell r="D282">
            <v>205</v>
          </cell>
          <cell r="E282">
            <v>664</v>
          </cell>
          <cell r="F282" t="str">
            <v xml:space="preserve">ДАФ ЛУЖАЙКА</v>
          </cell>
        </row>
        <row r="283">
          <cell r="A283" t="str">
            <v>ЛАТВИЯ</v>
          </cell>
          <cell r="B283" t="str">
            <v xml:space="preserve">СИА "ЮРСИМА"(ПО ПОРУЧЕНИЮ "АНДОРРА БИЗНЕС КОММУНИКЕЙШН",АНДОРРА)</v>
          </cell>
          <cell r="C283" t="str">
            <v xml:space="preserve">ЛАТВИЯ Г.РИГА</v>
          </cell>
          <cell r="D283">
            <v>204</v>
          </cell>
          <cell r="E283">
            <v>41</v>
          </cell>
          <cell r="F283" t="str">
            <v xml:space="preserve">ФСА Г.КАЛУГА</v>
          </cell>
        </row>
        <row r="284">
          <cell r="A284" t="str">
            <v>ЛАТВИЯ</v>
          </cell>
          <cell r="B284" t="str">
            <v xml:space="preserve">ООО"ВИК И КО"</v>
          </cell>
          <cell r="C284" t="str">
            <v xml:space="preserve">РИГА САЛНАС 24-43 ЛАТВИЯ</v>
          </cell>
          <cell r="D284">
            <v>204</v>
          </cell>
          <cell r="E284">
            <v>69</v>
          </cell>
          <cell r="F284" t="str">
            <v xml:space="preserve">ФСА НОГИНСК</v>
          </cell>
        </row>
        <row r="285">
          <cell r="A285" t="str">
            <v>ЛАТВИЯ</v>
          </cell>
          <cell r="B285" t="str">
            <v xml:space="preserve">ООО "ФРОДИС"</v>
          </cell>
          <cell r="C285" t="str">
            <v xml:space="preserve">ЛАТВИЯ, Г.РИГА, УЛ.УНИЯС 25 ДЛЯ "МЕТАЛ ДИСТРИБЬЮШЕН КОМПАНИ" ИРЛАНДИЯ</v>
          </cell>
          <cell r="D285">
            <v>204</v>
          </cell>
          <cell r="E285">
            <v>72</v>
          </cell>
          <cell r="F285" t="str">
            <v xml:space="preserve">ДАФ ПОСИНЬ</v>
          </cell>
        </row>
        <row r="286">
          <cell r="A286" t="str">
            <v>МОЛДАВИЯ</v>
          </cell>
          <cell r="B286" t="str">
            <v xml:space="preserve">АП МЕТАЛЛУРГИЧЕСКИЙ ЗАВОД</v>
          </cell>
          <cell r="C286" t="str">
            <v xml:space="preserve">279700 Г.РЫБНИЦА УЛ.ИНДУСТРИАЛЬНАЯ Д.1 МОЛДАВИЯ</v>
          </cell>
          <cell r="D286">
            <v>204</v>
          </cell>
          <cell r="E286">
            <v>52</v>
          </cell>
          <cell r="F286" t="str">
            <v xml:space="preserve">ФСА КИМРЫ</v>
          </cell>
        </row>
        <row r="287">
          <cell r="A287" t="str">
            <v>ФИНЛЯНДИЯ</v>
          </cell>
          <cell r="B287" t="str">
            <v xml:space="preserve">"БРОДРЕН ЛОНДОН ТРЭЙДИНГ А.С.",  НОРВЕГИЯ, ДЛЯ "КЕЛЬВИН МЭНЭДЖМЕНТ ИНК"</v>
          </cell>
          <cell r="C287" t="str">
            <v xml:space="preserve">ФИНЛЯНДИЯ ПАРАИСТЕНТИЕ 7С, 53650 ЛАППЕЕНРАНТА</v>
          </cell>
          <cell r="D287">
            <v>204</v>
          </cell>
          <cell r="E287">
            <v>54</v>
          </cell>
          <cell r="F287" t="str">
            <v xml:space="preserve">ФСА СОЛИКАМСК</v>
          </cell>
        </row>
        <row r="288">
          <cell r="A288" t="str">
            <v>ЭСТОНИЯ</v>
          </cell>
          <cell r="B288" t="str">
            <v xml:space="preserve">ГАО "ЭМЕКС" ЭСТОНИЯ,Г.ТАЛЛИНН,УЛ.БЕТООНИ 12,ЕЕ0014</v>
          </cell>
          <cell r="C288" t="str">
            <v xml:space="preserve">(ПО ПОРУЧЕНИЮ ФИРМЫ "ХКС ГМБХ",ГЕРМАНИЯ,40545,ДЮССЕЛЬДОРФ,ХАНДЕЛЬГЕЗЕЛЬШАФТ, БУР</v>
          </cell>
          <cell r="D288">
            <v>204</v>
          </cell>
          <cell r="E288">
            <v>81</v>
          </cell>
          <cell r="F288" t="str">
            <v xml:space="preserve">ДАФ  ПЕЧОРЫ</v>
          </cell>
        </row>
        <row r="289">
          <cell r="A289" t="str">
            <v>КИТАЙ</v>
          </cell>
          <cell r="B289" t="str">
            <v xml:space="preserve">"ПЭЙ-Я"ТОРГОВО-ЭКОНОМИЧЕСКАЯ ПРОИЗВОДСТВЕННАЯ КОМПАНИЯ</v>
          </cell>
          <cell r="C289" t="str">
            <v xml:space="preserve">Г.ДУНИН УЛ.ДЖУН ХУА 54</v>
          </cell>
          <cell r="D289">
            <v>203</v>
          </cell>
          <cell r="E289">
            <v>145</v>
          </cell>
          <cell r="F289" t="str">
            <v xml:space="preserve">ДАФ ДУНИН</v>
          </cell>
        </row>
        <row r="290">
          <cell r="A290" t="str">
            <v>НОРВЕГИЯ</v>
          </cell>
          <cell r="B290" t="str">
            <v xml:space="preserve">АО "КУСАКОСКИ ОУ"</v>
          </cell>
          <cell r="C290" t="str">
            <v xml:space="preserve">ЭСПОО, ФИНЛЯНДИЯ</v>
          </cell>
          <cell r="D290">
            <v>202</v>
          </cell>
          <cell r="E290">
            <v>68</v>
          </cell>
          <cell r="F290" t="str">
            <v xml:space="preserve">ФАС -АРХАНГЕЛЬСК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>
        <row r="1">
          <cell r="C1" t="str">
            <v xml:space="preserve">Примечание(!) : столбцы не вставлять, местами их не менять; формат столбца "Статус расчетов" выдерживать строго по форме (Меньше ** дней, Больше ** дней, Предоплата); строго выдерживать знаки +/- в столбце "Задолженность" и в расшифровке по дням (платежи со знаком +)</v>
          </cell>
        </row>
      </sheetData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_Т1"/>
      <sheetName val="_Т2"/>
      <sheetName val="_Т4"/>
      <sheetName val="_Т5"/>
      <sheetName val="_Т6"/>
      <sheetName val="_Т7"/>
      <sheetName val="_Т8"/>
      <sheetName val="_Т9"/>
      <sheetName val="_Т10"/>
      <sheetName val="Лист1"/>
      <sheetName val="_Т3"/>
      <sheetName val="импорт"/>
      <sheetName val="Лист2"/>
      <sheetName val="Лист3"/>
      <sheetName val="Динамика"/>
      <sheetName val="_Л1"/>
      <sheetName val="_Л10"/>
      <sheetName val="_Л11"/>
      <sheetName val="_Л2"/>
      <sheetName val="_Л3"/>
      <sheetName val="_Л4"/>
      <sheetName val="_Л5"/>
      <sheetName val="_Л7"/>
      <sheetName val="_Л8"/>
      <sheetName val="_Л9"/>
      <sheetName val="BILL"/>
      <sheetName val="предприятия"/>
      <sheetName val="БЗ"/>
      <sheetName val="Макроэкономика"/>
      <sheetName val="Свод (2)"/>
      <sheetName val="Switches"/>
      <sheetName val="Собів. ГПЗ "/>
      <sheetName val="адм.витр. "/>
      <sheetName val=" BS Stat 31-12-01"/>
      <sheetName val="Цены СНГ"/>
      <sheetName val="ФинПоказатели"/>
      <sheetName val="tabdiller"/>
      <sheetName val="infl_rates"/>
      <sheetName val="assump"/>
      <sheetName val="Свод_(2)"/>
      <sheetName val="Собів__ГПЗ_"/>
      <sheetName val="адм_витр__"/>
      <sheetName val="_BS_Stat_31-12-01"/>
      <sheetName val="Цены_СНГ"/>
      <sheetName val="InputTI"/>
      <sheetName val="Справочники"/>
      <sheetName val="1"/>
      <sheetName val="Свод_(2)1"/>
      <sheetName val="Собів__ГПЗ_1"/>
      <sheetName val="адм_витр__1"/>
      <sheetName val="_BS_Stat_31-12-011"/>
      <sheetName val="Цены_СНГ1"/>
      <sheetName val="Свод_(2)2"/>
      <sheetName val="Собів__ГПЗ_2"/>
      <sheetName val="адм_витр__2"/>
      <sheetName val="_BS_Stat_31-12-012"/>
      <sheetName val="Цены_СНГ2"/>
      <sheetName val="Свод_(2)3"/>
      <sheetName val="Собів__ГПЗ_3"/>
      <sheetName val="адм_витр__3"/>
      <sheetName val="_BS_Stat_31-12-013"/>
      <sheetName val="Цены_СНГ3"/>
      <sheetName val="Свод_(2)4"/>
      <sheetName val="Собів__ГПЗ_4"/>
      <sheetName val="адм_витр__4"/>
      <sheetName val="_BS_Stat_31-12-014"/>
      <sheetName val="Цены_СНГ4"/>
      <sheetName val="Свод_(2)5"/>
      <sheetName val="Собів__ГПЗ_5"/>
      <sheetName val="адм_витр__5"/>
      <sheetName val="_BS_Stat_31-12-015"/>
      <sheetName val="Цены_СНГ5"/>
      <sheetName val="Январь"/>
      <sheetName val="_Ф3"/>
      <sheetName val="_Ф4"/>
      <sheetName val="_Ф5"/>
      <sheetName val="Ф7_цены"/>
      <sheetName val="Ф8_цены"/>
      <sheetName val="tar ee 99"/>
      <sheetName val="Техническая"/>
      <sheetName val="PR"/>
      <sheetName val="Шифр"/>
      <sheetName val="Вводные"/>
      <sheetName val="Справочник"/>
      <sheetName val="Месяцы"/>
      <sheetName val="Список"/>
      <sheetName val="план"/>
      <sheetName val="анализ"/>
      <sheetName val="0"/>
      <sheetName val="Ini"/>
    </sheetNames>
    <sheetDataSet>
      <sheetData sheetId="0" refreshError="1">
        <row r="1">
          <cell r="A1" t="str">
            <v xml:space="preserve">импорт по странам ТОНН</v>
          </cell>
          <cell r="B1" t="str">
            <v>7303</v>
          </cell>
          <cell r="C1" t="str">
            <v>7304</v>
          </cell>
          <cell r="D1" t="str">
            <v>7305</v>
          </cell>
          <cell r="E1" t="str">
            <v>7306</v>
          </cell>
        </row>
        <row r="2">
          <cell r="A2" t="str">
            <v>УКРАИНА</v>
          </cell>
          <cell r="B2">
            <v>344</v>
          </cell>
          <cell r="C2">
            <v>231222</v>
          </cell>
          <cell r="D2">
            <v>167000</v>
          </cell>
          <cell r="E2">
            <v>144002</v>
          </cell>
        </row>
        <row r="3">
          <cell r="A3" t="str">
            <v>ЯПОНИЯ</v>
          </cell>
          <cell r="B3">
            <v>10874</v>
          </cell>
          <cell r="C3">
            <v>10874</v>
          </cell>
          <cell r="D3">
            <v>14726</v>
          </cell>
          <cell r="E3">
            <v>884</v>
          </cell>
        </row>
        <row r="4">
          <cell r="A4" t="str">
            <v>АВСТРИЯ</v>
          </cell>
          <cell r="B4">
            <v>4</v>
          </cell>
          <cell r="C4">
            <v>18364</v>
          </cell>
          <cell r="D4">
            <v>0</v>
          </cell>
          <cell r="E4">
            <v>132</v>
          </cell>
        </row>
        <row r="5">
          <cell r="A5" t="str">
            <v>ГЕРМАНИЯ</v>
          </cell>
          <cell r="B5">
            <v>196</v>
          </cell>
          <cell r="C5">
            <v>4909</v>
          </cell>
          <cell r="D5">
            <v>11560</v>
          </cell>
          <cell r="E5">
            <v>1606</v>
          </cell>
        </row>
        <row r="6">
          <cell r="A6" t="str">
            <v>МЕКСИКА</v>
          </cell>
          <cell r="B6">
            <v>332992</v>
          </cell>
          <cell r="C6">
            <v>14661</v>
          </cell>
          <cell r="D6">
            <v>164759</v>
          </cell>
          <cell r="E6">
            <v>718042</v>
          </cell>
        </row>
        <row r="7">
          <cell r="A7" t="str">
            <v>АРГЕНТИНА</v>
          </cell>
          <cell r="B7">
            <v>245518</v>
          </cell>
          <cell r="C7">
            <v>11894</v>
          </cell>
          <cell r="D7">
            <v>148032</v>
          </cell>
          <cell r="E7">
            <v>576309</v>
          </cell>
        </row>
        <row r="8">
          <cell r="A8" t="str">
            <v>ФРАНЦИЯ</v>
          </cell>
          <cell r="B8">
            <v>5503</v>
          </cell>
          <cell r="C8">
            <v>4300</v>
          </cell>
          <cell r="D8">
            <v>16</v>
          </cell>
          <cell r="E8">
            <v>189</v>
          </cell>
        </row>
        <row r="9">
          <cell r="A9" t="str">
            <v>ДАНИЯ</v>
          </cell>
          <cell r="B9">
            <v>11081</v>
          </cell>
          <cell r="C9">
            <v>148</v>
          </cell>
          <cell r="D9">
            <v>884</v>
          </cell>
          <cell r="E9">
            <v>4292</v>
          </cell>
        </row>
        <row r="10">
          <cell r="A10" t="str">
            <v>ПОЛЬША</v>
          </cell>
          <cell r="B10">
            <v>19159</v>
          </cell>
          <cell r="C10">
            <v>3069</v>
          </cell>
          <cell r="D10">
            <v>59</v>
          </cell>
          <cell r="E10">
            <v>1294</v>
          </cell>
        </row>
        <row r="11">
          <cell r="A11" t="str">
            <v>РУМЫНИЯ</v>
          </cell>
          <cell r="B11">
            <v>7</v>
          </cell>
          <cell r="C11">
            <v>4034</v>
          </cell>
          <cell r="D11">
            <v>129</v>
          </cell>
          <cell r="E11">
            <v>129</v>
          </cell>
        </row>
        <row r="12">
          <cell r="A12" t="str">
            <v>ЧЕХИЯ</v>
          </cell>
          <cell r="B12">
            <v>17</v>
          </cell>
          <cell r="C12">
            <v>3390</v>
          </cell>
          <cell r="D12">
            <v>36</v>
          </cell>
          <cell r="E12">
            <v>36</v>
          </cell>
        </row>
        <row r="13">
          <cell r="A13" t="str">
            <v>ФИНЛЯНДИЯ</v>
          </cell>
          <cell r="B13">
            <v>6</v>
          </cell>
          <cell r="C13">
            <v>636</v>
          </cell>
          <cell r="D13">
            <v>26</v>
          </cell>
          <cell r="E13">
            <v>2034</v>
          </cell>
        </row>
        <row r="14">
          <cell r="A14" t="str">
            <v>ГРУЗИЯ</v>
          </cell>
          <cell r="B14">
            <v>167</v>
          </cell>
          <cell r="C14">
            <v>999</v>
          </cell>
          <cell r="D14">
            <v>189</v>
          </cell>
          <cell r="E14">
            <v>4505</v>
          </cell>
        </row>
        <row r="15">
          <cell r="A15" t="str">
            <v>США</v>
          </cell>
          <cell r="B15">
            <v>11</v>
          </cell>
          <cell r="C15">
            <v>801</v>
          </cell>
          <cell r="D15">
            <v>190</v>
          </cell>
          <cell r="E15">
            <v>127</v>
          </cell>
        </row>
        <row r="16">
          <cell r="A16" t="str">
            <v>ИСПАНИЯ</v>
          </cell>
          <cell r="B16">
            <v>30</v>
          </cell>
          <cell r="C16">
            <v>758</v>
          </cell>
          <cell r="D16">
            <v>1296</v>
          </cell>
          <cell r="E16">
            <v>310</v>
          </cell>
        </row>
        <row r="17">
          <cell r="A17" t="str">
            <v>ГРЕЦИЯ</v>
          </cell>
          <cell r="B17">
            <v>3392</v>
          </cell>
          <cell r="C17">
            <v>10</v>
          </cell>
          <cell r="D17">
            <v>949</v>
          </cell>
          <cell r="E17">
            <v>0</v>
          </cell>
        </row>
        <row r="18">
          <cell r="A18" t="str">
            <v>НОРВЕГИЯ</v>
          </cell>
          <cell r="B18">
            <v>0</v>
          </cell>
          <cell r="C18">
            <v>71</v>
          </cell>
          <cell r="D18">
            <v>0</v>
          </cell>
          <cell r="E18">
            <v>860</v>
          </cell>
        </row>
        <row r="19">
          <cell r="A19" t="str">
            <v>ИТАЛИЯ</v>
          </cell>
          <cell r="B19">
            <v>5</v>
          </cell>
          <cell r="C19">
            <v>289</v>
          </cell>
          <cell r="D19">
            <v>94</v>
          </cell>
          <cell r="E19">
            <v>485</v>
          </cell>
        </row>
        <row r="20">
          <cell r="A20" t="str">
            <v>ВЕЛИКОБРИТАНИЯ</v>
          </cell>
          <cell r="B20">
            <v>0</v>
          </cell>
          <cell r="C20">
            <v>744</v>
          </cell>
          <cell r="D20">
            <v>31</v>
          </cell>
          <cell r="E20">
            <v>53</v>
          </cell>
        </row>
        <row r="21">
          <cell r="A21" t="str">
            <v>ТУРЦИЯ</v>
          </cell>
          <cell r="B21">
            <v>9</v>
          </cell>
          <cell r="C21">
            <v>155</v>
          </cell>
          <cell r="D21">
            <v>16</v>
          </cell>
          <cell r="E21">
            <v>538</v>
          </cell>
        </row>
        <row r="22">
          <cell r="A22" t="str">
            <v>СИНГАПУР</v>
          </cell>
          <cell r="B22">
            <v>10</v>
          </cell>
          <cell r="C22">
            <v>712</v>
          </cell>
          <cell r="D22">
            <v>0</v>
          </cell>
          <cell r="E22">
            <v>3</v>
          </cell>
        </row>
        <row r="23">
          <cell r="A23" t="str">
            <v>НИДЕРЛАНДЫ</v>
          </cell>
          <cell r="B23">
            <v>0</v>
          </cell>
          <cell r="C23">
            <v>621</v>
          </cell>
          <cell r="D23">
            <v>819</v>
          </cell>
          <cell r="E23">
            <v>36</v>
          </cell>
        </row>
        <row r="24">
          <cell r="A24" t="str">
            <v>ЛАТВИЯ</v>
          </cell>
          <cell r="B24">
            <v>75</v>
          </cell>
          <cell r="C24">
            <v>338</v>
          </cell>
          <cell r="D24">
            <v>860</v>
          </cell>
          <cell r="E24">
            <v>255</v>
          </cell>
        </row>
        <row r="25">
          <cell r="A25" t="str">
            <v>КАЗАХСТАН</v>
          </cell>
          <cell r="B25">
            <v>309</v>
          </cell>
          <cell r="C25">
            <v>286</v>
          </cell>
          <cell r="D25">
            <v>63</v>
          </cell>
          <cell r="E25">
            <v>228</v>
          </cell>
        </row>
        <row r="26">
          <cell r="A26" t="str">
            <v>ВЕЛИКОБРИТАНИЯ</v>
          </cell>
          <cell r="B26">
            <v>73</v>
          </cell>
          <cell r="C26">
            <v>257</v>
          </cell>
          <cell r="D26">
            <v>53</v>
          </cell>
          <cell r="E26">
            <v>139</v>
          </cell>
        </row>
        <row r="27">
          <cell r="A27" t="str">
            <v>МОЛДАВИЯ</v>
          </cell>
          <cell r="B27">
            <v>159</v>
          </cell>
          <cell r="C27">
            <v>100</v>
          </cell>
          <cell r="D27">
            <v>633</v>
          </cell>
          <cell r="E27">
            <v>356</v>
          </cell>
        </row>
        <row r="28">
          <cell r="A28" t="str">
            <v xml:space="preserve">РЕСПУБЛИКА КОРЕЯ</v>
          </cell>
          <cell r="B28">
            <v>0</v>
          </cell>
          <cell r="C28">
            <v>122</v>
          </cell>
          <cell r="D28">
            <v>160</v>
          </cell>
          <cell r="E28">
            <v>128</v>
          </cell>
        </row>
        <row r="29">
          <cell r="A29" t="str">
            <v>ЛИТВА</v>
          </cell>
          <cell r="B29">
            <v>20</v>
          </cell>
          <cell r="C29">
            <v>141</v>
          </cell>
          <cell r="D29">
            <v>0</v>
          </cell>
          <cell r="E29">
            <v>215</v>
          </cell>
        </row>
        <row r="30">
          <cell r="A30" t="str">
            <v>БЕЛЬГИЯ</v>
          </cell>
          <cell r="B30">
            <v>339</v>
          </cell>
          <cell r="C30">
            <v>328</v>
          </cell>
          <cell r="D30">
            <v>257</v>
          </cell>
          <cell r="E30">
            <v>30</v>
          </cell>
        </row>
        <row r="31">
          <cell r="A31" t="str">
            <v>КАНАДА</v>
          </cell>
          <cell r="B31">
            <v>286</v>
          </cell>
          <cell r="C31">
            <v>51</v>
          </cell>
          <cell r="D31">
            <v>183</v>
          </cell>
          <cell r="E31">
            <v>67</v>
          </cell>
        </row>
        <row r="32">
          <cell r="A32" t="str">
            <v>БЕЛОРУССИЯ</v>
          </cell>
          <cell r="B32">
            <v>100</v>
          </cell>
          <cell r="C32">
            <v>131</v>
          </cell>
          <cell r="D32">
            <v>356</v>
          </cell>
          <cell r="E32">
            <v>162</v>
          </cell>
        </row>
        <row r="33">
          <cell r="A33" t="str">
            <v>ШВЕЦИЯ</v>
          </cell>
          <cell r="B33">
            <v>297</v>
          </cell>
          <cell r="C33">
            <v>43</v>
          </cell>
          <cell r="D33">
            <v>4</v>
          </cell>
          <cell r="E33">
            <v>240</v>
          </cell>
        </row>
        <row r="34">
          <cell r="A34" t="str">
            <v>ВЕНГРИЯ</v>
          </cell>
          <cell r="B34">
            <v>2</v>
          </cell>
          <cell r="C34">
            <v>249</v>
          </cell>
          <cell r="D34">
            <v>128</v>
          </cell>
          <cell r="E34">
            <v>14</v>
          </cell>
        </row>
        <row r="35">
          <cell r="A35" t="str">
            <v>АЗЕРБАЙДЖАН</v>
          </cell>
          <cell r="B35">
            <v>163</v>
          </cell>
          <cell r="C35">
            <v>260</v>
          </cell>
          <cell r="D35">
            <v>218</v>
          </cell>
          <cell r="E35">
            <v>381</v>
          </cell>
        </row>
        <row r="36">
          <cell r="A36" t="str">
            <v>ШВЕЙЦАРИЯ</v>
          </cell>
          <cell r="B36">
            <v>340</v>
          </cell>
          <cell r="C36">
            <v>8</v>
          </cell>
          <cell r="D36">
            <v>30</v>
          </cell>
          <cell r="E36">
            <v>119</v>
          </cell>
        </row>
        <row r="37">
          <cell r="A37" t="str">
            <v>СЛОВЕНИЯ</v>
          </cell>
          <cell r="B37">
            <v>43</v>
          </cell>
          <cell r="C37">
            <v>10</v>
          </cell>
          <cell r="D37">
            <v>0</v>
          </cell>
          <cell r="E37">
            <v>143</v>
          </cell>
        </row>
        <row r="38">
          <cell r="A38" t="str">
            <v>СЛОВАКИЯ</v>
          </cell>
          <cell r="B38">
            <v>1</v>
          </cell>
          <cell r="C38">
            <v>88</v>
          </cell>
          <cell r="D38">
            <v>87</v>
          </cell>
          <cell r="E38">
            <v>49</v>
          </cell>
        </row>
        <row r="39">
          <cell r="A39" t="str">
            <v>ЭСТОНИЯ</v>
          </cell>
          <cell r="B39">
            <v>259</v>
          </cell>
          <cell r="C39">
            <v>4</v>
          </cell>
          <cell r="D39">
            <v>21</v>
          </cell>
          <cell r="E39">
            <v>58</v>
          </cell>
        </row>
        <row r="40">
          <cell r="A40" t="str">
            <v>УЗБЕКИСТАН</v>
          </cell>
          <cell r="B40">
            <v>260</v>
          </cell>
          <cell r="C40">
            <v>35</v>
          </cell>
          <cell r="D40">
            <v>25</v>
          </cell>
          <cell r="E40">
            <v>25</v>
          </cell>
        </row>
        <row r="41">
          <cell r="A41" t="str">
            <v xml:space="preserve">ОБЪЕДИНЕННЫЕ АРАБ</v>
          </cell>
          <cell r="B41">
            <v>8</v>
          </cell>
          <cell r="C41">
            <v>40</v>
          </cell>
          <cell r="D41">
            <v>195</v>
          </cell>
          <cell r="E41">
            <v>2</v>
          </cell>
        </row>
        <row r="42">
          <cell r="A42" t="str">
            <v>АРМЕНИЯ</v>
          </cell>
          <cell r="B42">
            <v>10</v>
          </cell>
          <cell r="C42">
            <v>40</v>
          </cell>
          <cell r="D42">
            <v>143</v>
          </cell>
          <cell r="E42">
            <v>153</v>
          </cell>
        </row>
        <row r="43">
          <cell r="A43" t="str">
            <v>КИТАЙ</v>
          </cell>
          <cell r="B43">
            <v>0</v>
          </cell>
          <cell r="C43">
            <v>35</v>
          </cell>
          <cell r="D43">
            <v>55</v>
          </cell>
          <cell r="E43">
            <v>3</v>
          </cell>
        </row>
        <row r="44">
          <cell r="A44" t="str">
            <v>БОЛГАРИЯ</v>
          </cell>
          <cell r="B44">
            <v>4</v>
          </cell>
          <cell r="C44">
            <v>6</v>
          </cell>
          <cell r="D44">
            <v>58</v>
          </cell>
          <cell r="E44">
            <v>21</v>
          </cell>
        </row>
        <row r="45">
          <cell r="A45" t="str">
            <v>ИРЛАНДИЯ</v>
          </cell>
          <cell r="B45">
            <v>35</v>
          </cell>
          <cell r="C45">
            <v>3</v>
          </cell>
          <cell r="D45">
            <v>25</v>
          </cell>
          <cell r="E45">
            <v>11</v>
          </cell>
        </row>
        <row r="46">
          <cell r="A46" t="str">
            <v>КИРГИЗИЯ</v>
          </cell>
          <cell r="B46">
            <v>40</v>
          </cell>
          <cell r="C46">
            <v>11</v>
          </cell>
          <cell r="D46">
            <v>2</v>
          </cell>
          <cell r="E46">
            <v>42</v>
          </cell>
        </row>
        <row r="47">
          <cell r="A47" t="str">
            <v>ХОРВАТИЯ</v>
          </cell>
          <cell r="B47">
            <v>40</v>
          </cell>
          <cell r="C47">
            <v>7</v>
          </cell>
          <cell r="D47">
            <v>3</v>
          </cell>
          <cell r="E47">
            <v>3</v>
          </cell>
        </row>
        <row r="48">
          <cell r="A48" t="str">
            <v>ТАЙВАНЬ</v>
          </cell>
          <cell r="B48">
            <v>35</v>
          </cell>
          <cell r="C48">
            <v>1</v>
          </cell>
          <cell r="D48">
            <v>4</v>
          </cell>
          <cell r="E48">
            <v>7</v>
          </cell>
        </row>
        <row r="49">
          <cell r="A49" t="str">
            <v>ЮГОСЛАВИЯ</v>
          </cell>
          <cell r="B49">
            <v>6</v>
          </cell>
          <cell r="C49">
            <v>0</v>
          </cell>
          <cell r="D49">
            <v>21</v>
          </cell>
          <cell r="E49">
            <v>6</v>
          </cell>
        </row>
        <row r="50">
          <cell r="A50" t="str">
            <v>КИПР</v>
          </cell>
          <cell r="B50">
            <v>3</v>
          </cell>
          <cell r="C50">
            <v>5</v>
          </cell>
          <cell r="D50">
            <v>11</v>
          </cell>
          <cell r="E50">
            <v>14</v>
          </cell>
        </row>
        <row r="51">
          <cell r="A51" t="str">
            <v>ЕГИПЕТ</v>
          </cell>
          <cell r="B51">
            <v>11</v>
          </cell>
          <cell r="C51">
            <v>1</v>
          </cell>
          <cell r="D51">
            <v>1</v>
          </cell>
          <cell r="E51">
            <v>1</v>
          </cell>
        </row>
        <row r="52">
          <cell r="A52" t="str">
            <v>МАКЕДОНИЯ</v>
          </cell>
          <cell r="B52">
            <v>7</v>
          </cell>
          <cell r="C52">
            <v>1</v>
          </cell>
          <cell r="D52">
            <v>3</v>
          </cell>
          <cell r="E52">
            <v>0</v>
          </cell>
        </row>
        <row r="53">
          <cell r="A53" t="str">
            <v>МОНГОЛИЯ</v>
          </cell>
          <cell r="B53">
            <v>1</v>
          </cell>
          <cell r="C53">
            <v>0</v>
          </cell>
          <cell r="D53">
            <v>7</v>
          </cell>
          <cell r="E53">
            <v>1</v>
          </cell>
        </row>
        <row r="54">
          <cell r="A54" t="str">
            <v>АЛЖИР</v>
          </cell>
          <cell r="B54">
            <v>0</v>
          </cell>
          <cell r="C54">
            <v>6</v>
          </cell>
          <cell r="D54">
            <v>6</v>
          </cell>
          <cell r="E54">
            <v>0</v>
          </cell>
        </row>
        <row r="55">
          <cell r="A55" t="str">
            <v>ИЗРАИЛЬ</v>
          </cell>
          <cell r="B55">
            <v>5</v>
          </cell>
          <cell r="C55">
            <v>0</v>
          </cell>
          <cell r="D55">
            <v>0</v>
          </cell>
          <cell r="E55">
            <v>0</v>
          </cell>
        </row>
        <row r="56">
          <cell r="A56" t="str">
            <v>ЛЮКСЕМБУРГ</v>
          </cell>
          <cell r="B56">
            <v>0</v>
          </cell>
          <cell r="C56">
            <v>0</v>
          </cell>
          <cell r="D56">
            <v>1</v>
          </cell>
          <cell r="E56">
            <v>1</v>
          </cell>
        </row>
        <row r="57">
          <cell r="A57" t="str">
            <v xml:space="preserve">СЯНГАН (ГОНКОНГ)</v>
          </cell>
          <cell r="B57">
            <v>1</v>
          </cell>
          <cell r="C57">
            <v>0</v>
          </cell>
          <cell r="D57">
            <v>1</v>
          </cell>
          <cell r="E57">
            <v>1</v>
          </cell>
        </row>
        <row r="58">
          <cell r="A58" t="str">
            <v>ТУРКМЕНИЯ</v>
          </cell>
          <cell r="B58">
            <v>1</v>
          </cell>
          <cell r="C58">
            <v>0</v>
          </cell>
          <cell r="D58">
            <v>0</v>
          </cell>
          <cell r="E58">
            <v>0</v>
          </cell>
        </row>
      </sheetData>
      <sheetData sheetId="1" refreshError="1">
        <row r="1">
          <cell r="A1" t="str">
            <v>Выражение2</v>
          </cell>
          <cell r="B1" t="str">
            <v xml:space="preserve">импорт по месяцам 1998</v>
          </cell>
          <cell r="C1" t="str">
            <v>1</v>
          </cell>
          <cell r="D1" t="str">
            <v>2</v>
          </cell>
          <cell r="E1" t="str">
            <v>3</v>
          </cell>
          <cell r="F1" t="str">
            <v>4</v>
          </cell>
          <cell r="G1" t="str">
            <v>5</v>
          </cell>
          <cell r="H1" t="str">
            <v>6</v>
          </cell>
          <cell r="I1" t="str">
            <v>7</v>
          </cell>
          <cell r="J1" t="str">
            <v>8</v>
          </cell>
          <cell r="K1" t="str">
            <v>9</v>
          </cell>
          <cell r="L1" t="str">
            <v>10</v>
          </cell>
        </row>
        <row r="2">
          <cell r="A2" t="str">
            <v>7303</v>
          </cell>
          <cell r="B2" t="str">
            <v>УКРАИНА</v>
          </cell>
          <cell r="C2">
            <v>14</v>
          </cell>
          <cell r="D2">
            <v>270</v>
          </cell>
          <cell r="E2">
            <v>60</v>
          </cell>
        </row>
        <row r="3">
          <cell r="A3" t="str">
            <v>7303</v>
          </cell>
          <cell r="B3" t="str">
            <v>ГЕРМАНИЯ</v>
          </cell>
          <cell r="C3">
            <v>9</v>
          </cell>
          <cell r="D3">
            <v>36</v>
          </cell>
          <cell r="E3">
            <v>151</v>
          </cell>
        </row>
        <row r="4">
          <cell r="A4" t="str">
            <v>7303</v>
          </cell>
          <cell r="B4" t="str">
            <v>ГРУЗИЯ</v>
          </cell>
          <cell r="C4">
            <v>167</v>
          </cell>
          <cell r="D4">
            <v>0</v>
          </cell>
          <cell r="E4">
            <v>132</v>
          </cell>
        </row>
        <row r="5">
          <cell r="A5" t="str">
            <v>7303</v>
          </cell>
          <cell r="B5" t="str">
            <v>ВЕНГРИЯ</v>
          </cell>
          <cell r="C5">
            <v>73</v>
          </cell>
          <cell r="D5">
            <v>73</v>
          </cell>
          <cell r="E5">
            <v>1606</v>
          </cell>
        </row>
        <row r="6">
          <cell r="A6" t="str">
            <v>7303</v>
          </cell>
          <cell r="B6" t="str">
            <v>ИСПАНИЯ</v>
          </cell>
          <cell r="C6">
            <v>9</v>
          </cell>
          <cell r="D6">
            <v>30</v>
          </cell>
          <cell r="E6">
            <v>151</v>
          </cell>
        </row>
        <row r="7">
          <cell r="A7" t="str">
            <v>7303</v>
          </cell>
          <cell r="B7" t="str">
            <v>ЛИТВА</v>
          </cell>
          <cell r="C7">
            <v>13</v>
          </cell>
          <cell r="D7">
            <v>3</v>
          </cell>
          <cell r="E7">
            <v>4</v>
          </cell>
        </row>
        <row r="8">
          <cell r="A8" t="str">
            <v>7303</v>
          </cell>
          <cell r="B8" t="str">
            <v>ЧЕХИЯ</v>
          </cell>
          <cell r="C8">
            <v>17</v>
          </cell>
          <cell r="D8">
            <v>17</v>
          </cell>
          <cell r="E8">
            <v>189</v>
          </cell>
        </row>
        <row r="9">
          <cell r="A9" t="str">
            <v>7303</v>
          </cell>
          <cell r="B9" t="str">
            <v>США</v>
          </cell>
          <cell r="C9">
            <v>5</v>
          </cell>
          <cell r="D9">
            <v>3</v>
          </cell>
          <cell r="E9">
            <v>3</v>
          </cell>
        </row>
        <row r="10">
          <cell r="A10" t="str">
            <v>7303</v>
          </cell>
          <cell r="B10" t="str">
            <v>ТУРЦИЯ</v>
          </cell>
          <cell r="C10">
            <v>1</v>
          </cell>
          <cell r="D10">
            <v>0</v>
          </cell>
          <cell r="E10">
            <v>8</v>
          </cell>
        </row>
        <row r="11">
          <cell r="A11" t="str">
            <v>7303</v>
          </cell>
          <cell r="B11" t="str">
            <v>РУМЫНИЯ</v>
          </cell>
          <cell r="C11">
            <v>13</v>
          </cell>
          <cell r="D11">
            <v>3</v>
          </cell>
          <cell r="E11">
            <v>7</v>
          </cell>
        </row>
        <row r="12">
          <cell r="A12" t="str">
            <v>7303</v>
          </cell>
          <cell r="B12" t="str">
            <v>ФИНЛЯНДИЯ</v>
          </cell>
          <cell r="C12">
            <v>1</v>
          </cell>
          <cell r="D12">
            <v>5</v>
          </cell>
          <cell r="E12">
            <v>0</v>
          </cell>
        </row>
        <row r="13">
          <cell r="A13" t="str">
            <v>7303</v>
          </cell>
          <cell r="B13" t="str">
            <v>ИТАЛИЯ</v>
          </cell>
          <cell r="C13">
            <v>2</v>
          </cell>
          <cell r="D13">
            <v>0</v>
          </cell>
          <cell r="E13">
            <v>3</v>
          </cell>
        </row>
        <row r="14">
          <cell r="A14" t="str">
            <v>7303</v>
          </cell>
          <cell r="B14" t="str">
            <v>АВСТРИЯ</v>
          </cell>
          <cell r="C14">
            <v>0</v>
          </cell>
          <cell r="D14">
            <v>0</v>
          </cell>
          <cell r="E14">
            <v>4</v>
          </cell>
        </row>
        <row r="15">
          <cell r="A15" t="str">
            <v>7303</v>
          </cell>
          <cell r="B15" t="str">
            <v>ВЕНГРИЯ</v>
          </cell>
          <cell r="C15">
            <v>2</v>
          </cell>
          <cell r="D15">
            <v>2</v>
          </cell>
          <cell r="E15">
            <v>7</v>
          </cell>
        </row>
        <row r="16">
          <cell r="A16" t="str">
            <v>7303</v>
          </cell>
          <cell r="B16" t="str">
            <v>СЛОВАКИЯ</v>
          </cell>
          <cell r="C16">
            <v>1</v>
          </cell>
          <cell r="D16">
            <v>1</v>
          </cell>
          <cell r="E16">
            <v>310</v>
          </cell>
        </row>
        <row r="17">
          <cell r="A17" t="str">
            <v>7303</v>
          </cell>
          <cell r="B17" t="str">
            <v>ВЕЛИКОБРИТАНИЯ</v>
          </cell>
          <cell r="C17">
            <v>5</v>
          </cell>
          <cell r="D17">
            <v>0</v>
          </cell>
          <cell r="E17">
            <v>3</v>
          </cell>
        </row>
        <row r="18">
          <cell r="A18" t="str">
            <v>7303</v>
          </cell>
          <cell r="B18" t="str">
            <v>КИТАЙ</v>
          </cell>
          <cell r="C18">
            <v>1</v>
          </cell>
          <cell r="D18">
            <v>0</v>
          </cell>
          <cell r="E18">
            <v>0</v>
          </cell>
        </row>
        <row r="19">
          <cell r="A19" t="str">
            <v>7303</v>
          </cell>
          <cell r="B19" t="str">
            <v>НИДЕРЛАНДЫ</v>
          </cell>
          <cell r="C19">
            <v>14</v>
          </cell>
          <cell r="D19">
            <v>0</v>
          </cell>
          <cell r="E19">
            <v>0</v>
          </cell>
        </row>
        <row r="20">
          <cell r="A20" t="str">
            <v>7303</v>
          </cell>
          <cell r="B20" t="str">
            <v>НОРВЕГИЯ</v>
          </cell>
          <cell r="C20">
            <v>1</v>
          </cell>
          <cell r="D20">
            <v>5</v>
          </cell>
          <cell r="E20">
            <v>0</v>
          </cell>
        </row>
        <row r="21">
          <cell r="A21" t="str">
            <v>7303</v>
          </cell>
          <cell r="B21" t="str">
            <v xml:space="preserve">РЕСПУБЛИКА КОРЕЯ</v>
          </cell>
          <cell r="C21">
            <v>0</v>
          </cell>
          <cell r="D21">
            <v>0</v>
          </cell>
          <cell r="E21">
            <v>538</v>
          </cell>
        </row>
        <row r="22">
          <cell r="A22" t="str">
            <v>7304</v>
          </cell>
          <cell r="B22" t="str">
            <v>УКРАИНА</v>
          </cell>
          <cell r="C22">
            <v>25417</v>
          </cell>
          <cell r="D22">
            <v>31631</v>
          </cell>
          <cell r="E22">
            <v>25207</v>
          </cell>
          <cell r="F22">
            <v>33066</v>
          </cell>
          <cell r="G22">
            <v>15032</v>
          </cell>
          <cell r="H22">
            <v>25525</v>
          </cell>
          <cell r="I22">
            <v>21997</v>
          </cell>
          <cell r="J22">
            <v>24919</v>
          </cell>
          <cell r="K22">
            <v>17750</v>
          </cell>
          <cell r="L22">
            <v>10678</v>
          </cell>
        </row>
        <row r="23">
          <cell r="A23" t="str">
            <v>7304</v>
          </cell>
          <cell r="B23" t="str">
            <v>АВСТРИЯ</v>
          </cell>
          <cell r="C23">
            <v>1434</v>
          </cell>
          <cell r="D23">
            <v>2752</v>
          </cell>
          <cell r="E23">
            <v>1771</v>
          </cell>
          <cell r="F23">
            <v>2331</v>
          </cell>
          <cell r="G23">
            <v>1174</v>
          </cell>
          <cell r="H23">
            <v>187</v>
          </cell>
          <cell r="I23">
            <v>1100</v>
          </cell>
          <cell r="J23">
            <v>4157</v>
          </cell>
          <cell r="K23">
            <v>2952</v>
          </cell>
          <cell r="L23">
            <v>506</v>
          </cell>
        </row>
        <row r="24">
          <cell r="A24" t="str">
            <v>7304</v>
          </cell>
          <cell r="B24" t="str">
            <v>МЕКСИКА</v>
          </cell>
          <cell r="C24">
            <v>3734</v>
          </cell>
          <cell r="D24">
            <v>3734</v>
          </cell>
          <cell r="E24">
            <v>7142</v>
          </cell>
          <cell r="F24">
            <v>1281</v>
          </cell>
          <cell r="G24">
            <v>2504</v>
          </cell>
        </row>
        <row r="25">
          <cell r="A25" t="str">
            <v>7304</v>
          </cell>
          <cell r="B25" t="str">
            <v>АРГЕНТИНА</v>
          </cell>
          <cell r="C25">
            <v>726</v>
          </cell>
          <cell r="D25">
            <v>3492</v>
          </cell>
          <cell r="E25">
            <v>100</v>
          </cell>
          <cell r="F25">
            <v>7274</v>
          </cell>
          <cell r="G25">
            <v>7274</v>
          </cell>
          <cell r="H25">
            <v>1</v>
          </cell>
          <cell r="I25">
            <v>0</v>
          </cell>
          <cell r="J25">
            <v>302</v>
          </cell>
        </row>
        <row r="26">
          <cell r="A26" t="str">
            <v>7304</v>
          </cell>
          <cell r="B26" t="str">
            <v>ЯПОНИЯ</v>
          </cell>
          <cell r="C26">
            <v>302</v>
          </cell>
          <cell r="D26">
            <v>891</v>
          </cell>
          <cell r="E26">
            <v>4034</v>
          </cell>
          <cell r="F26">
            <v>4034</v>
          </cell>
          <cell r="G26">
            <v>948</v>
          </cell>
          <cell r="H26">
            <v>1617</v>
          </cell>
          <cell r="I26">
            <v>317</v>
          </cell>
          <cell r="J26">
            <v>0</v>
          </cell>
          <cell r="K26">
            <v>2763</v>
          </cell>
          <cell r="L26">
            <v>2</v>
          </cell>
        </row>
        <row r="27">
          <cell r="A27" t="str">
            <v>7304</v>
          </cell>
          <cell r="B27" t="str">
            <v>ГЕРМАНИЯ</v>
          </cell>
          <cell r="C27">
            <v>1333</v>
          </cell>
          <cell r="D27">
            <v>1591</v>
          </cell>
          <cell r="E27">
            <v>44</v>
          </cell>
          <cell r="F27">
            <v>510</v>
          </cell>
          <cell r="G27">
            <v>117</v>
          </cell>
          <cell r="H27">
            <v>555</v>
          </cell>
          <cell r="I27">
            <v>493</v>
          </cell>
          <cell r="J27">
            <v>82</v>
          </cell>
          <cell r="K27">
            <v>37</v>
          </cell>
          <cell r="L27">
            <v>147</v>
          </cell>
        </row>
        <row r="28">
          <cell r="A28" t="str">
            <v>7304</v>
          </cell>
          <cell r="B28" t="str">
            <v>ФРАНЦИЯ</v>
          </cell>
          <cell r="C28">
            <v>540</v>
          </cell>
          <cell r="D28">
            <v>433</v>
          </cell>
          <cell r="E28">
            <v>32</v>
          </cell>
          <cell r="F28">
            <v>185</v>
          </cell>
          <cell r="G28">
            <v>103</v>
          </cell>
          <cell r="H28">
            <v>666</v>
          </cell>
          <cell r="I28">
            <v>615</v>
          </cell>
          <cell r="J28">
            <v>14</v>
          </cell>
          <cell r="K28">
            <v>1712</v>
          </cell>
          <cell r="L28">
            <v>0</v>
          </cell>
        </row>
        <row r="29">
          <cell r="A29" t="str">
            <v>7304</v>
          </cell>
          <cell r="B29" t="str">
            <v>РУМЫНИЯ</v>
          </cell>
          <cell r="C29">
            <v>458</v>
          </cell>
          <cell r="D29">
            <v>847</v>
          </cell>
          <cell r="E29">
            <v>302</v>
          </cell>
          <cell r="F29">
            <v>51</v>
          </cell>
          <cell r="G29">
            <v>41</v>
          </cell>
          <cell r="H29">
            <v>14</v>
          </cell>
          <cell r="I29">
            <v>101</v>
          </cell>
          <cell r="J29">
            <v>672</v>
          </cell>
          <cell r="K29">
            <v>672</v>
          </cell>
          <cell r="L29">
            <v>1548</v>
          </cell>
        </row>
        <row r="30">
          <cell r="A30" t="str">
            <v>7304</v>
          </cell>
          <cell r="B30" t="str">
            <v>ЧЕХИЯ</v>
          </cell>
          <cell r="C30">
            <v>340</v>
          </cell>
          <cell r="D30">
            <v>30</v>
          </cell>
          <cell r="E30">
            <v>499</v>
          </cell>
          <cell r="F30">
            <v>1460</v>
          </cell>
          <cell r="G30">
            <v>618</v>
          </cell>
          <cell r="H30">
            <v>206</v>
          </cell>
          <cell r="I30">
            <v>30</v>
          </cell>
          <cell r="J30">
            <v>39</v>
          </cell>
          <cell r="K30">
            <v>167</v>
          </cell>
          <cell r="L30">
            <v>1</v>
          </cell>
        </row>
        <row r="31">
          <cell r="A31" t="str">
            <v>7304</v>
          </cell>
          <cell r="B31" t="str">
            <v>ПОЛЬША</v>
          </cell>
          <cell r="C31">
            <v>677</v>
          </cell>
          <cell r="D31">
            <v>1170</v>
          </cell>
          <cell r="E31">
            <v>15</v>
          </cell>
          <cell r="F31">
            <v>241</v>
          </cell>
          <cell r="G31">
            <v>188</v>
          </cell>
          <cell r="H31">
            <v>82</v>
          </cell>
          <cell r="I31">
            <v>486</v>
          </cell>
          <cell r="J31">
            <v>0</v>
          </cell>
          <cell r="K31">
            <v>207</v>
          </cell>
          <cell r="L31">
            <v>3</v>
          </cell>
        </row>
        <row r="32">
          <cell r="A32" t="str">
            <v>7304</v>
          </cell>
          <cell r="B32" t="str">
            <v>ГРУЗИЯ</v>
          </cell>
          <cell r="C32">
            <v>168</v>
          </cell>
          <cell r="D32">
            <v>1591</v>
          </cell>
          <cell r="E32">
            <v>596</v>
          </cell>
          <cell r="F32">
            <v>510</v>
          </cell>
          <cell r="G32">
            <v>117</v>
          </cell>
          <cell r="H32">
            <v>555</v>
          </cell>
          <cell r="I32">
            <v>493</v>
          </cell>
          <cell r="J32">
            <v>118</v>
          </cell>
          <cell r="K32">
            <v>37</v>
          </cell>
          <cell r="L32">
            <v>147</v>
          </cell>
        </row>
        <row r="33">
          <cell r="A33" t="str">
            <v>7304</v>
          </cell>
          <cell r="B33" t="str">
            <v>США</v>
          </cell>
          <cell r="C33">
            <v>0</v>
          </cell>
          <cell r="D33">
            <v>15</v>
          </cell>
          <cell r="E33">
            <v>35</v>
          </cell>
          <cell r="F33">
            <v>11</v>
          </cell>
          <cell r="G33">
            <v>187</v>
          </cell>
          <cell r="H33">
            <v>151</v>
          </cell>
          <cell r="I33">
            <v>196</v>
          </cell>
          <cell r="J33">
            <v>19</v>
          </cell>
          <cell r="K33">
            <v>87</v>
          </cell>
          <cell r="L33">
            <v>100</v>
          </cell>
        </row>
        <row r="34">
          <cell r="A34" t="str">
            <v>7304</v>
          </cell>
          <cell r="B34" t="str">
            <v>ИСПАНИЯ</v>
          </cell>
          <cell r="C34">
            <v>649</v>
          </cell>
          <cell r="D34">
            <v>39</v>
          </cell>
          <cell r="E34">
            <v>39</v>
          </cell>
          <cell r="F34">
            <v>13</v>
          </cell>
          <cell r="G34">
            <v>6</v>
          </cell>
          <cell r="H34">
            <v>6</v>
          </cell>
          <cell r="I34">
            <v>6</v>
          </cell>
          <cell r="J34">
            <v>6</v>
          </cell>
          <cell r="K34">
            <v>0</v>
          </cell>
          <cell r="L34">
            <v>0</v>
          </cell>
        </row>
        <row r="35">
          <cell r="A35" t="str">
            <v>7304</v>
          </cell>
          <cell r="B35" t="str">
            <v>ВЕЛИКОБРИТАНИЯ</v>
          </cell>
          <cell r="C35">
            <v>107</v>
          </cell>
          <cell r="D35">
            <v>207</v>
          </cell>
          <cell r="E35">
            <v>0</v>
          </cell>
          <cell r="F35">
            <v>4</v>
          </cell>
          <cell r="G35">
            <v>102</v>
          </cell>
          <cell r="H35">
            <v>215</v>
          </cell>
          <cell r="I35">
            <v>45</v>
          </cell>
          <cell r="J35">
            <v>29</v>
          </cell>
          <cell r="K35">
            <v>2</v>
          </cell>
          <cell r="L35">
            <v>33</v>
          </cell>
        </row>
        <row r="36">
          <cell r="A36" t="str">
            <v>7304</v>
          </cell>
          <cell r="B36" t="str">
            <v>СИНГАПУР</v>
          </cell>
          <cell r="C36">
            <v>0</v>
          </cell>
          <cell r="D36">
            <v>0</v>
          </cell>
          <cell r="E36">
            <v>229</v>
          </cell>
          <cell r="F36">
            <v>133</v>
          </cell>
          <cell r="G36">
            <v>0</v>
          </cell>
          <cell r="H36">
            <v>229</v>
          </cell>
          <cell r="I36">
            <v>133</v>
          </cell>
          <cell r="J36">
            <v>133</v>
          </cell>
          <cell r="K36">
            <v>192</v>
          </cell>
          <cell r="L36">
            <v>25</v>
          </cell>
        </row>
        <row r="37">
          <cell r="A37" t="str">
            <v>7304</v>
          </cell>
          <cell r="B37" t="str">
            <v>ФИНЛЯНДИЯ</v>
          </cell>
          <cell r="C37">
            <v>65</v>
          </cell>
          <cell r="D37">
            <v>186</v>
          </cell>
          <cell r="E37">
            <v>81</v>
          </cell>
          <cell r="F37">
            <v>65</v>
          </cell>
          <cell r="G37">
            <v>27</v>
          </cell>
          <cell r="H37">
            <v>54</v>
          </cell>
          <cell r="I37">
            <v>32</v>
          </cell>
          <cell r="J37">
            <v>60</v>
          </cell>
          <cell r="K37">
            <v>41</v>
          </cell>
          <cell r="L37">
            <v>25</v>
          </cell>
        </row>
        <row r="38">
          <cell r="A38" t="str">
            <v>7304</v>
          </cell>
          <cell r="B38" t="str">
            <v>НИДЕРЛАНДЫ</v>
          </cell>
          <cell r="C38">
            <v>0</v>
          </cell>
          <cell r="D38">
            <v>0</v>
          </cell>
          <cell r="E38">
            <v>285</v>
          </cell>
          <cell r="F38">
            <v>32</v>
          </cell>
          <cell r="G38">
            <v>0</v>
          </cell>
          <cell r="H38">
            <v>12</v>
          </cell>
          <cell r="I38">
            <v>98</v>
          </cell>
          <cell r="J38">
            <v>68</v>
          </cell>
          <cell r="K38">
            <v>124</v>
          </cell>
          <cell r="L38">
            <v>2</v>
          </cell>
        </row>
        <row r="39">
          <cell r="A39" t="str">
            <v>7304</v>
          </cell>
          <cell r="B39" t="str">
            <v>ЛАТВИЯ</v>
          </cell>
          <cell r="C39">
            <v>57</v>
          </cell>
          <cell r="D39">
            <v>70</v>
          </cell>
          <cell r="E39">
            <v>68</v>
          </cell>
          <cell r="F39">
            <v>36</v>
          </cell>
          <cell r="G39">
            <v>6</v>
          </cell>
          <cell r="H39">
            <v>29</v>
          </cell>
          <cell r="I39">
            <v>20</v>
          </cell>
          <cell r="J39">
            <v>55</v>
          </cell>
          <cell r="K39">
            <v>3</v>
          </cell>
          <cell r="L39">
            <v>0</v>
          </cell>
        </row>
        <row r="40">
          <cell r="A40" t="str">
            <v>7304</v>
          </cell>
          <cell r="B40" t="str">
            <v>БЕЛЬГИЯ</v>
          </cell>
          <cell r="C40">
            <v>0</v>
          </cell>
          <cell r="D40">
            <v>13</v>
          </cell>
          <cell r="E40">
            <v>4</v>
          </cell>
          <cell r="F40">
            <v>26</v>
          </cell>
          <cell r="G40">
            <v>0</v>
          </cell>
          <cell r="H40">
            <v>277</v>
          </cell>
          <cell r="I40">
            <v>0</v>
          </cell>
          <cell r="J40">
            <v>0</v>
          </cell>
          <cell r="K40">
            <v>8</v>
          </cell>
          <cell r="L40">
            <v>0</v>
          </cell>
        </row>
        <row r="41">
          <cell r="A41" t="str">
            <v>7304</v>
          </cell>
          <cell r="B41" t="str">
            <v>ИТАЛИЯ</v>
          </cell>
          <cell r="C41">
            <v>13</v>
          </cell>
          <cell r="D41">
            <v>32</v>
          </cell>
          <cell r="E41">
            <v>45</v>
          </cell>
          <cell r="F41">
            <v>12</v>
          </cell>
          <cell r="G41">
            <v>15</v>
          </cell>
          <cell r="H41">
            <v>146</v>
          </cell>
          <cell r="I41">
            <v>13</v>
          </cell>
          <cell r="J41">
            <v>13</v>
          </cell>
          <cell r="K41">
            <v>0</v>
          </cell>
          <cell r="L41">
            <v>0</v>
          </cell>
        </row>
        <row r="42">
          <cell r="A42" t="str">
            <v>7304</v>
          </cell>
          <cell r="B42" t="str">
            <v>КАЗАХСТАН</v>
          </cell>
          <cell r="C42">
            <v>5</v>
          </cell>
          <cell r="D42">
            <v>8</v>
          </cell>
          <cell r="E42">
            <v>82</v>
          </cell>
          <cell r="F42">
            <v>26</v>
          </cell>
          <cell r="G42">
            <v>7</v>
          </cell>
          <cell r="H42">
            <v>20</v>
          </cell>
          <cell r="I42">
            <v>48</v>
          </cell>
          <cell r="J42">
            <v>40</v>
          </cell>
          <cell r="K42">
            <v>50</v>
          </cell>
          <cell r="L42">
            <v>0</v>
          </cell>
        </row>
        <row r="43">
          <cell r="A43" t="str">
            <v>7304</v>
          </cell>
          <cell r="B43" t="str">
            <v>АЗЕРБАЙДЖАН</v>
          </cell>
          <cell r="C43">
            <v>110</v>
          </cell>
          <cell r="D43">
            <v>150</v>
          </cell>
          <cell r="E43">
            <v>110</v>
          </cell>
          <cell r="F43">
            <v>150</v>
          </cell>
          <cell r="G43">
            <v>5</v>
          </cell>
          <cell r="H43">
            <v>0</v>
          </cell>
          <cell r="I43">
            <v>0</v>
          </cell>
        </row>
        <row r="44">
          <cell r="A44" t="str">
            <v>7304</v>
          </cell>
          <cell r="B44" t="str">
            <v>КИРГИЗИЯ</v>
          </cell>
          <cell r="C44">
            <v>24</v>
          </cell>
          <cell r="D44">
            <v>105</v>
          </cell>
          <cell r="E44">
            <v>3</v>
          </cell>
          <cell r="F44">
            <v>3</v>
          </cell>
          <cell r="G44">
            <v>50</v>
          </cell>
          <cell r="H44">
            <v>6</v>
          </cell>
          <cell r="I44">
            <v>69</v>
          </cell>
          <cell r="J44">
            <v>6</v>
          </cell>
          <cell r="K44">
            <v>11</v>
          </cell>
        </row>
        <row r="45">
          <cell r="A45" t="str">
            <v>7304</v>
          </cell>
          <cell r="B45" t="str">
            <v>ВЕНГРИЯ</v>
          </cell>
          <cell r="C45">
            <v>3</v>
          </cell>
          <cell r="D45">
            <v>9</v>
          </cell>
          <cell r="E45">
            <v>3</v>
          </cell>
          <cell r="F45">
            <v>9</v>
          </cell>
          <cell r="G45">
            <v>49</v>
          </cell>
          <cell r="H45">
            <v>0</v>
          </cell>
          <cell r="I45">
            <v>0</v>
          </cell>
          <cell r="J45">
            <v>183</v>
          </cell>
          <cell r="K45">
            <v>5</v>
          </cell>
          <cell r="L45">
            <v>0</v>
          </cell>
        </row>
        <row r="46">
          <cell r="A46" t="str">
            <v>7304</v>
          </cell>
          <cell r="B46" t="str">
            <v>ТУРЦИЯ</v>
          </cell>
          <cell r="C46">
            <v>43</v>
          </cell>
          <cell r="D46">
            <v>10</v>
          </cell>
          <cell r="E46">
            <v>0</v>
          </cell>
          <cell r="F46">
            <v>6</v>
          </cell>
          <cell r="G46">
            <v>42</v>
          </cell>
          <cell r="H46">
            <v>36</v>
          </cell>
          <cell r="I46">
            <v>10</v>
          </cell>
          <cell r="J46">
            <v>1</v>
          </cell>
          <cell r="K46">
            <v>0</v>
          </cell>
          <cell r="L46">
            <v>7</v>
          </cell>
        </row>
        <row r="47">
          <cell r="A47" t="str">
            <v>7304</v>
          </cell>
          <cell r="B47" t="str">
            <v>ДАНИЯ</v>
          </cell>
          <cell r="C47">
            <v>0</v>
          </cell>
          <cell r="D47">
            <v>24</v>
          </cell>
          <cell r="E47">
            <v>9</v>
          </cell>
          <cell r="F47">
            <v>0</v>
          </cell>
          <cell r="G47">
            <v>8</v>
          </cell>
          <cell r="H47">
            <v>16</v>
          </cell>
          <cell r="I47">
            <v>87</v>
          </cell>
          <cell r="J47">
            <v>2</v>
          </cell>
          <cell r="K47">
            <v>6</v>
          </cell>
          <cell r="L47">
            <v>4</v>
          </cell>
        </row>
        <row r="48">
          <cell r="A48" t="str">
            <v>7304</v>
          </cell>
          <cell r="B48" t="str">
            <v>ЛИТВА</v>
          </cell>
          <cell r="C48">
            <v>2</v>
          </cell>
          <cell r="D48">
            <v>7</v>
          </cell>
          <cell r="E48">
            <v>15</v>
          </cell>
          <cell r="F48">
            <v>2</v>
          </cell>
          <cell r="G48">
            <v>8</v>
          </cell>
          <cell r="H48">
            <v>40</v>
          </cell>
          <cell r="I48">
            <v>63</v>
          </cell>
          <cell r="J48">
            <v>1</v>
          </cell>
          <cell r="K48">
            <v>2</v>
          </cell>
          <cell r="L48">
            <v>1</v>
          </cell>
        </row>
        <row r="49">
          <cell r="A49" t="str">
            <v>7304</v>
          </cell>
          <cell r="B49" t="str">
            <v>БЕЛОРУССИЯ</v>
          </cell>
          <cell r="C49">
            <v>1</v>
          </cell>
          <cell r="D49">
            <v>70</v>
          </cell>
          <cell r="E49">
            <v>1</v>
          </cell>
          <cell r="F49">
            <v>70</v>
          </cell>
          <cell r="G49">
            <v>61</v>
          </cell>
        </row>
        <row r="50">
          <cell r="A50" t="str">
            <v>7304</v>
          </cell>
          <cell r="B50" t="str">
            <v xml:space="preserve">РЕСПУБЛИКА КОРЕЯ</v>
          </cell>
          <cell r="C50">
            <v>6</v>
          </cell>
          <cell r="D50">
            <v>55</v>
          </cell>
          <cell r="E50">
            <v>0</v>
          </cell>
          <cell r="F50">
            <v>13</v>
          </cell>
          <cell r="G50">
            <v>6</v>
          </cell>
          <cell r="H50">
            <v>0</v>
          </cell>
          <cell r="I50">
            <v>0</v>
          </cell>
          <cell r="J50">
            <v>3</v>
          </cell>
          <cell r="K50">
            <v>11</v>
          </cell>
          <cell r="L50">
            <v>28</v>
          </cell>
        </row>
        <row r="51">
          <cell r="A51" t="str">
            <v>7304</v>
          </cell>
          <cell r="B51" t="str">
            <v>МОЛДАВИЯ</v>
          </cell>
          <cell r="C51">
            <v>61</v>
          </cell>
          <cell r="D51">
            <v>61</v>
          </cell>
          <cell r="E51">
            <v>39</v>
          </cell>
          <cell r="F51">
            <v>0</v>
          </cell>
          <cell r="G51">
            <v>39</v>
          </cell>
          <cell r="H51">
            <v>39</v>
          </cell>
        </row>
        <row r="52">
          <cell r="A52" t="str">
            <v>7304</v>
          </cell>
          <cell r="B52" t="str">
            <v>СЛОВАКИЯ</v>
          </cell>
          <cell r="C52">
            <v>3</v>
          </cell>
          <cell r="D52">
            <v>1</v>
          </cell>
          <cell r="E52">
            <v>7</v>
          </cell>
          <cell r="F52">
            <v>8</v>
          </cell>
          <cell r="G52">
            <v>0</v>
          </cell>
          <cell r="H52">
            <v>0</v>
          </cell>
          <cell r="I52">
            <v>10</v>
          </cell>
          <cell r="J52">
            <v>40</v>
          </cell>
          <cell r="K52">
            <v>8</v>
          </cell>
          <cell r="L52">
            <v>11</v>
          </cell>
        </row>
        <row r="53">
          <cell r="A53" t="str">
            <v>7304</v>
          </cell>
          <cell r="B53" t="str">
            <v>НОРВЕГИЯ</v>
          </cell>
          <cell r="C53">
            <v>1</v>
          </cell>
          <cell r="D53">
            <v>0</v>
          </cell>
          <cell r="E53">
            <v>2</v>
          </cell>
          <cell r="F53">
            <v>2</v>
          </cell>
          <cell r="G53">
            <v>11</v>
          </cell>
          <cell r="H53">
            <v>4</v>
          </cell>
          <cell r="I53">
            <v>24</v>
          </cell>
          <cell r="J53">
            <v>68</v>
          </cell>
          <cell r="K53">
            <v>4</v>
          </cell>
          <cell r="L53">
            <v>23</v>
          </cell>
        </row>
        <row r="54">
          <cell r="A54" t="str">
            <v>7304</v>
          </cell>
          <cell r="B54" t="str">
            <v>КАНАДА</v>
          </cell>
          <cell r="C54">
            <v>0</v>
          </cell>
          <cell r="D54">
            <v>0</v>
          </cell>
          <cell r="E54">
            <v>0</v>
          </cell>
          <cell r="F54">
            <v>1</v>
          </cell>
          <cell r="G54">
            <v>0</v>
          </cell>
          <cell r="H54">
            <v>46</v>
          </cell>
          <cell r="I54">
            <v>0</v>
          </cell>
          <cell r="J54">
            <v>4</v>
          </cell>
          <cell r="K54">
            <v>0</v>
          </cell>
          <cell r="L54">
            <v>0</v>
          </cell>
        </row>
        <row r="55">
          <cell r="A55" t="str">
            <v>7304</v>
          </cell>
          <cell r="B55" t="str">
            <v>ШВЕЦИЯ</v>
          </cell>
          <cell r="C55">
            <v>0</v>
          </cell>
          <cell r="D55">
            <v>0</v>
          </cell>
          <cell r="E55">
            <v>22</v>
          </cell>
          <cell r="F55">
            <v>4</v>
          </cell>
          <cell r="G55">
            <v>7</v>
          </cell>
          <cell r="H55">
            <v>6</v>
          </cell>
          <cell r="I55">
            <v>0</v>
          </cell>
          <cell r="J55">
            <v>4</v>
          </cell>
          <cell r="K55">
            <v>0</v>
          </cell>
          <cell r="L55">
            <v>0</v>
          </cell>
        </row>
        <row r="56">
          <cell r="A56" t="str">
            <v>7304</v>
          </cell>
          <cell r="B56" t="str">
            <v>АРМЕНИЯ</v>
          </cell>
          <cell r="C56">
            <v>20</v>
          </cell>
          <cell r="D56">
            <v>1170</v>
          </cell>
          <cell r="E56">
            <v>15</v>
          </cell>
          <cell r="F56">
            <v>241</v>
          </cell>
          <cell r="G56">
            <v>188</v>
          </cell>
          <cell r="H56">
            <v>82</v>
          </cell>
          <cell r="I56">
            <v>20</v>
          </cell>
          <cell r="J56">
            <v>0</v>
          </cell>
          <cell r="K56">
            <v>207</v>
          </cell>
          <cell r="L56">
            <v>3</v>
          </cell>
        </row>
        <row r="57">
          <cell r="A57" t="str">
            <v>7304</v>
          </cell>
          <cell r="B57" t="str">
            <v xml:space="preserve">ОБЪЕДИНЕННЫЕ АРАБ</v>
          </cell>
          <cell r="C57">
            <v>6</v>
          </cell>
          <cell r="D57">
            <v>0</v>
          </cell>
          <cell r="E57">
            <v>0</v>
          </cell>
          <cell r="F57">
            <v>36</v>
          </cell>
          <cell r="G57">
            <v>6</v>
          </cell>
          <cell r="H57">
            <v>0</v>
          </cell>
          <cell r="I57">
            <v>0</v>
          </cell>
          <cell r="J57">
            <v>0</v>
          </cell>
          <cell r="K57">
            <v>4</v>
          </cell>
          <cell r="L57">
            <v>0</v>
          </cell>
        </row>
        <row r="58">
          <cell r="A58" t="str">
            <v>7304</v>
          </cell>
          <cell r="B58" t="str">
            <v>КИТАЙ</v>
          </cell>
          <cell r="C58">
            <v>458</v>
          </cell>
          <cell r="D58">
            <v>847</v>
          </cell>
          <cell r="E58">
            <v>0</v>
          </cell>
          <cell r="F58">
            <v>9</v>
          </cell>
          <cell r="G58">
            <v>0</v>
          </cell>
          <cell r="H58">
            <v>24</v>
          </cell>
          <cell r="I58">
            <v>101</v>
          </cell>
          <cell r="J58">
            <v>0</v>
          </cell>
          <cell r="K58">
            <v>2</v>
          </cell>
          <cell r="L58">
            <v>0</v>
          </cell>
        </row>
        <row r="59">
          <cell r="A59" t="str">
            <v>7304</v>
          </cell>
          <cell r="B59" t="str">
            <v>УЗБЕКИСТАН</v>
          </cell>
          <cell r="C59">
            <v>35</v>
          </cell>
          <cell r="D59">
            <v>229</v>
          </cell>
          <cell r="E59">
            <v>35</v>
          </cell>
          <cell r="F59">
            <v>133</v>
          </cell>
          <cell r="G59">
            <v>192</v>
          </cell>
          <cell r="H59">
            <v>229</v>
          </cell>
          <cell r="I59">
            <v>133</v>
          </cell>
          <cell r="J59">
            <v>133</v>
          </cell>
          <cell r="K59">
            <v>192</v>
          </cell>
          <cell r="L59">
            <v>25</v>
          </cell>
        </row>
        <row r="60">
          <cell r="A60" t="str">
            <v>7304</v>
          </cell>
          <cell r="B60" t="str">
            <v>КИРГИЗИЯ</v>
          </cell>
          <cell r="C60">
            <v>3</v>
          </cell>
          <cell r="D60">
            <v>1</v>
          </cell>
          <cell r="E60">
            <v>7</v>
          </cell>
          <cell r="F60">
            <v>8</v>
          </cell>
          <cell r="G60">
            <v>0</v>
          </cell>
          <cell r="H60">
            <v>0</v>
          </cell>
          <cell r="I60">
            <v>10</v>
          </cell>
          <cell r="J60">
            <v>40</v>
          </cell>
          <cell r="K60">
            <v>11</v>
          </cell>
          <cell r="L60">
            <v>11</v>
          </cell>
        </row>
        <row r="61">
          <cell r="A61" t="str">
            <v>7304</v>
          </cell>
          <cell r="B61" t="str">
            <v>ГРЕЦИЯ</v>
          </cell>
          <cell r="C61">
            <v>0</v>
          </cell>
          <cell r="D61">
            <v>2</v>
          </cell>
          <cell r="E61">
            <v>0</v>
          </cell>
          <cell r="F61">
            <v>0</v>
          </cell>
          <cell r="G61">
            <v>4</v>
          </cell>
          <cell r="H61">
            <v>0</v>
          </cell>
          <cell r="I61">
            <v>0</v>
          </cell>
          <cell r="J61">
            <v>4</v>
          </cell>
          <cell r="K61">
            <v>1</v>
          </cell>
          <cell r="L61">
            <v>1</v>
          </cell>
        </row>
        <row r="62">
          <cell r="A62" t="str">
            <v>7304</v>
          </cell>
          <cell r="B62" t="str">
            <v>СЛОВЕНИЯ</v>
          </cell>
          <cell r="C62">
            <v>0</v>
          </cell>
          <cell r="D62">
            <v>15</v>
          </cell>
          <cell r="E62">
            <v>0</v>
          </cell>
          <cell r="F62">
            <v>0</v>
          </cell>
          <cell r="G62">
            <v>1</v>
          </cell>
          <cell r="H62">
            <v>0</v>
          </cell>
          <cell r="I62">
            <v>1</v>
          </cell>
          <cell r="J62">
            <v>7</v>
          </cell>
          <cell r="K62">
            <v>87</v>
          </cell>
          <cell r="L62">
            <v>1</v>
          </cell>
        </row>
        <row r="63">
          <cell r="A63" t="str">
            <v>7304</v>
          </cell>
          <cell r="B63" t="str">
            <v>ШВЕЙЦАРИЯ</v>
          </cell>
          <cell r="C63">
            <v>8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A64" t="str">
            <v>7304</v>
          </cell>
          <cell r="B64" t="str">
            <v>ХОРВАТИЯ</v>
          </cell>
          <cell r="C64">
            <v>2</v>
          </cell>
          <cell r="D64">
            <v>2</v>
          </cell>
          <cell r="E64">
            <v>0</v>
          </cell>
          <cell r="F64">
            <v>5</v>
          </cell>
          <cell r="G64">
            <v>0</v>
          </cell>
          <cell r="H64">
            <v>1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A65" t="str">
            <v>7304</v>
          </cell>
          <cell r="B65" t="str">
            <v>БОЛГАРИЯ</v>
          </cell>
          <cell r="C65">
            <v>43</v>
          </cell>
          <cell r="D65">
            <v>10</v>
          </cell>
          <cell r="E65">
            <v>0</v>
          </cell>
          <cell r="F65">
            <v>6</v>
          </cell>
          <cell r="G65">
            <v>42</v>
          </cell>
          <cell r="H65">
            <v>36</v>
          </cell>
          <cell r="I65">
            <v>0</v>
          </cell>
          <cell r="J65">
            <v>1</v>
          </cell>
          <cell r="K65">
            <v>0</v>
          </cell>
          <cell r="L65">
            <v>7</v>
          </cell>
        </row>
        <row r="66">
          <cell r="A66" t="str">
            <v>7304</v>
          </cell>
          <cell r="B66" t="str">
            <v>КИПР</v>
          </cell>
          <cell r="C66">
            <v>35</v>
          </cell>
          <cell r="D66">
            <v>5</v>
          </cell>
          <cell r="E66">
            <v>35</v>
          </cell>
          <cell r="F66">
            <v>5</v>
          </cell>
          <cell r="G66">
            <v>5</v>
          </cell>
          <cell r="H66">
            <v>0</v>
          </cell>
          <cell r="I66">
            <v>0</v>
          </cell>
        </row>
        <row r="67">
          <cell r="A67" t="str">
            <v>7304</v>
          </cell>
          <cell r="B67" t="str">
            <v>ЭСТОНИЯ</v>
          </cell>
          <cell r="C67">
            <v>0</v>
          </cell>
          <cell r="D67">
            <v>0</v>
          </cell>
          <cell r="E67">
            <v>2</v>
          </cell>
          <cell r="F67">
            <v>0</v>
          </cell>
          <cell r="G67">
            <v>15032</v>
          </cell>
          <cell r="H67">
            <v>1</v>
          </cell>
          <cell r="I67">
            <v>21997</v>
          </cell>
          <cell r="J67">
            <v>0</v>
          </cell>
          <cell r="K67">
            <v>1</v>
          </cell>
          <cell r="L67">
            <v>0</v>
          </cell>
        </row>
        <row r="68">
          <cell r="A68" t="str">
            <v>7304</v>
          </cell>
          <cell r="B68" t="str">
            <v>ИРЛАНДИЯ</v>
          </cell>
          <cell r="C68">
            <v>65</v>
          </cell>
          <cell r="D68">
            <v>186</v>
          </cell>
          <cell r="E68">
            <v>3</v>
          </cell>
          <cell r="F68">
            <v>65</v>
          </cell>
          <cell r="G68">
            <v>27</v>
          </cell>
          <cell r="H68">
            <v>54</v>
          </cell>
          <cell r="I68">
            <v>32</v>
          </cell>
          <cell r="J68">
            <v>60</v>
          </cell>
          <cell r="K68">
            <v>41</v>
          </cell>
          <cell r="L68">
            <v>25</v>
          </cell>
        </row>
        <row r="69">
          <cell r="A69" t="str">
            <v>7304</v>
          </cell>
          <cell r="B69" t="str">
            <v>МАКЕДОНИЯ</v>
          </cell>
          <cell r="C69">
            <v>540</v>
          </cell>
          <cell r="D69">
            <v>433</v>
          </cell>
          <cell r="E69">
            <v>1</v>
          </cell>
          <cell r="F69">
            <v>185</v>
          </cell>
          <cell r="G69">
            <v>103</v>
          </cell>
          <cell r="H69">
            <v>666</v>
          </cell>
          <cell r="I69">
            <v>615</v>
          </cell>
          <cell r="J69">
            <v>14</v>
          </cell>
          <cell r="K69">
            <v>1712</v>
          </cell>
          <cell r="L69">
            <v>0</v>
          </cell>
        </row>
        <row r="70">
          <cell r="A70" t="str">
            <v>7304</v>
          </cell>
          <cell r="B70" t="str">
            <v>ТАЙВАНЬ</v>
          </cell>
          <cell r="C70">
            <v>2</v>
          </cell>
          <cell r="D70">
            <v>2</v>
          </cell>
          <cell r="E70">
            <v>0</v>
          </cell>
          <cell r="F70">
            <v>5</v>
          </cell>
          <cell r="G70">
            <v>0</v>
          </cell>
          <cell r="H70">
            <v>1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A71" t="str">
            <v>7304</v>
          </cell>
          <cell r="B71" t="str">
            <v>ИЗРАИЛЬ</v>
          </cell>
          <cell r="C71">
            <v>0</v>
          </cell>
          <cell r="D71">
            <v>30</v>
          </cell>
          <cell r="E71">
            <v>499</v>
          </cell>
          <cell r="F71">
            <v>1460</v>
          </cell>
          <cell r="G71">
            <v>0</v>
          </cell>
          <cell r="H71">
            <v>0</v>
          </cell>
          <cell r="I71">
            <v>30</v>
          </cell>
          <cell r="J71">
            <v>0</v>
          </cell>
          <cell r="K71">
            <v>167</v>
          </cell>
          <cell r="L71">
            <v>1</v>
          </cell>
        </row>
        <row r="72">
          <cell r="A72" t="str">
            <v>7304</v>
          </cell>
          <cell r="B72" t="str">
            <v>ЛЮКСЕМБУРГ</v>
          </cell>
          <cell r="C72">
            <v>8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A73" t="str">
            <v>7304</v>
          </cell>
          <cell r="B73" t="str">
            <v>МОНГОЛИЯ</v>
          </cell>
          <cell r="C73">
            <v>0</v>
          </cell>
          <cell r="D73">
            <v>0</v>
          </cell>
          <cell r="E73">
            <v>22</v>
          </cell>
          <cell r="F73">
            <v>4</v>
          </cell>
          <cell r="G73">
            <v>7</v>
          </cell>
          <cell r="H73">
            <v>6</v>
          </cell>
          <cell r="I73">
            <v>0</v>
          </cell>
          <cell r="J73">
            <v>4</v>
          </cell>
          <cell r="K73">
            <v>0</v>
          </cell>
          <cell r="L73">
            <v>0</v>
          </cell>
        </row>
        <row r="74">
          <cell r="A74" t="str">
            <v>7304</v>
          </cell>
          <cell r="B74" t="str">
            <v xml:space="preserve">СЯНГАН (ГОНКОНГ)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1</v>
          </cell>
          <cell r="H74">
            <v>1</v>
          </cell>
          <cell r="I74">
            <v>1</v>
          </cell>
          <cell r="J74">
            <v>0</v>
          </cell>
          <cell r="K74">
            <v>1</v>
          </cell>
          <cell r="L74">
            <v>0</v>
          </cell>
        </row>
        <row r="75">
          <cell r="A75" t="str">
            <v>7304</v>
          </cell>
          <cell r="B75" t="str">
            <v>ЮГОСЛАВИЯ</v>
          </cell>
          <cell r="C75">
            <v>0</v>
          </cell>
        </row>
        <row r="76">
          <cell r="A76" t="str">
            <v>7305</v>
          </cell>
          <cell r="B76" t="str">
            <v>УКРАИНА</v>
          </cell>
          <cell r="C76">
            <v>63808</v>
          </cell>
          <cell r="D76">
            <v>40130</v>
          </cell>
          <cell r="E76">
            <v>15189</v>
          </cell>
          <cell r="F76">
            <v>19959</v>
          </cell>
          <cell r="G76">
            <v>7276</v>
          </cell>
          <cell r="H76">
            <v>3141</v>
          </cell>
          <cell r="I76">
            <v>4922</v>
          </cell>
          <cell r="J76">
            <v>2634</v>
          </cell>
          <cell r="K76">
            <v>4656</v>
          </cell>
          <cell r="L76">
            <v>5285</v>
          </cell>
        </row>
        <row r="77">
          <cell r="A77" t="str">
            <v>7305</v>
          </cell>
          <cell r="B77" t="str">
            <v>ЯПОНИЯ</v>
          </cell>
          <cell r="C77">
            <v>6297</v>
          </cell>
          <cell r="D77">
            <v>7997</v>
          </cell>
          <cell r="E77">
            <v>432</v>
          </cell>
          <cell r="F77">
            <v>432</v>
          </cell>
        </row>
        <row r="78">
          <cell r="A78" t="str">
            <v>7305</v>
          </cell>
          <cell r="B78" t="str">
            <v>ГЕРМАНИЯ</v>
          </cell>
          <cell r="C78">
            <v>0</v>
          </cell>
          <cell r="D78">
            <v>0</v>
          </cell>
          <cell r="E78">
            <v>439</v>
          </cell>
          <cell r="F78">
            <v>1815</v>
          </cell>
          <cell r="G78">
            <v>1821</v>
          </cell>
          <cell r="H78">
            <v>3793</v>
          </cell>
          <cell r="I78">
            <v>0</v>
          </cell>
          <cell r="J78">
            <v>3170</v>
          </cell>
          <cell r="K78">
            <v>0</v>
          </cell>
          <cell r="L78">
            <v>522</v>
          </cell>
        </row>
        <row r="79">
          <cell r="A79" t="str">
            <v>7305</v>
          </cell>
          <cell r="B79" t="str">
            <v>ГРЕЦИЯ</v>
          </cell>
          <cell r="C79">
            <v>949</v>
          </cell>
          <cell r="D79">
            <v>0</v>
          </cell>
          <cell r="E79">
            <v>439</v>
          </cell>
          <cell r="F79">
            <v>1815</v>
          </cell>
          <cell r="G79">
            <v>1821</v>
          </cell>
          <cell r="H79">
            <v>3793</v>
          </cell>
          <cell r="I79">
            <v>0</v>
          </cell>
          <cell r="J79">
            <v>3170</v>
          </cell>
          <cell r="K79">
            <v>0</v>
          </cell>
          <cell r="L79">
            <v>522</v>
          </cell>
        </row>
        <row r="80">
          <cell r="A80" t="str">
            <v>7305</v>
          </cell>
          <cell r="B80" t="str">
            <v>США</v>
          </cell>
          <cell r="C80">
            <v>949</v>
          </cell>
          <cell r="D80">
            <v>133</v>
          </cell>
          <cell r="E80">
            <v>1</v>
          </cell>
          <cell r="F80">
            <v>133</v>
          </cell>
          <cell r="G80">
            <v>1</v>
          </cell>
          <cell r="H80">
            <v>1</v>
          </cell>
          <cell r="I80">
            <v>0</v>
          </cell>
          <cell r="J80">
            <v>0</v>
          </cell>
          <cell r="K80">
            <v>56</v>
          </cell>
        </row>
        <row r="81">
          <cell r="A81" t="str">
            <v>7305</v>
          </cell>
          <cell r="B81" t="str">
            <v>КАНАДА</v>
          </cell>
          <cell r="C81">
            <v>94</v>
          </cell>
          <cell r="D81">
            <v>165</v>
          </cell>
          <cell r="E81">
            <v>94</v>
          </cell>
          <cell r="F81">
            <v>165</v>
          </cell>
          <cell r="G81">
            <v>18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</row>
        <row r="82">
          <cell r="A82" t="str">
            <v>7305</v>
          </cell>
          <cell r="B82" t="str">
            <v xml:space="preserve">РЕСПУБЛИКА КОРЕЯ</v>
          </cell>
          <cell r="C82">
            <v>43</v>
          </cell>
          <cell r="D82">
            <v>10</v>
          </cell>
          <cell r="E82">
            <v>10</v>
          </cell>
          <cell r="F82">
            <v>160</v>
          </cell>
          <cell r="G82">
            <v>43</v>
          </cell>
          <cell r="H82">
            <v>43</v>
          </cell>
          <cell r="I82">
            <v>10</v>
          </cell>
          <cell r="J82">
            <v>10</v>
          </cell>
          <cell r="K82">
            <v>160</v>
          </cell>
        </row>
        <row r="83">
          <cell r="A83" t="str">
            <v>7305</v>
          </cell>
          <cell r="B83" t="str">
            <v>ИТАЛИЯ</v>
          </cell>
          <cell r="C83">
            <v>94</v>
          </cell>
          <cell r="D83">
            <v>165</v>
          </cell>
          <cell r="E83">
            <v>94</v>
          </cell>
          <cell r="F83">
            <v>165</v>
          </cell>
          <cell r="G83">
            <v>18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4">
          <cell r="A84" t="str">
            <v>7305</v>
          </cell>
          <cell r="B84" t="str">
            <v>КАЗАХСТАН</v>
          </cell>
          <cell r="C84">
            <v>0</v>
          </cell>
          <cell r="D84">
            <v>0</v>
          </cell>
          <cell r="E84">
            <v>43</v>
          </cell>
          <cell r="F84">
            <v>10</v>
          </cell>
          <cell r="G84">
            <v>0</v>
          </cell>
          <cell r="H84">
            <v>43</v>
          </cell>
          <cell r="I84">
            <v>10</v>
          </cell>
          <cell r="J84">
            <v>10</v>
          </cell>
          <cell r="K84">
            <v>0</v>
          </cell>
          <cell r="L84">
            <v>0</v>
          </cell>
        </row>
        <row r="85">
          <cell r="A85" t="str">
            <v>7305</v>
          </cell>
          <cell r="B85" t="str">
            <v>ПОЛЬША</v>
          </cell>
          <cell r="C85">
            <v>27</v>
          </cell>
          <cell r="D85">
            <v>0</v>
          </cell>
          <cell r="E85">
            <v>0</v>
          </cell>
          <cell r="F85">
            <v>32</v>
          </cell>
          <cell r="G85">
            <v>32</v>
          </cell>
        </row>
        <row r="86">
          <cell r="A86" t="str">
            <v>7305</v>
          </cell>
          <cell r="B86" t="str">
            <v>ВЕЛИКОБРИТАНИЯ</v>
          </cell>
          <cell r="C86">
            <v>27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16</v>
          </cell>
          <cell r="I86">
            <v>0</v>
          </cell>
          <cell r="J86">
            <v>0</v>
          </cell>
          <cell r="K86">
            <v>14</v>
          </cell>
          <cell r="L86">
            <v>1</v>
          </cell>
        </row>
        <row r="87">
          <cell r="A87" t="str">
            <v>7305</v>
          </cell>
          <cell r="B87" t="str">
            <v>ШВЕЙЦАРИЯ</v>
          </cell>
          <cell r="C87">
            <v>27</v>
          </cell>
          <cell r="D87">
            <v>3</v>
          </cell>
          <cell r="E87">
            <v>160</v>
          </cell>
          <cell r="F87">
            <v>27</v>
          </cell>
          <cell r="G87">
            <v>3</v>
          </cell>
          <cell r="H87">
            <v>160</v>
          </cell>
          <cell r="I87">
            <v>3</v>
          </cell>
          <cell r="J87">
            <v>0</v>
          </cell>
          <cell r="K87">
            <v>160</v>
          </cell>
        </row>
        <row r="88">
          <cell r="A88" t="str">
            <v>7305</v>
          </cell>
          <cell r="B88" t="str">
            <v>ФИНЛЯНДИЯ</v>
          </cell>
          <cell r="C88">
            <v>0</v>
          </cell>
          <cell r="D88">
            <v>3</v>
          </cell>
          <cell r="E88">
            <v>1</v>
          </cell>
          <cell r="F88">
            <v>0</v>
          </cell>
          <cell r="G88">
            <v>13</v>
          </cell>
          <cell r="H88">
            <v>0</v>
          </cell>
          <cell r="I88">
            <v>0</v>
          </cell>
          <cell r="J88">
            <v>2</v>
          </cell>
          <cell r="K88">
            <v>2</v>
          </cell>
          <cell r="L88">
            <v>5</v>
          </cell>
        </row>
        <row r="89">
          <cell r="A89" t="str">
            <v>7305</v>
          </cell>
          <cell r="B89" t="str">
            <v>ЭСТОНИЯ</v>
          </cell>
          <cell r="C89">
            <v>10</v>
          </cell>
          <cell r="D89">
            <v>10</v>
          </cell>
          <cell r="E89">
            <v>11</v>
          </cell>
          <cell r="F89">
            <v>133</v>
          </cell>
          <cell r="G89">
            <v>56</v>
          </cell>
          <cell r="H89">
            <v>1</v>
          </cell>
          <cell r="I89">
            <v>56</v>
          </cell>
          <cell r="J89">
            <v>0</v>
          </cell>
          <cell r="K89">
            <v>56</v>
          </cell>
        </row>
        <row r="90">
          <cell r="A90" t="str">
            <v>7305</v>
          </cell>
          <cell r="B90" t="str">
            <v>ТУРЦИЯ</v>
          </cell>
          <cell r="C90">
            <v>12</v>
          </cell>
          <cell r="D90">
            <v>4</v>
          </cell>
          <cell r="E90">
            <v>0</v>
          </cell>
          <cell r="F90">
            <v>12</v>
          </cell>
          <cell r="G90">
            <v>12</v>
          </cell>
          <cell r="H90">
            <v>4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A91" t="str">
            <v>7305</v>
          </cell>
          <cell r="B91" t="str">
            <v>ФРАНЦИЯ</v>
          </cell>
          <cell r="C91">
            <v>63808</v>
          </cell>
          <cell r="D91">
            <v>40130</v>
          </cell>
          <cell r="E91">
            <v>15189</v>
          </cell>
          <cell r="F91">
            <v>19959</v>
          </cell>
          <cell r="G91">
            <v>7276</v>
          </cell>
          <cell r="H91">
            <v>16</v>
          </cell>
          <cell r="I91">
            <v>4922</v>
          </cell>
          <cell r="J91">
            <v>2634</v>
          </cell>
          <cell r="K91">
            <v>4656</v>
          </cell>
          <cell r="L91">
            <v>5285</v>
          </cell>
        </row>
        <row r="92">
          <cell r="A92" t="str">
            <v>7305</v>
          </cell>
          <cell r="B92" t="str">
            <v>ШВЕЦИЯ</v>
          </cell>
          <cell r="C92">
            <v>0</v>
          </cell>
          <cell r="D92">
            <v>3</v>
          </cell>
          <cell r="E92">
            <v>4</v>
          </cell>
          <cell r="F92">
            <v>0</v>
          </cell>
          <cell r="G92">
            <v>13</v>
          </cell>
          <cell r="H92">
            <v>0</v>
          </cell>
          <cell r="I92">
            <v>0</v>
          </cell>
          <cell r="J92">
            <v>2</v>
          </cell>
          <cell r="K92">
            <v>2</v>
          </cell>
          <cell r="L92">
            <v>5</v>
          </cell>
        </row>
        <row r="93">
          <cell r="A93" t="str">
            <v>7305</v>
          </cell>
          <cell r="B93" t="str">
            <v>АВСТРИЯ</v>
          </cell>
          <cell r="C93">
            <v>0</v>
          </cell>
          <cell r="D93">
            <v>0</v>
          </cell>
          <cell r="E93">
            <v>16</v>
          </cell>
          <cell r="F93">
            <v>0</v>
          </cell>
          <cell r="G93">
            <v>0</v>
          </cell>
          <cell r="H93">
            <v>16</v>
          </cell>
        </row>
        <row r="94">
          <cell r="A94" t="str">
            <v>7305</v>
          </cell>
          <cell r="B94" t="str">
            <v>ЛИТВА</v>
          </cell>
          <cell r="C94">
            <v>0</v>
          </cell>
          <cell r="D94">
            <v>0</v>
          </cell>
          <cell r="E94">
            <v>0</v>
          </cell>
          <cell r="F94">
            <v>27</v>
          </cell>
          <cell r="G94">
            <v>0</v>
          </cell>
          <cell r="H94">
            <v>0</v>
          </cell>
          <cell r="I94">
            <v>3</v>
          </cell>
          <cell r="J94">
            <v>0</v>
          </cell>
          <cell r="K94">
            <v>0</v>
          </cell>
          <cell r="L94">
            <v>0</v>
          </cell>
        </row>
        <row r="95">
          <cell r="A95" t="str">
            <v>7305</v>
          </cell>
          <cell r="B95" t="str">
            <v>НОРВЕГИЯ</v>
          </cell>
          <cell r="C95">
            <v>0</v>
          </cell>
          <cell r="D95">
            <v>0</v>
          </cell>
          <cell r="E95">
            <v>0</v>
          </cell>
        </row>
        <row r="96">
          <cell r="A96" t="str">
            <v>7305</v>
          </cell>
          <cell r="B96" t="str">
            <v>СЛОВЕНИЯ</v>
          </cell>
          <cell r="C96">
            <v>10</v>
          </cell>
          <cell r="D96">
            <v>10</v>
          </cell>
          <cell r="E96">
            <v>11</v>
          </cell>
          <cell r="F96">
            <v>0</v>
          </cell>
          <cell r="G96">
            <v>0</v>
          </cell>
          <cell r="H96">
            <v>0</v>
          </cell>
        </row>
        <row r="97">
          <cell r="A97" t="str">
            <v>7306</v>
          </cell>
          <cell r="B97" t="str">
            <v>УКРАИНА</v>
          </cell>
          <cell r="C97">
            <v>14082</v>
          </cell>
          <cell r="D97">
            <v>12809</v>
          </cell>
          <cell r="E97">
            <v>14264</v>
          </cell>
          <cell r="F97">
            <v>15609</v>
          </cell>
          <cell r="G97">
            <v>17199</v>
          </cell>
          <cell r="H97">
            <v>22229</v>
          </cell>
          <cell r="I97">
            <v>16677</v>
          </cell>
          <cell r="J97">
            <v>18803</v>
          </cell>
          <cell r="K97">
            <v>8880</v>
          </cell>
          <cell r="L97">
            <v>3450</v>
          </cell>
        </row>
        <row r="98">
          <cell r="A98" t="str">
            <v>7306</v>
          </cell>
          <cell r="B98" t="str">
            <v>ДАНИЯ</v>
          </cell>
          <cell r="C98">
            <v>88</v>
          </cell>
          <cell r="D98">
            <v>300</v>
          </cell>
          <cell r="E98">
            <v>278</v>
          </cell>
          <cell r="F98">
            <v>544</v>
          </cell>
          <cell r="G98">
            <v>532</v>
          </cell>
          <cell r="H98">
            <v>1179</v>
          </cell>
          <cell r="I98">
            <v>1126</v>
          </cell>
          <cell r="J98">
            <v>151</v>
          </cell>
          <cell r="K98">
            <v>83</v>
          </cell>
          <cell r="L98">
            <v>11</v>
          </cell>
        </row>
        <row r="99">
          <cell r="A99" t="str">
            <v>7306</v>
          </cell>
          <cell r="B99" t="str">
            <v>ФИНЛЯНДИЯ</v>
          </cell>
          <cell r="C99">
            <v>154</v>
          </cell>
          <cell r="D99">
            <v>297</v>
          </cell>
          <cell r="E99">
            <v>143</v>
          </cell>
          <cell r="F99">
            <v>197</v>
          </cell>
          <cell r="G99">
            <v>223</v>
          </cell>
          <cell r="H99">
            <v>148</v>
          </cell>
          <cell r="I99">
            <v>316</v>
          </cell>
          <cell r="J99">
            <v>333</v>
          </cell>
          <cell r="K99">
            <v>108</v>
          </cell>
          <cell r="L99">
            <v>115</v>
          </cell>
        </row>
        <row r="100">
          <cell r="A100" t="str">
            <v>7306</v>
          </cell>
          <cell r="B100" t="str">
            <v>ГЕРМАНИЯ</v>
          </cell>
          <cell r="C100">
            <v>158</v>
          </cell>
          <cell r="D100">
            <v>141</v>
          </cell>
          <cell r="E100">
            <v>207</v>
          </cell>
          <cell r="F100">
            <v>271</v>
          </cell>
          <cell r="G100">
            <v>205</v>
          </cell>
          <cell r="H100">
            <v>71</v>
          </cell>
          <cell r="I100">
            <v>154</v>
          </cell>
          <cell r="J100">
            <v>332</v>
          </cell>
          <cell r="K100">
            <v>40</v>
          </cell>
          <cell r="L100">
            <v>27</v>
          </cell>
        </row>
        <row r="101">
          <cell r="A101" t="str">
            <v>7306</v>
          </cell>
          <cell r="B101" t="str">
            <v>ПОЛЬША</v>
          </cell>
          <cell r="C101">
            <v>18</v>
          </cell>
          <cell r="D101">
            <v>58</v>
          </cell>
          <cell r="E101">
            <v>12</v>
          </cell>
          <cell r="F101">
            <v>10</v>
          </cell>
          <cell r="G101">
            <v>65</v>
          </cell>
          <cell r="H101">
            <v>113</v>
          </cell>
          <cell r="I101">
            <v>465</v>
          </cell>
          <cell r="J101">
            <v>404</v>
          </cell>
          <cell r="K101">
            <v>80</v>
          </cell>
          <cell r="L101">
            <v>69</v>
          </cell>
        </row>
        <row r="102">
          <cell r="A102" t="str">
            <v>7306</v>
          </cell>
          <cell r="B102" t="str">
            <v>ЯПОНИЯ</v>
          </cell>
          <cell r="C102">
            <v>456</v>
          </cell>
          <cell r="D102">
            <v>1</v>
          </cell>
          <cell r="E102">
            <v>0</v>
          </cell>
          <cell r="F102">
            <v>421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7</v>
          </cell>
        </row>
        <row r="103">
          <cell r="A103" t="str">
            <v>7306</v>
          </cell>
          <cell r="B103" t="str">
            <v>НОРВЕГИЯ</v>
          </cell>
          <cell r="C103">
            <v>0</v>
          </cell>
          <cell r="D103">
            <v>21</v>
          </cell>
          <cell r="E103">
            <v>21</v>
          </cell>
          <cell r="F103">
            <v>2</v>
          </cell>
          <cell r="G103">
            <v>0</v>
          </cell>
          <cell r="H103">
            <v>80</v>
          </cell>
          <cell r="I103">
            <v>2</v>
          </cell>
          <cell r="J103">
            <v>778</v>
          </cell>
          <cell r="K103">
            <v>778</v>
          </cell>
          <cell r="L103">
            <v>80</v>
          </cell>
        </row>
        <row r="104">
          <cell r="A104" t="str">
            <v>7306</v>
          </cell>
          <cell r="B104" t="str">
            <v>ТУРЦИЯ</v>
          </cell>
          <cell r="C104">
            <v>71</v>
          </cell>
          <cell r="D104">
            <v>32</v>
          </cell>
          <cell r="E104">
            <v>7</v>
          </cell>
          <cell r="F104">
            <v>118</v>
          </cell>
          <cell r="G104">
            <v>113</v>
          </cell>
          <cell r="H104">
            <v>28</v>
          </cell>
          <cell r="I104">
            <v>23</v>
          </cell>
          <cell r="J104">
            <v>114</v>
          </cell>
          <cell r="K104">
            <v>11</v>
          </cell>
          <cell r="L104">
            <v>21</v>
          </cell>
        </row>
        <row r="105">
          <cell r="A105" t="str">
            <v>7306</v>
          </cell>
          <cell r="B105" t="str">
            <v>ИТАЛИЯ</v>
          </cell>
          <cell r="C105">
            <v>14</v>
          </cell>
          <cell r="D105">
            <v>183</v>
          </cell>
          <cell r="E105">
            <v>106</v>
          </cell>
          <cell r="F105">
            <v>32</v>
          </cell>
          <cell r="G105">
            <v>1</v>
          </cell>
          <cell r="H105">
            <v>13</v>
          </cell>
          <cell r="I105">
            <v>22</v>
          </cell>
          <cell r="J105">
            <v>104</v>
          </cell>
          <cell r="K105">
            <v>8</v>
          </cell>
          <cell r="L105">
            <v>2</v>
          </cell>
        </row>
        <row r="106">
          <cell r="A106" t="str">
            <v>7306</v>
          </cell>
          <cell r="B106" t="str">
            <v>МОЛДАВИЯ</v>
          </cell>
          <cell r="C106">
            <v>60</v>
          </cell>
          <cell r="D106">
            <v>59</v>
          </cell>
          <cell r="E106">
            <v>207</v>
          </cell>
          <cell r="F106">
            <v>271</v>
          </cell>
          <cell r="G106">
            <v>120</v>
          </cell>
          <cell r="H106">
            <v>58</v>
          </cell>
          <cell r="I106">
            <v>59</v>
          </cell>
          <cell r="J106">
            <v>332</v>
          </cell>
          <cell r="K106">
            <v>40</v>
          </cell>
          <cell r="L106">
            <v>27</v>
          </cell>
        </row>
        <row r="107">
          <cell r="A107" t="str">
            <v>7306</v>
          </cell>
          <cell r="B107" t="str">
            <v>ИСПАНИЯ</v>
          </cell>
          <cell r="C107">
            <v>15</v>
          </cell>
          <cell r="D107">
            <v>24</v>
          </cell>
          <cell r="E107">
            <v>18</v>
          </cell>
          <cell r="F107">
            <v>32</v>
          </cell>
          <cell r="G107">
            <v>60</v>
          </cell>
          <cell r="H107">
            <v>22</v>
          </cell>
          <cell r="I107">
            <v>53</v>
          </cell>
          <cell r="J107">
            <v>49</v>
          </cell>
          <cell r="K107">
            <v>19</v>
          </cell>
          <cell r="L107">
            <v>18</v>
          </cell>
        </row>
        <row r="108">
          <cell r="A108" t="str">
            <v>7306</v>
          </cell>
          <cell r="B108" t="str">
            <v>ЛАТВИЯ</v>
          </cell>
          <cell r="C108">
            <v>0</v>
          </cell>
          <cell r="D108">
            <v>27</v>
          </cell>
          <cell r="E108">
            <v>8</v>
          </cell>
          <cell r="F108">
            <v>56</v>
          </cell>
          <cell r="G108">
            <v>40</v>
          </cell>
          <cell r="H108">
            <v>45</v>
          </cell>
          <cell r="I108">
            <v>26</v>
          </cell>
          <cell r="J108">
            <v>37</v>
          </cell>
          <cell r="K108">
            <v>16</v>
          </cell>
          <cell r="L108">
            <v>0</v>
          </cell>
        </row>
        <row r="109">
          <cell r="A109" t="str">
            <v>7306</v>
          </cell>
          <cell r="B109" t="str">
            <v>ШВЕЦИЯ</v>
          </cell>
          <cell r="C109">
            <v>61</v>
          </cell>
          <cell r="D109">
            <v>21</v>
          </cell>
          <cell r="E109">
            <v>73</v>
          </cell>
          <cell r="F109">
            <v>14</v>
          </cell>
          <cell r="G109">
            <v>28</v>
          </cell>
          <cell r="H109">
            <v>12</v>
          </cell>
          <cell r="I109">
            <v>9</v>
          </cell>
          <cell r="J109">
            <v>1</v>
          </cell>
          <cell r="K109">
            <v>12</v>
          </cell>
          <cell r="L109">
            <v>9</v>
          </cell>
        </row>
        <row r="110">
          <cell r="A110" t="str">
            <v>7306</v>
          </cell>
          <cell r="B110" t="str">
            <v>КАЗАХСТАН</v>
          </cell>
          <cell r="C110">
            <v>8</v>
          </cell>
          <cell r="D110">
            <v>12</v>
          </cell>
          <cell r="E110">
            <v>12</v>
          </cell>
          <cell r="F110">
            <v>15</v>
          </cell>
          <cell r="G110">
            <v>73</v>
          </cell>
          <cell r="H110">
            <v>30</v>
          </cell>
          <cell r="I110">
            <v>9</v>
          </cell>
          <cell r="J110">
            <v>22</v>
          </cell>
          <cell r="K110">
            <v>59</v>
          </cell>
        </row>
        <row r="111">
          <cell r="A111" t="str">
            <v>7306</v>
          </cell>
          <cell r="B111" t="str">
            <v>ЛИТВА</v>
          </cell>
          <cell r="C111">
            <v>0</v>
          </cell>
          <cell r="D111">
            <v>0</v>
          </cell>
          <cell r="E111">
            <v>27</v>
          </cell>
          <cell r="F111">
            <v>24</v>
          </cell>
          <cell r="G111">
            <v>37</v>
          </cell>
          <cell r="H111">
            <v>36</v>
          </cell>
          <cell r="I111">
            <v>61</v>
          </cell>
          <cell r="J111">
            <v>5</v>
          </cell>
          <cell r="K111">
            <v>25</v>
          </cell>
          <cell r="L111">
            <v>0</v>
          </cell>
        </row>
        <row r="112">
          <cell r="A112" t="str">
            <v>7306</v>
          </cell>
          <cell r="B112" t="str">
            <v>ФРАНЦИЯ</v>
          </cell>
          <cell r="C112">
            <v>41</v>
          </cell>
          <cell r="D112">
            <v>34</v>
          </cell>
          <cell r="E112">
            <v>28</v>
          </cell>
          <cell r="F112">
            <v>13</v>
          </cell>
          <cell r="G112">
            <v>0</v>
          </cell>
          <cell r="H112">
            <v>25</v>
          </cell>
          <cell r="I112">
            <v>2</v>
          </cell>
          <cell r="J112">
            <v>44</v>
          </cell>
          <cell r="K112">
            <v>2</v>
          </cell>
          <cell r="L112">
            <v>0</v>
          </cell>
        </row>
        <row r="113">
          <cell r="A113" t="str">
            <v>7306</v>
          </cell>
          <cell r="B113" t="str">
            <v>БЕЛОРУССИЯ</v>
          </cell>
          <cell r="C113">
            <v>14</v>
          </cell>
          <cell r="D113">
            <v>183</v>
          </cell>
          <cell r="E113">
            <v>106</v>
          </cell>
          <cell r="F113">
            <v>32</v>
          </cell>
          <cell r="G113">
            <v>4</v>
          </cell>
          <cell r="H113">
            <v>92</v>
          </cell>
          <cell r="I113">
            <v>22</v>
          </cell>
          <cell r="J113">
            <v>104</v>
          </cell>
          <cell r="K113">
            <v>66</v>
          </cell>
          <cell r="L113">
            <v>2</v>
          </cell>
        </row>
        <row r="114">
          <cell r="A114" t="str">
            <v>7306</v>
          </cell>
          <cell r="B114" t="str">
            <v>СЛОВЕНИЯ</v>
          </cell>
          <cell r="C114">
            <v>2</v>
          </cell>
          <cell r="D114">
            <v>25</v>
          </cell>
          <cell r="E114">
            <v>23</v>
          </cell>
          <cell r="F114">
            <v>21</v>
          </cell>
          <cell r="G114">
            <v>10</v>
          </cell>
          <cell r="H114">
            <v>2</v>
          </cell>
          <cell r="I114">
            <v>49</v>
          </cell>
          <cell r="J114">
            <v>11</v>
          </cell>
          <cell r="K114">
            <v>0</v>
          </cell>
          <cell r="L114">
            <v>0</v>
          </cell>
        </row>
        <row r="115">
          <cell r="A115" t="str">
            <v>7306</v>
          </cell>
          <cell r="B115" t="str">
            <v>КАНАДА</v>
          </cell>
          <cell r="C115">
            <v>0</v>
          </cell>
          <cell r="D115">
            <v>0</v>
          </cell>
          <cell r="E115">
            <v>60</v>
          </cell>
          <cell r="F115">
            <v>38</v>
          </cell>
          <cell r="G115">
            <v>19</v>
          </cell>
          <cell r="H115">
            <v>60</v>
          </cell>
          <cell r="I115">
            <v>13</v>
          </cell>
          <cell r="J115">
            <v>0</v>
          </cell>
          <cell r="K115">
            <v>6</v>
          </cell>
          <cell r="L115">
            <v>6</v>
          </cell>
        </row>
        <row r="116">
          <cell r="A116" t="str">
            <v>7306</v>
          </cell>
          <cell r="B116" t="str">
            <v>АВСТРИЯ</v>
          </cell>
          <cell r="C116">
            <v>0</v>
          </cell>
          <cell r="D116">
            <v>15</v>
          </cell>
          <cell r="E116">
            <v>48</v>
          </cell>
          <cell r="F116">
            <v>37</v>
          </cell>
          <cell r="G116">
            <v>9</v>
          </cell>
          <cell r="H116">
            <v>5</v>
          </cell>
          <cell r="I116">
            <v>4</v>
          </cell>
          <cell r="J116">
            <v>2</v>
          </cell>
          <cell r="K116">
            <v>8</v>
          </cell>
          <cell r="L116">
            <v>4</v>
          </cell>
        </row>
        <row r="117">
          <cell r="A117" t="str">
            <v>7306</v>
          </cell>
          <cell r="B117" t="str">
            <v>РУМЫНИЯ</v>
          </cell>
          <cell r="C117">
            <v>1</v>
          </cell>
          <cell r="D117">
            <v>0</v>
          </cell>
          <cell r="E117">
            <v>29</v>
          </cell>
          <cell r="F117">
            <v>29</v>
          </cell>
          <cell r="G117">
            <v>26</v>
          </cell>
          <cell r="H117">
            <v>28</v>
          </cell>
          <cell r="I117">
            <v>46</v>
          </cell>
          <cell r="J117">
            <v>1</v>
          </cell>
          <cell r="K117">
            <v>1</v>
          </cell>
        </row>
        <row r="118">
          <cell r="A118" t="str">
            <v>7306</v>
          </cell>
          <cell r="B118" t="str">
            <v xml:space="preserve">РЕСПУБЛИКА КОРЕЯ</v>
          </cell>
          <cell r="C118">
            <v>2</v>
          </cell>
          <cell r="D118">
            <v>27</v>
          </cell>
          <cell r="E118">
            <v>1</v>
          </cell>
          <cell r="F118">
            <v>13</v>
          </cell>
          <cell r="G118">
            <v>33</v>
          </cell>
          <cell r="H118">
            <v>11</v>
          </cell>
          <cell r="I118">
            <v>0</v>
          </cell>
          <cell r="J118">
            <v>43</v>
          </cell>
          <cell r="K118">
            <v>23</v>
          </cell>
          <cell r="L118">
            <v>2</v>
          </cell>
        </row>
        <row r="119">
          <cell r="A119" t="str">
            <v>7306</v>
          </cell>
          <cell r="B119" t="str">
            <v>США</v>
          </cell>
          <cell r="C119">
            <v>0</v>
          </cell>
          <cell r="D119">
            <v>4</v>
          </cell>
          <cell r="E119">
            <v>0</v>
          </cell>
          <cell r="F119">
            <v>0</v>
          </cell>
          <cell r="G119">
            <v>42</v>
          </cell>
          <cell r="H119">
            <v>27</v>
          </cell>
          <cell r="I119">
            <v>12</v>
          </cell>
          <cell r="J119">
            <v>25</v>
          </cell>
          <cell r="K119">
            <v>4</v>
          </cell>
          <cell r="L119">
            <v>13</v>
          </cell>
        </row>
        <row r="120">
          <cell r="A120" t="str">
            <v>7306</v>
          </cell>
          <cell r="B120" t="str">
            <v>ШВЕЙЦАРИЯ</v>
          </cell>
          <cell r="C120">
            <v>15</v>
          </cell>
          <cell r="D120">
            <v>0</v>
          </cell>
          <cell r="E120">
            <v>1</v>
          </cell>
          <cell r="F120">
            <v>1</v>
          </cell>
          <cell r="G120">
            <v>2</v>
          </cell>
          <cell r="H120">
            <v>0</v>
          </cell>
          <cell r="I120">
            <v>79</v>
          </cell>
          <cell r="J120">
            <v>14</v>
          </cell>
          <cell r="K120">
            <v>0</v>
          </cell>
          <cell r="L120">
            <v>7</v>
          </cell>
        </row>
        <row r="121">
          <cell r="A121" t="str">
            <v>7306</v>
          </cell>
          <cell r="B121" t="str">
            <v>КАНАДА</v>
          </cell>
          <cell r="C121">
            <v>60</v>
          </cell>
          <cell r="D121">
            <v>0</v>
          </cell>
          <cell r="E121">
            <v>38</v>
          </cell>
          <cell r="F121">
            <v>38</v>
          </cell>
          <cell r="G121">
            <v>19</v>
          </cell>
          <cell r="H121">
            <v>0</v>
          </cell>
          <cell r="I121">
            <v>59</v>
          </cell>
          <cell r="J121">
            <v>0</v>
          </cell>
          <cell r="K121">
            <v>6</v>
          </cell>
          <cell r="L121">
            <v>4</v>
          </cell>
        </row>
        <row r="122">
          <cell r="A122" t="str">
            <v>7306</v>
          </cell>
          <cell r="B122" t="str">
            <v>ЭСТОНИЯ</v>
          </cell>
          <cell r="C122">
            <v>0</v>
          </cell>
          <cell r="D122">
            <v>0</v>
          </cell>
          <cell r="E122">
            <v>3</v>
          </cell>
          <cell r="F122">
            <v>0</v>
          </cell>
          <cell r="G122">
            <v>0</v>
          </cell>
          <cell r="H122">
            <v>1</v>
          </cell>
          <cell r="I122">
            <v>51</v>
          </cell>
          <cell r="J122">
            <v>51</v>
          </cell>
          <cell r="K122">
            <v>3</v>
          </cell>
          <cell r="L122">
            <v>3</v>
          </cell>
        </row>
        <row r="123">
          <cell r="A123" t="str">
            <v>7306</v>
          </cell>
          <cell r="B123" t="str">
            <v>ВЕЛИКОБРИТАНИЯ</v>
          </cell>
          <cell r="C123">
            <v>0</v>
          </cell>
          <cell r="D123">
            <v>1</v>
          </cell>
          <cell r="E123">
            <v>22</v>
          </cell>
          <cell r="F123">
            <v>0</v>
          </cell>
          <cell r="G123">
            <v>9</v>
          </cell>
          <cell r="H123">
            <v>7</v>
          </cell>
          <cell r="I123">
            <v>7</v>
          </cell>
          <cell r="J123">
            <v>4</v>
          </cell>
          <cell r="K123">
            <v>3</v>
          </cell>
          <cell r="L123">
            <v>0</v>
          </cell>
        </row>
        <row r="124">
          <cell r="A124" t="str">
            <v>7306</v>
          </cell>
          <cell r="B124" t="str">
            <v>СЛОВАКИЯ</v>
          </cell>
          <cell r="C124">
            <v>4</v>
          </cell>
          <cell r="D124">
            <v>5</v>
          </cell>
          <cell r="E124">
            <v>5</v>
          </cell>
          <cell r="F124">
            <v>5</v>
          </cell>
          <cell r="G124">
            <v>1</v>
          </cell>
          <cell r="H124">
            <v>0</v>
          </cell>
          <cell r="I124">
            <v>15</v>
          </cell>
          <cell r="J124">
            <v>13</v>
          </cell>
          <cell r="K124">
            <v>5</v>
          </cell>
          <cell r="L124">
            <v>1</v>
          </cell>
        </row>
        <row r="125">
          <cell r="A125" t="str">
            <v>7306</v>
          </cell>
          <cell r="B125" t="str">
            <v>НИДЕРЛАНДЫ</v>
          </cell>
          <cell r="C125">
            <v>2</v>
          </cell>
          <cell r="D125">
            <v>0</v>
          </cell>
          <cell r="E125">
            <v>1</v>
          </cell>
          <cell r="F125">
            <v>17</v>
          </cell>
          <cell r="G125">
            <v>3</v>
          </cell>
          <cell r="H125">
            <v>1</v>
          </cell>
          <cell r="I125">
            <v>0</v>
          </cell>
          <cell r="J125">
            <v>6</v>
          </cell>
          <cell r="K125">
            <v>4</v>
          </cell>
          <cell r="L125">
            <v>2</v>
          </cell>
        </row>
        <row r="126">
          <cell r="A126" t="str">
            <v>7306</v>
          </cell>
          <cell r="B126" t="str">
            <v>ЧЕХИЯ</v>
          </cell>
          <cell r="C126">
            <v>8</v>
          </cell>
          <cell r="D126">
            <v>5</v>
          </cell>
          <cell r="E126">
            <v>12</v>
          </cell>
          <cell r="F126">
            <v>1</v>
          </cell>
          <cell r="G126">
            <v>0</v>
          </cell>
          <cell r="H126">
            <v>4</v>
          </cell>
          <cell r="I126">
            <v>8</v>
          </cell>
          <cell r="J126">
            <v>9</v>
          </cell>
          <cell r="K126">
            <v>0</v>
          </cell>
          <cell r="L126">
            <v>1</v>
          </cell>
        </row>
        <row r="127">
          <cell r="A127" t="str">
            <v>7306</v>
          </cell>
          <cell r="B127" t="str">
            <v>БЕЛЬГИЯ</v>
          </cell>
          <cell r="C127">
            <v>2</v>
          </cell>
          <cell r="D127">
            <v>1</v>
          </cell>
          <cell r="E127">
            <v>3</v>
          </cell>
          <cell r="F127">
            <v>13</v>
          </cell>
          <cell r="G127">
            <v>8</v>
          </cell>
          <cell r="H127">
            <v>0</v>
          </cell>
          <cell r="I127">
            <v>0</v>
          </cell>
          <cell r="J127">
            <v>13</v>
          </cell>
          <cell r="K127">
            <v>5</v>
          </cell>
          <cell r="L127">
            <v>0</v>
          </cell>
        </row>
        <row r="128">
          <cell r="A128" t="str">
            <v>7306</v>
          </cell>
          <cell r="B128" t="str">
            <v>УЗБЕКИСТАН</v>
          </cell>
          <cell r="C128">
            <v>0</v>
          </cell>
          <cell r="D128">
            <v>0</v>
          </cell>
          <cell r="E128">
            <v>25</v>
          </cell>
          <cell r="F128">
            <v>29</v>
          </cell>
          <cell r="G128">
            <v>26</v>
          </cell>
          <cell r="H128">
            <v>28</v>
          </cell>
          <cell r="I128">
            <v>46</v>
          </cell>
          <cell r="J128">
            <v>0</v>
          </cell>
          <cell r="K128">
            <v>0</v>
          </cell>
          <cell r="L128">
            <v>0</v>
          </cell>
        </row>
        <row r="129">
          <cell r="A129" t="str">
            <v>7306</v>
          </cell>
          <cell r="B129" t="str">
            <v>БОЛГАРИЯ</v>
          </cell>
          <cell r="C129">
            <v>21</v>
          </cell>
          <cell r="D129">
            <v>0</v>
          </cell>
          <cell r="E129">
            <v>21</v>
          </cell>
          <cell r="F129">
            <v>0</v>
          </cell>
          <cell r="G129">
            <v>3</v>
          </cell>
          <cell r="H129">
            <v>0</v>
          </cell>
          <cell r="I129">
            <v>0</v>
          </cell>
          <cell r="J129">
            <v>0</v>
          </cell>
          <cell r="K129">
            <v>3</v>
          </cell>
        </row>
        <row r="130">
          <cell r="A130" t="str">
            <v>7306</v>
          </cell>
          <cell r="B130" t="str">
            <v>ВЕНГРИЯ</v>
          </cell>
          <cell r="C130">
            <v>4</v>
          </cell>
          <cell r="D130">
            <v>5</v>
          </cell>
          <cell r="E130">
            <v>4</v>
          </cell>
          <cell r="F130">
            <v>4</v>
          </cell>
          <cell r="G130">
            <v>0</v>
          </cell>
          <cell r="H130">
            <v>0</v>
          </cell>
          <cell r="I130">
            <v>6</v>
          </cell>
          <cell r="J130">
            <v>4</v>
          </cell>
          <cell r="K130">
            <v>0</v>
          </cell>
          <cell r="L130">
            <v>1</v>
          </cell>
        </row>
        <row r="131">
          <cell r="A131" t="str">
            <v>7306</v>
          </cell>
          <cell r="B131" t="str">
            <v>ИРЛАНДИЯ</v>
          </cell>
          <cell r="C131">
            <v>2</v>
          </cell>
          <cell r="D131">
            <v>25</v>
          </cell>
          <cell r="E131">
            <v>23</v>
          </cell>
          <cell r="F131">
            <v>21</v>
          </cell>
          <cell r="G131">
            <v>3</v>
          </cell>
          <cell r="H131">
            <v>2</v>
          </cell>
          <cell r="I131">
            <v>6</v>
          </cell>
          <cell r="J131">
            <v>0</v>
          </cell>
          <cell r="K131">
            <v>2</v>
          </cell>
          <cell r="L131">
            <v>0</v>
          </cell>
        </row>
        <row r="132">
          <cell r="A132" t="str">
            <v>7306</v>
          </cell>
          <cell r="B132" t="str">
            <v>ТАЙВАНЬ</v>
          </cell>
          <cell r="C132">
            <v>0</v>
          </cell>
          <cell r="D132">
            <v>7</v>
          </cell>
          <cell r="E132">
            <v>0</v>
          </cell>
          <cell r="F132">
            <v>0</v>
          </cell>
          <cell r="G132">
            <v>42</v>
          </cell>
          <cell r="H132">
            <v>27</v>
          </cell>
          <cell r="I132">
            <v>12</v>
          </cell>
          <cell r="J132">
            <v>25</v>
          </cell>
          <cell r="K132">
            <v>4</v>
          </cell>
          <cell r="L132">
            <v>13</v>
          </cell>
        </row>
        <row r="133">
          <cell r="A133" t="str">
            <v>7306</v>
          </cell>
          <cell r="B133" t="str">
            <v>ЮГОСЛАВИЯ</v>
          </cell>
          <cell r="C133">
            <v>0</v>
          </cell>
          <cell r="D133">
            <v>4</v>
          </cell>
          <cell r="E133">
            <v>0</v>
          </cell>
          <cell r="F133">
            <v>1</v>
          </cell>
          <cell r="G133">
            <v>0</v>
          </cell>
          <cell r="H133">
            <v>1</v>
          </cell>
          <cell r="I133">
            <v>1</v>
          </cell>
          <cell r="J133">
            <v>1</v>
          </cell>
          <cell r="K133">
            <v>1</v>
          </cell>
        </row>
        <row r="134">
          <cell r="A134" t="str">
            <v>7306</v>
          </cell>
          <cell r="B134" t="str">
            <v>КИТАЙ</v>
          </cell>
          <cell r="C134">
            <v>1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1</v>
          </cell>
          <cell r="K134">
            <v>1</v>
          </cell>
        </row>
        <row r="135">
          <cell r="A135" t="str">
            <v>7306</v>
          </cell>
          <cell r="B135" t="str">
            <v>СИНГАПУР</v>
          </cell>
          <cell r="C135">
            <v>71</v>
          </cell>
          <cell r="D135">
            <v>32</v>
          </cell>
          <cell r="E135">
            <v>7</v>
          </cell>
          <cell r="F135">
            <v>118</v>
          </cell>
          <cell r="G135">
            <v>113</v>
          </cell>
          <cell r="H135">
            <v>0</v>
          </cell>
          <cell r="I135">
            <v>23</v>
          </cell>
          <cell r="J135">
            <v>114</v>
          </cell>
          <cell r="K135">
            <v>3</v>
          </cell>
          <cell r="L135">
            <v>21</v>
          </cell>
        </row>
        <row r="136">
          <cell r="A136" t="str">
            <v>7306</v>
          </cell>
          <cell r="B136" t="str">
            <v>ХОРВАТИЯ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3</v>
          </cell>
          <cell r="K136">
            <v>0</v>
          </cell>
          <cell r="L136">
            <v>0</v>
          </cell>
        </row>
        <row r="137">
          <cell r="A137" t="str">
            <v>7306</v>
          </cell>
          <cell r="B137" t="str">
            <v xml:space="preserve">ОБЪЕДИНЕННЫЕ АРАБ</v>
          </cell>
          <cell r="C137">
            <v>0</v>
          </cell>
          <cell r="D137">
            <v>1</v>
          </cell>
          <cell r="E137">
            <v>0</v>
          </cell>
          <cell r="F137">
            <v>0</v>
          </cell>
          <cell r="G137">
            <v>0</v>
          </cell>
          <cell r="H137">
            <v>22229</v>
          </cell>
          <cell r="I137">
            <v>0</v>
          </cell>
          <cell r="J137">
            <v>18803</v>
          </cell>
          <cell r="K137">
            <v>1</v>
          </cell>
          <cell r="L137">
            <v>3450</v>
          </cell>
        </row>
        <row r="138">
          <cell r="A138" t="str">
            <v>7306</v>
          </cell>
          <cell r="B138" t="str">
            <v>ЕГИПЕТ</v>
          </cell>
          <cell r="C138">
            <v>154</v>
          </cell>
          <cell r="D138">
            <v>297</v>
          </cell>
          <cell r="E138">
            <v>143</v>
          </cell>
          <cell r="F138">
            <v>197</v>
          </cell>
          <cell r="G138">
            <v>1</v>
          </cell>
          <cell r="H138">
            <v>148</v>
          </cell>
          <cell r="I138">
            <v>316</v>
          </cell>
          <cell r="J138">
            <v>333</v>
          </cell>
          <cell r="K138">
            <v>108</v>
          </cell>
          <cell r="L138">
            <v>115</v>
          </cell>
        </row>
        <row r="139">
          <cell r="A139" t="str">
            <v>7306</v>
          </cell>
          <cell r="B139" t="str">
            <v>МОНГОЛИЯ</v>
          </cell>
          <cell r="C139">
            <v>41</v>
          </cell>
          <cell r="D139">
            <v>1</v>
          </cell>
          <cell r="E139">
            <v>28</v>
          </cell>
          <cell r="F139">
            <v>13</v>
          </cell>
          <cell r="G139">
            <v>0</v>
          </cell>
          <cell r="H139">
            <v>25</v>
          </cell>
          <cell r="I139">
            <v>2</v>
          </cell>
          <cell r="J139">
            <v>44</v>
          </cell>
          <cell r="K139">
            <v>2</v>
          </cell>
          <cell r="L139">
            <v>0</v>
          </cell>
        </row>
        <row r="140">
          <cell r="A140" t="str">
            <v>7306</v>
          </cell>
          <cell r="B140" t="str">
            <v>АЛЖИР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3</v>
          </cell>
        </row>
        <row r="141">
          <cell r="A141" t="str">
            <v>7306</v>
          </cell>
          <cell r="B141" t="str">
            <v>ГРЕЦИЯ</v>
          </cell>
          <cell r="C141">
            <v>8</v>
          </cell>
          <cell r="D141">
            <v>0</v>
          </cell>
          <cell r="E141">
            <v>0</v>
          </cell>
          <cell r="F141">
            <v>1</v>
          </cell>
          <cell r="G141">
            <v>0</v>
          </cell>
          <cell r="H141">
            <v>4</v>
          </cell>
          <cell r="I141">
            <v>8</v>
          </cell>
          <cell r="J141">
            <v>0</v>
          </cell>
          <cell r="K141">
            <v>0</v>
          </cell>
          <cell r="L141">
            <v>0</v>
          </cell>
        </row>
        <row r="142">
          <cell r="A142" t="str">
            <v>7306</v>
          </cell>
          <cell r="B142" t="str">
            <v>ИЗРАИЛЬ</v>
          </cell>
          <cell r="C142">
            <v>15</v>
          </cell>
          <cell r="D142">
            <v>0</v>
          </cell>
          <cell r="E142">
            <v>1</v>
          </cell>
          <cell r="F142">
            <v>1</v>
          </cell>
          <cell r="G142">
            <v>2</v>
          </cell>
          <cell r="H142">
            <v>0</v>
          </cell>
          <cell r="I142">
            <v>79</v>
          </cell>
          <cell r="J142">
            <v>0</v>
          </cell>
          <cell r="K142">
            <v>0</v>
          </cell>
          <cell r="L142">
            <v>7</v>
          </cell>
        </row>
        <row r="143">
          <cell r="A143" t="str">
            <v>7306</v>
          </cell>
          <cell r="B143" t="str">
            <v>МАКЕДОНИЯ</v>
          </cell>
          <cell r="C143">
            <v>61</v>
          </cell>
          <cell r="D143">
            <v>21</v>
          </cell>
          <cell r="E143">
            <v>73</v>
          </cell>
          <cell r="F143">
            <v>14</v>
          </cell>
          <cell r="G143">
            <v>28</v>
          </cell>
          <cell r="H143">
            <v>12</v>
          </cell>
          <cell r="I143">
            <v>9</v>
          </cell>
          <cell r="J143">
            <v>0</v>
          </cell>
          <cell r="K143">
            <v>12</v>
          </cell>
          <cell r="L143">
            <v>9</v>
          </cell>
        </row>
        <row r="144">
          <cell r="A144" t="str">
            <v>7306</v>
          </cell>
          <cell r="B144" t="str">
            <v>ТУРКМЕНИЯ</v>
          </cell>
          <cell r="C144">
            <v>0</v>
          </cell>
          <cell r="D144">
            <v>0</v>
          </cell>
          <cell r="E144">
            <v>3</v>
          </cell>
          <cell r="F144">
            <v>0</v>
          </cell>
          <cell r="G144">
            <v>0</v>
          </cell>
          <cell r="H144">
            <v>1</v>
          </cell>
          <cell r="I144">
            <v>51</v>
          </cell>
          <cell r="J144">
            <v>51</v>
          </cell>
          <cell r="K144">
            <v>3</v>
          </cell>
          <cell r="L144">
            <v>3</v>
          </cell>
        </row>
      </sheetData>
      <sheetData sheetId="2" refreshError="1">
        <row r="1">
          <cell r="A1" t="str">
            <v>Выражение3</v>
          </cell>
          <cell r="B1" t="str">
            <v xml:space="preserve">ЭКСПОРТ ПО СТРАНАМ ПОМЕСЯЧНО</v>
          </cell>
          <cell r="C1" t="str">
            <v>1</v>
          </cell>
          <cell r="D1" t="str">
            <v>2</v>
          </cell>
          <cell r="E1" t="str">
            <v>3</v>
          </cell>
          <cell r="F1" t="str">
            <v>4</v>
          </cell>
          <cell r="G1" t="str">
            <v>5</v>
          </cell>
          <cell r="H1" t="str">
            <v>6</v>
          </cell>
          <cell r="I1" t="str">
            <v>7</v>
          </cell>
          <cell r="J1" t="str">
            <v>8</v>
          </cell>
          <cell r="K1" t="str">
            <v>9</v>
          </cell>
        </row>
        <row r="2">
          <cell r="A2" t="str">
            <v>7304</v>
          </cell>
          <cell r="B2" t="str">
            <v>ГЕРМАНИЯ</v>
          </cell>
          <cell r="C2">
            <v>1668</v>
          </cell>
          <cell r="D2">
            <v>1901</v>
          </cell>
          <cell r="E2">
            <v>2897</v>
          </cell>
          <cell r="F2">
            <v>1936</v>
          </cell>
          <cell r="G2">
            <v>1115</v>
          </cell>
          <cell r="H2">
            <v>1037</v>
          </cell>
          <cell r="I2">
            <v>1074</v>
          </cell>
          <cell r="J2">
            <v>1005</v>
          </cell>
          <cell r="K2">
            <v>2452</v>
          </cell>
        </row>
        <row r="3">
          <cell r="A3" t="str">
            <v>7304</v>
          </cell>
          <cell r="B3" t="str">
            <v>ИНДИЯ</v>
          </cell>
          <cell r="C3">
            <v>3517</v>
          </cell>
          <cell r="D3">
            <v>1158</v>
          </cell>
          <cell r="E3">
            <v>1062</v>
          </cell>
          <cell r="F3">
            <v>2806</v>
          </cell>
          <cell r="G3">
            <v>2540</v>
          </cell>
          <cell r="H3">
            <v>420</v>
          </cell>
          <cell r="I3">
            <v>1</v>
          </cell>
          <cell r="J3">
            <v>0</v>
          </cell>
          <cell r="K3">
            <v>0</v>
          </cell>
        </row>
        <row r="4">
          <cell r="A4" t="str">
            <v>7304</v>
          </cell>
          <cell r="B4" t="str">
            <v>КАЗАХСТАН</v>
          </cell>
          <cell r="C4">
            <v>502</v>
          </cell>
          <cell r="D4">
            <v>397</v>
          </cell>
          <cell r="E4">
            <v>1292</v>
          </cell>
          <cell r="F4">
            <v>1458</v>
          </cell>
          <cell r="G4">
            <v>1286</v>
          </cell>
          <cell r="H4">
            <v>1598</v>
          </cell>
          <cell r="I4">
            <v>2020</v>
          </cell>
          <cell r="J4">
            <v>2507</v>
          </cell>
          <cell r="K4">
            <v>2418</v>
          </cell>
        </row>
        <row r="5">
          <cell r="A5" t="str">
            <v>7304</v>
          </cell>
          <cell r="B5" t="str">
            <v>ИРАН</v>
          </cell>
          <cell r="C5">
            <v>36</v>
          </cell>
          <cell r="D5">
            <v>1</v>
          </cell>
          <cell r="E5">
            <v>575</v>
          </cell>
          <cell r="F5">
            <v>66</v>
          </cell>
          <cell r="G5">
            <v>0</v>
          </cell>
          <cell r="H5">
            <v>328</v>
          </cell>
          <cell r="I5">
            <v>743</v>
          </cell>
          <cell r="J5">
            <v>2918</v>
          </cell>
          <cell r="K5">
            <v>3135</v>
          </cell>
        </row>
        <row r="6">
          <cell r="A6" t="str">
            <v>7304</v>
          </cell>
          <cell r="B6" t="str">
            <v>УЗБЕКИСТАН</v>
          </cell>
          <cell r="C6">
            <v>116</v>
          </cell>
          <cell r="D6">
            <v>474</v>
          </cell>
          <cell r="E6">
            <v>47</v>
          </cell>
          <cell r="F6">
            <v>173</v>
          </cell>
          <cell r="G6">
            <v>590</v>
          </cell>
          <cell r="H6">
            <v>1851</v>
          </cell>
          <cell r="I6">
            <v>2419</v>
          </cell>
          <cell r="J6">
            <v>915</v>
          </cell>
          <cell r="K6">
            <v>616</v>
          </cell>
        </row>
        <row r="7">
          <cell r="A7" t="str">
            <v>7304</v>
          </cell>
          <cell r="B7" t="str">
            <v>ЕГИПЕТ</v>
          </cell>
          <cell r="C7">
            <v>0</v>
          </cell>
          <cell r="D7">
            <v>1572</v>
          </cell>
          <cell r="E7">
            <v>1339</v>
          </cell>
          <cell r="F7">
            <v>796</v>
          </cell>
          <cell r="G7">
            <v>373</v>
          </cell>
          <cell r="H7">
            <v>56</v>
          </cell>
          <cell r="I7">
            <v>443</v>
          </cell>
          <cell r="J7">
            <v>743</v>
          </cell>
          <cell r="K7">
            <v>1383</v>
          </cell>
        </row>
        <row r="8">
          <cell r="A8" t="str">
            <v>7304</v>
          </cell>
          <cell r="B8">
            <v>0</v>
          </cell>
          <cell r="C8">
            <v>162</v>
          </cell>
          <cell r="D8">
            <v>281</v>
          </cell>
          <cell r="E8">
            <v>511</v>
          </cell>
          <cell r="F8">
            <v>543</v>
          </cell>
          <cell r="G8">
            <v>622</v>
          </cell>
          <cell r="H8">
            <v>435</v>
          </cell>
          <cell r="I8">
            <v>384</v>
          </cell>
          <cell r="J8">
            <v>787</v>
          </cell>
          <cell r="K8">
            <v>451</v>
          </cell>
        </row>
        <row r="9">
          <cell r="A9" t="str">
            <v>7304</v>
          </cell>
          <cell r="B9" t="str">
            <v>УКРАИНА</v>
          </cell>
          <cell r="C9">
            <v>215</v>
          </cell>
          <cell r="D9">
            <v>144</v>
          </cell>
          <cell r="E9">
            <v>285</v>
          </cell>
          <cell r="F9">
            <v>386</v>
          </cell>
          <cell r="G9">
            <v>183</v>
          </cell>
          <cell r="H9">
            <v>780</v>
          </cell>
          <cell r="I9">
            <v>1071</v>
          </cell>
          <cell r="J9">
            <v>295</v>
          </cell>
          <cell r="K9">
            <v>502</v>
          </cell>
        </row>
        <row r="10">
          <cell r="A10" t="str">
            <v>7304</v>
          </cell>
          <cell r="B10" t="str">
            <v>ТУРЦИЯ</v>
          </cell>
          <cell r="C10">
            <v>13</v>
          </cell>
          <cell r="D10">
            <v>884</v>
          </cell>
          <cell r="E10">
            <v>26</v>
          </cell>
          <cell r="F10">
            <v>683</v>
          </cell>
          <cell r="G10">
            <v>805</v>
          </cell>
          <cell r="H10">
            <v>551</v>
          </cell>
          <cell r="I10">
            <v>675</v>
          </cell>
          <cell r="J10">
            <v>70</v>
          </cell>
          <cell r="K10">
            <v>583</v>
          </cell>
        </row>
        <row r="11">
          <cell r="A11" t="str">
            <v>7304</v>
          </cell>
          <cell r="B11" t="str">
            <v>ИТАЛИЯ</v>
          </cell>
          <cell r="C11">
            <v>0</v>
          </cell>
          <cell r="D11">
            <v>512</v>
          </cell>
          <cell r="E11">
            <v>0</v>
          </cell>
          <cell r="F11">
            <v>0</v>
          </cell>
          <cell r="G11">
            <v>190</v>
          </cell>
          <cell r="H11">
            <v>888</v>
          </cell>
          <cell r="I11">
            <v>1012</v>
          </cell>
          <cell r="J11">
            <v>0</v>
          </cell>
          <cell r="K11">
            <v>1292</v>
          </cell>
        </row>
        <row r="12">
          <cell r="A12" t="str">
            <v>7304</v>
          </cell>
          <cell r="B12" t="str">
            <v>ИЗРАИЛЬ</v>
          </cell>
          <cell r="C12">
            <v>0</v>
          </cell>
          <cell r="D12">
            <v>0</v>
          </cell>
          <cell r="E12">
            <v>409</v>
          </cell>
          <cell r="F12">
            <v>0</v>
          </cell>
          <cell r="G12">
            <v>43</v>
          </cell>
          <cell r="H12">
            <v>704</v>
          </cell>
          <cell r="I12">
            <v>1138</v>
          </cell>
          <cell r="J12">
            <v>184</v>
          </cell>
          <cell r="K12">
            <v>466</v>
          </cell>
        </row>
        <row r="13">
          <cell r="A13" t="str">
            <v>7304</v>
          </cell>
          <cell r="B13" t="str">
            <v>КИТАЙ</v>
          </cell>
          <cell r="C13">
            <v>3</v>
          </cell>
          <cell r="D13">
            <v>9</v>
          </cell>
          <cell r="E13">
            <v>980</v>
          </cell>
          <cell r="F13">
            <v>50</v>
          </cell>
          <cell r="G13">
            <v>17</v>
          </cell>
          <cell r="H13">
            <v>0</v>
          </cell>
          <cell r="I13">
            <v>0</v>
          </cell>
          <cell r="J13">
            <v>138</v>
          </cell>
          <cell r="K13">
            <v>0</v>
          </cell>
        </row>
        <row r="14">
          <cell r="A14" t="str">
            <v>7304</v>
          </cell>
          <cell r="B14" t="str">
            <v>ЛАТВИЯ</v>
          </cell>
          <cell r="C14">
            <v>262</v>
          </cell>
          <cell r="D14">
            <v>14</v>
          </cell>
          <cell r="E14">
            <v>68</v>
          </cell>
          <cell r="F14">
            <v>153</v>
          </cell>
          <cell r="G14">
            <v>0</v>
          </cell>
          <cell r="H14">
            <v>25</v>
          </cell>
          <cell r="I14">
            <v>35</v>
          </cell>
          <cell r="J14">
            <v>381</v>
          </cell>
          <cell r="K14">
            <v>376</v>
          </cell>
        </row>
        <row r="15">
          <cell r="A15" t="str">
            <v>7304</v>
          </cell>
          <cell r="B15" t="str">
            <v>АЗЕРБАЙДЖАН</v>
          </cell>
          <cell r="C15">
            <v>0</v>
          </cell>
          <cell r="D15">
            <v>0</v>
          </cell>
          <cell r="E15">
            <v>3</v>
          </cell>
          <cell r="F15">
            <v>188</v>
          </cell>
          <cell r="G15">
            <v>150</v>
          </cell>
          <cell r="H15">
            <v>170</v>
          </cell>
          <cell r="I15">
            <v>67</v>
          </cell>
          <cell r="J15">
            <v>63</v>
          </cell>
          <cell r="K15">
            <v>560</v>
          </cell>
        </row>
        <row r="16">
          <cell r="A16" t="str">
            <v>7304</v>
          </cell>
          <cell r="B16" t="str">
            <v>ЛИВИЯ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1511</v>
          </cell>
          <cell r="K16">
            <v>0</v>
          </cell>
        </row>
        <row r="17">
          <cell r="A17" t="str">
            <v>7304</v>
          </cell>
          <cell r="B17" t="str">
            <v>МОНГОЛИЯ</v>
          </cell>
          <cell r="C17">
            <v>68</v>
          </cell>
          <cell r="D17">
            <v>187</v>
          </cell>
          <cell r="E17">
            <v>159</v>
          </cell>
          <cell r="F17">
            <v>250</v>
          </cell>
          <cell r="G17">
            <v>94</v>
          </cell>
          <cell r="H17">
            <v>342</v>
          </cell>
          <cell r="I17">
            <v>125</v>
          </cell>
          <cell r="J17">
            <v>129</v>
          </cell>
          <cell r="K17">
            <v>38</v>
          </cell>
        </row>
        <row r="18">
          <cell r="A18" t="str">
            <v>7304</v>
          </cell>
          <cell r="B18" t="str">
            <v>ТУРКМЕНИЯ</v>
          </cell>
          <cell r="C18">
            <v>0</v>
          </cell>
          <cell r="D18">
            <v>119</v>
          </cell>
          <cell r="E18">
            <v>38</v>
          </cell>
          <cell r="F18">
            <v>0</v>
          </cell>
          <cell r="G18">
            <v>8</v>
          </cell>
          <cell r="H18">
            <v>0</v>
          </cell>
          <cell r="I18">
            <v>199</v>
          </cell>
          <cell r="J18">
            <v>610</v>
          </cell>
          <cell r="K18">
            <v>0</v>
          </cell>
        </row>
        <row r="19">
          <cell r="A19" t="str">
            <v>7304</v>
          </cell>
          <cell r="B19" t="str">
            <v>СЛОВАКИЯ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50</v>
          </cell>
          <cell r="J19">
            <v>149</v>
          </cell>
          <cell r="K19">
            <v>120</v>
          </cell>
        </row>
        <row r="20">
          <cell r="A20" t="str">
            <v>7304</v>
          </cell>
          <cell r="B20" t="str">
            <v xml:space="preserve">РЕСПУБЛИКА КОРЕЯ</v>
          </cell>
          <cell r="C20">
            <v>0</v>
          </cell>
          <cell r="D20">
            <v>10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730</v>
          </cell>
          <cell r="K20">
            <v>0</v>
          </cell>
        </row>
        <row r="21">
          <cell r="A21" t="str">
            <v>7304</v>
          </cell>
          <cell r="B21" t="str">
            <v>ВЬЕТНАМ</v>
          </cell>
          <cell r="C21">
            <v>0</v>
          </cell>
          <cell r="D21">
            <v>0</v>
          </cell>
          <cell r="E21">
            <v>2</v>
          </cell>
          <cell r="F21">
            <v>52</v>
          </cell>
          <cell r="G21">
            <v>0</v>
          </cell>
          <cell r="H21">
            <v>7</v>
          </cell>
          <cell r="I21">
            <v>276</v>
          </cell>
          <cell r="J21">
            <v>67</v>
          </cell>
          <cell r="K21">
            <v>0</v>
          </cell>
        </row>
        <row r="22">
          <cell r="A22" t="str">
            <v>7304</v>
          </cell>
          <cell r="B22" t="str">
            <v>ЭСТОНИЯ</v>
          </cell>
          <cell r="C22">
            <v>63</v>
          </cell>
          <cell r="D22">
            <v>0</v>
          </cell>
          <cell r="E22">
            <v>21</v>
          </cell>
          <cell r="F22">
            <v>103</v>
          </cell>
          <cell r="G22">
            <v>67</v>
          </cell>
          <cell r="H22">
            <v>72</v>
          </cell>
          <cell r="I22">
            <v>55</v>
          </cell>
          <cell r="J22">
            <v>35</v>
          </cell>
          <cell r="K22">
            <v>109</v>
          </cell>
        </row>
        <row r="23">
          <cell r="A23" t="str">
            <v>7304</v>
          </cell>
          <cell r="B23" t="str">
            <v>КУБА</v>
          </cell>
          <cell r="C23">
            <v>0</v>
          </cell>
          <cell r="D23">
            <v>401</v>
          </cell>
          <cell r="E23">
            <v>50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A24" t="str">
            <v>7304</v>
          </cell>
          <cell r="B24" t="str">
            <v>ВЕНГРИЯ</v>
          </cell>
          <cell r="C24">
            <v>3</v>
          </cell>
          <cell r="D24">
            <v>0</v>
          </cell>
          <cell r="E24">
            <v>41</v>
          </cell>
          <cell r="F24">
            <v>0</v>
          </cell>
          <cell r="G24">
            <v>37</v>
          </cell>
          <cell r="H24">
            <v>134</v>
          </cell>
          <cell r="I24">
            <v>197</v>
          </cell>
          <cell r="J24">
            <v>37</v>
          </cell>
          <cell r="K24">
            <v>0</v>
          </cell>
        </row>
        <row r="25">
          <cell r="A25" t="str">
            <v>7304</v>
          </cell>
          <cell r="B25" t="str">
            <v>США</v>
          </cell>
          <cell r="C25">
            <v>0</v>
          </cell>
          <cell r="D25">
            <v>189</v>
          </cell>
          <cell r="E25">
            <v>102</v>
          </cell>
          <cell r="F25">
            <v>0</v>
          </cell>
          <cell r="G25">
            <v>19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A26" t="str">
            <v>7304</v>
          </cell>
          <cell r="B26" t="str">
            <v>ЛИТВА</v>
          </cell>
          <cell r="C26">
            <v>74</v>
          </cell>
          <cell r="D26">
            <v>0</v>
          </cell>
          <cell r="E26">
            <v>0</v>
          </cell>
          <cell r="F26">
            <v>66</v>
          </cell>
          <cell r="G26">
            <v>2</v>
          </cell>
          <cell r="H26">
            <v>56</v>
          </cell>
          <cell r="I26">
            <v>0</v>
          </cell>
          <cell r="J26">
            <v>0</v>
          </cell>
          <cell r="K26">
            <v>8</v>
          </cell>
        </row>
        <row r="27">
          <cell r="A27" t="str">
            <v>7304</v>
          </cell>
          <cell r="B27" t="str">
            <v>БОЛГАРИЯ</v>
          </cell>
          <cell r="C27">
            <v>0</v>
          </cell>
          <cell r="D27">
            <v>0</v>
          </cell>
          <cell r="E27">
            <v>20</v>
          </cell>
          <cell r="F27">
            <v>0</v>
          </cell>
          <cell r="G27">
            <v>0</v>
          </cell>
          <cell r="H27">
            <v>58</v>
          </cell>
          <cell r="I27">
            <v>20</v>
          </cell>
          <cell r="J27">
            <v>32</v>
          </cell>
          <cell r="K27">
            <v>0</v>
          </cell>
        </row>
        <row r="28">
          <cell r="A28" t="str">
            <v>7304</v>
          </cell>
          <cell r="B28" t="str">
            <v>КИРГИЗИЯ</v>
          </cell>
          <cell r="C28">
            <v>40</v>
          </cell>
          <cell r="D28">
            <v>0</v>
          </cell>
          <cell r="E28">
            <v>20</v>
          </cell>
          <cell r="F28">
            <v>0</v>
          </cell>
          <cell r="G28">
            <v>15</v>
          </cell>
          <cell r="H28">
            <v>0</v>
          </cell>
          <cell r="I28">
            <v>15</v>
          </cell>
          <cell r="J28">
            <v>29</v>
          </cell>
          <cell r="K28">
            <v>9</v>
          </cell>
        </row>
        <row r="29">
          <cell r="A29" t="str">
            <v>7304</v>
          </cell>
          <cell r="B29" t="str">
            <v>ТАЙВАНЬ</v>
          </cell>
          <cell r="C29">
            <v>146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A30" t="str">
            <v>7304</v>
          </cell>
          <cell r="B30" t="str">
            <v>ТАДЖИКИСТАН</v>
          </cell>
          <cell r="C30">
            <v>47</v>
          </cell>
          <cell r="D30">
            <v>0</v>
          </cell>
          <cell r="E30">
            <v>0</v>
          </cell>
          <cell r="F30">
            <v>25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1">
          <cell r="A31" t="str">
            <v>7304</v>
          </cell>
          <cell r="B31" t="str">
            <v>ЛИВАН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134</v>
          </cell>
          <cell r="J31">
            <v>0</v>
          </cell>
          <cell r="K31">
            <v>0</v>
          </cell>
        </row>
        <row r="32">
          <cell r="A32" t="str">
            <v>7304</v>
          </cell>
          <cell r="B32" t="str">
            <v>ИНДОНЕЗИЯ</v>
          </cell>
          <cell r="C32">
            <v>0</v>
          </cell>
          <cell r="D32">
            <v>0</v>
          </cell>
          <cell r="E32">
            <v>0</v>
          </cell>
          <cell r="F32">
            <v>114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A33" t="str">
            <v>7304</v>
          </cell>
          <cell r="B33" t="str">
            <v>ПАКИСТАН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107</v>
          </cell>
          <cell r="I33">
            <v>0</v>
          </cell>
          <cell r="J33">
            <v>0</v>
          </cell>
          <cell r="K33">
            <v>0</v>
          </cell>
        </row>
        <row r="34">
          <cell r="A34" t="str">
            <v>7304</v>
          </cell>
          <cell r="B34" t="str">
            <v>МОЛДАВИЯ</v>
          </cell>
          <cell r="C34">
            <v>0</v>
          </cell>
          <cell r="D34">
            <v>0</v>
          </cell>
          <cell r="E34">
            <v>63</v>
          </cell>
          <cell r="F34">
            <v>0</v>
          </cell>
          <cell r="G34">
            <v>0</v>
          </cell>
          <cell r="H34">
            <v>0</v>
          </cell>
          <cell r="I34">
            <v>2</v>
          </cell>
          <cell r="J34">
            <v>0</v>
          </cell>
          <cell r="K34">
            <v>0</v>
          </cell>
        </row>
        <row r="35">
          <cell r="A35" t="str">
            <v>7304</v>
          </cell>
          <cell r="B35" t="str">
            <v>ПОЛЬША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36</v>
          </cell>
          <cell r="H35">
            <v>0</v>
          </cell>
          <cell r="I35">
            <v>0</v>
          </cell>
          <cell r="J35">
            <v>1</v>
          </cell>
          <cell r="K35">
            <v>0</v>
          </cell>
        </row>
        <row r="36">
          <cell r="A36" t="str">
            <v>7304</v>
          </cell>
          <cell r="B36" t="str">
            <v>РУМЫНИЯ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3</v>
          </cell>
          <cell r="J36">
            <v>0</v>
          </cell>
          <cell r="K36">
            <v>23</v>
          </cell>
        </row>
        <row r="37">
          <cell r="A37" t="str">
            <v>7304</v>
          </cell>
          <cell r="B37" t="str">
            <v>ИРАК</v>
          </cell>
          <cell r="C37">
            <v>0</v>
          </cell>
          <cell r="D37">
            <v>0</v>
          </cell>
          <cell r="E37">
            <v>1</v>
          </cell>
          <cell r="F37">
            <v>13</v>
          </cell>
          <cell r="G37">
            <v>0</v>
          </cell>
          <cell r="H37">
            <v>0</v>
          </cell>
          <cell r="I37">
            <v>10</v>
          </cell>
          <cell r="J37">
            <v>0</v>
          </cell>
          <cell r="K37">
            <v>0</v>
          </cell>
        </row>
        <row r="38">
          <cell r="A38" t="str">
            <v>7304</v>
          </cell>
          <cell r="B38" t="str">
            <v>СИНГАПУР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3</v>
          </cell>
          <cell r="J38">
            <v>0</v>
          </cell>
          <cell r="K38">
            <v>0</v>
          </cell>
        </row>
        <row r="39">
          <cell r="A39" t="str">
            <v>7304</v>
          </cell>
          <cell r="B39" t="str">
            <v>БАХРЕЙН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18</v>
          </cell>
          <cell r="I39">
            <v>0</v>
          </cell>
          <cell r="J39">
            <v>0</v>
          </cell>
          <cell r="K39">
            <v>0</v>
          </cell>
        </row>
        <row r="40">
          <cell r="A40" t="str">
            <v>7304</v>
          </cell>
          <cell r="B40" t="str">
            <v>МАЛИ</v>
          </cell>
          <cell r="C40">
            <v>0</v>
          </cell>
          <cell r="D40">
            <v>0</v>
          </cell>
          <cell r="E40">
            <v>0</v>
          </cell>
          <cell r="F40">
            <v>17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</row>
        <row r="41">
          <cell r="A41" t="str">
            <v>7304</v>
          </cell>
          <cell r="B41" t="str">
            <v>АНГОЛА</v>
          </cell>
          <cell r="C41">
            <v>0</v>
          </cell>
          <cell r="D41">
            <v>0</v>
          </cell>
          <cell r="E41">
            <v>0</v>
          </cell>
          <cell r="F41">
            <v>9</v>
          </cell>
          <cell r="G41">
            <v>0</v>
          </cell>
          <cell r="H41">
            <v>0</v>
          </cell>
          <cell r="I41">
            <v>1</v>
          </cell>
          <cell r="J41">
            <v>0</v>
          </cell>
          <cell r="K41">
            <v>0</v>
          </cell>
        </row>
        <row r="42">
          <cell r="A42" t="str">
            <v>7304</v>
          </cell>
          <cell r="B42" t="str">
            <v>АРМЕНИЯ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8</v>
          </cell>
          <cell r="K42">
            <v>0</v>
          </cell>
        </row>
        <row r="43">
          <cell r="A43" t="str">
            <v>7304</v>
          </cell>
          <cell r="B43" t="str">
            <v>НИДЕРЛАНДЫ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3</v>
          </cell>
        </row>
        <row r="44">
          <cell r="A44" t="str">
            <v>7304</v>
          </cell>
          <cell r="B44" t="str">
            <v>ВЕЛИКОБРИТАНИЯ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5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A45" t="str">
            <v>7304</v>
          </cell>
          <cell r="B45" t="str">
            <v>СИРИЯ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5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</row>
        <row r="46">
          <cell r="A46" t="str">
            <v>7304</v>
          </cell>
          <cell r="B46" t="str">
            <v>БАНГЛАДЕШ</v>
          </cell>
          <cell r="C46">
            <v>4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</row>
        <row r="47">
          <cell r="A47" t="str">
            <v>7304</v>
          </cell>
          <cell r="B47" t="str">
            <v xml:space="preserve">КОРЕЯ (КНДР)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4</v>
          </cell>
          <cell r="I47">
            <v>0</v>
          </cell>
          <cell r="J47">
            <v>0</v>
          </cell>
          <cell r="K47">
            <v>0</v>
          </cell>
        </row>
        <row r="48">
          <cell r="A48" t="str">
            <v>7304</v>
          </cell>
          <cell r="B48" t="str">
            <v>ЧЕХИЯ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</row>
        <row r="49">
          <cell r="A49" t="str">
            <v>7304</v>
          </cell>
          <cell r="B49" t="str">
            <v>ЗАМБИЯ</v>
          </cell>
          <cell r="C49">
            <v>0</v>
          </cell>
          <cell r="D49">
            <v>0</v>
          </cell>
          <cell r="E49">
            <v>2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</row>
        <row r="50">
          <cell r="A50" t="str">
            <v>7304</v>
          </cell>
          <cell r="B50" t="str">
            <v>КАНАДА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2</v>
          </cell>
        </row>
        <row r="51">
          <cell r="A51" t="str">
            <v>7304</v>
          </cell>
          <cell r="B51" t="str">
            <v>АВСТРИЯ</v>
          </cell>
          <cell r="C51">
            <v>0</v>
          </cell>
          <cell r="D51">
            <v>0</v>
          </cell>
          <cell r="E51">
            <v>1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</row>
        <row r="52">
          <cell r="A52" t="str">
            <v>7304</v>
          </cell>
          <cell r="B52" t="str">
            <v>РОССИЯ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1</v>
          </cell>
          <cell r="J52">
            <v>0</v>
          </cell>
          <cell r="K52">
            <v>0</v>
          </cell>
        </row>
        <row r="53">
          <cell r="A53" t="str">
            <v>7304</v>
          </cell>
          <cell r="B53" t="str">
            <v>ГРЕЦИЯ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</row>
        <row r="54">
          <cell r="A54" t="str">
            <v>7304</v>
          </cell>
          <cell r="B54" t="str">
            <v>ГРУЗИЯ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</row>
        <row r="55">
          <cell r="A55" t="str">
            <v>7304</v>
          </cell>
          <cell r="B55" t="str">
            <v>ДАНИЯ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</row>
        <row r="56">
          <cell r="A56" t="str">
            <v>7304</v>
          </cell>
          <cell r="B56" t="str">
            <v>ИОРДАНИЯ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</row>
        <row r="57">
          <cell r="A57" t="str">
            <v>7304</v>
          </cell>
          <cell r="B57" t="str">
            <v>ИСПАНИЯ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</row>
        <row r="58">
          <cell r="A58" t="str">
            <v>7304</v>
          </cell>
          <cell r="B58" t="str">
            <v>ЙЕМЕН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</row>
        <row r="59">
          <cell r="A59" t="str">
            <v>7304</v>
          </cell>
          <cell r="B59" t="str">
            <v>кипр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A60" t="str">
            <v>7304</v>
          </cell>
          <cell r="B60" t="str">
            <v>КОЛУМБИЯ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</row>
        <row r="61">
          <cell r="A61" t="str">
            <v>7304</v>
          </cell>
          <cell r="B61" t="str">
            <v>ЛЕСОТО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A62" t="str">
            <v>7304</v>
          </cell>
          <cell r="B62" t="str">
            <v>МАЛЬТА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</row>
        <row r="63">
          <cell r="A63" t="str">
            <v>7304</v>
          </cell>
          <cell r="B63" t="str">
            <v xml:space="preserve">НОВАЯ ЗЕЛАНДИЯ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</row>
        <row r="64">
          <cell r="A64" t="str">
            <v>7304</v>
          </cell>
          <cell r="B64" t="str">
            <v>ПАНАМА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</row>
        <row r="65">
          <cell r="A65" t="str">
            <v>7304</v>
          </cell>
          <cell r="B65" t="str">
            <v>ФИНЛЯНДИЯ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</row>
        <row r="66">
          <cell r="A66" t="str">
            <v>7304</v>
          </cell>
          <cell r="B66" t="str">
            <v>ФРАНЦИЯ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</row>
        <row r="67">
          <cell r="A67" t="str">
            <v>7304</v>
          </cell>
          <cell r="B67" t="str">
            <v>ХОРВАТИЯ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</row>
        <row r="68">
          <cell r="A68" t="str">
            <v>7304</v>
          </cell>
          <cell r="B68" t="str">
            <v>ШРИ-ЛАНКА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</row>
        <row r="69">
          <cell r="A69" t="str">
            <v>7304</v>
          </cell>
          <cell r="B69" t="str">
            <v>ЭФИОПИЯ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A70" t="str">
            <v>7304</v>
          </cell>
          <cell r="B70" t="str">
            <v>ЮГОСЛАВИЯ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</row>
        <row r="71">
          <cell r="A71" t="str">
            <v>7305</v>
          </cell>
          <cell r="B71" t="str">
            <v>КАЗАХСТАН</v>
          </cell>
          <cell r="C71">
            <v>908</v>
          </cell>
          <cell r="D71">
            <v>97</v>
          </cell>
          <cell r="E71">
            <v>1032</v>
          </cell>
          <cell r="F71">
            <v>1215</v>
          </cell>
          <cell r="G71">
            <v>23</v>
          </cell>
          <cell r="H71">
            <v>541</v>
          </cell>
          <cell r="I71">
            <v>1775</v>
          </cell>
          <cell r="J71">
            <v>97</v>
          </cell>
          <cell r="K71">
            <v>3483</v>
          </cell>
        </row>
        <row r="72">
          <cell r="A72" t="str">
            <v>7305</v>
          </cell>
          <cell r="B72" t="str">
            <v>УЗБЕКИСТАН</v>
          </cell>
          <cell r="C72">
            <v>0</v>
          </cell>
          <cell r="D72">
            <v>47</v>
          </cell>
          <cell r="E72">
            <v>77</v>
          </cell>
          <cell r="F72">
            <v>573</v>
          </cell>
          <cell r="G72">
            <v>580</v>
          </cell>
          <cell r="H72">
            <v>127</v>
          </cell>
          <cell r="I72">
            <v>656</v>
          </cell>
          <cell r="J72">
            <v>1576</v>
          </cell>
          <cell r="K72">
            <v>674</v>
          </cell>
        </row>
        <row r="73">
          <cell r="A73" t="str">
            <v>7305</v>
          </cell>
          <cell r="B73" t="str">
            <v>УКРАИНА</v>
          </cell>
          <cell r="C73">
            <v>0</v>
          </cell>
          <cell r="D73">
            <v>0</v>
          </cell>
          <cell r="E73">
            <v>37</v>
          </cell>
          <cell r="F73">
            <v>0</v>
          </cell>
          <cell r="G73">
            <v>0</v>
          </cell>
          <cell r="H73">
            <v>141</v>
          </cell>
          <cell r="I73">
            <v>65</v>
          </cell>
          <cell r="J73">
            <v>1977</v>
          </cell>
          <cell r="K73">
            <v>200</v>
          </cell>
        </row>
        <row r="74">
          <cell r="A74" t="str">
            <v>7305</v>
          </cell>
          <cell r="B74">
            <v>0</v>
          </cell>
          <cell r="C74">
            <v>0</v>
          </cell>
          <cell r="D74">
            <v>0</v>
          </cell>
          <cell r="E74">
            <v>135</v>
          </cell>
          <cell r="F74">
            <v>72</v>
          </cell>
          <cell r="G74">
            <v>0</v>
          </cell>
          <cell r="H74">
            <v>57</v>
          </cell>
          <cell r="I74">
            <v>120</v>
          </cell>
          <cell r="J74">
            <v>1</v>
          </cell>
          <cell r="K74">
            <v>892</v>
          </cell>
        </row>
        <row r="75">
          <cell r="A75" t="str">
            <v>7305</v>
          </cell>
          <cell r="B75" t="str">
            <v>КУБА</v>
          </cell>
          <cell r="C75">
            <v>0</v>
          </cell>
          <cell r="D75">
            <v>0</v>
          </cell>
          <cell r="E75">
            <v>0</v>
          </cell>
          <cell r="F75">
            <v>497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A76" t="str">
            <v>7305</v>
          </cell>
          <cell r="B76" t="str">
            <v>ЛАТВИЯ</v>
          </cell>
          <cell r="C76">
            <v>0</v>
          </cell>
          <cell r="D76">
            <v>0</v>
          </cell>
          <cell r="E76">
            <v>0</v>
          </cell>
          <cell r="F76">
            <v>42</v>
          </cell>
          <cell r="G76">
            <v>43</v>
          </cell>
          <cell r="H76">
            <v>99</v>
          </cell>
          <cell r="I76">
            <v>16</v>
          </cell>
          <cell r="J76">
            <v>0</v>
          </cell>
          <cell r="K76">
            <v>0</v>
          </cell>
        </row>
        <row r="77">
          <cell r="A77" t="str">
            <v>7305</v>
          </cell>
          <cell r="B77" t="str">
            <v>АЗЕРБАЙДЖАН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433</v>
          </cell>
        </row>
        <row r="78">
          <cell r="A78" t="str">
            <v>7305</v>
          </cell>
          <cell r="B78" t="str">
            <v>ЛИТВА</v>
          </cell>
          <cell r="C78">
            <v>0</v>
          </cell>
          <cell r="D78">
            <v>23</v>
          </cell>
          <cell r="E78">
            <v>139</v>
          </cell>
          <cell r="F78">
            <v>4</v>
          </cell>
          <cell r="G78">
            <v>57</v>
          </cell>
          <cell r="H78">
            <v>0</v>
          </cell>
          <cell r="I78">
            <v>36</v>
          </cell>
          <cell r="J78">
            <v>0</v>
          </cell>
          <cell r="K78">
            <v>0</v>
          </cell>
        </row>
      </sheetData>
      <sheetData sheetId="3" refreshError="1">
        <row r="1">
          <cell r="A1" t="str">
            <v xml:space="preserve">экспорт с начала года</v>
          </cell>
          <cell r="B1" t="str">
            <v>7304</v>
          </cell>
          <cell r="C1" t="str">
            <v>7305</v>
          </cell>
          <cell r="D1" t="str">
            <v>7306</v>
          </cell>
        </row>
        <row r="2">
          <cell r="A2" t="str">
            <v>КАЗАХСТАН</v>
          </cell>
          <cell r="B2">
            <v>15173</v>
          </cell>
          <cell r="C2">
            <v>11382</v>
          </cell>
          <cell r="D2">
            <v>10387</v>
          </cell>
        </row>
        <row r="3">
          <cell r="A3" t="str">
            <v>ГЕРМАНИЯ</v>
          </cell>
          <cell r="B3">
            <v>16562</v>
          </cell>
          <cell r="C3">
            <v>0</v>
          </cell>
          <cell r="D3">
            <v>17038</v>
          </cell>
        </row>
        <row r="4">
          <cell r="A4" t="str">
            <v>УЗБЕКИСТАН</v>
          </cell>
          <cell r="B4">
            <v>7931</v>
          </cell>
          <cell r="C4">
            <v>4463</v>
          </cell>
          <cell r="D4">
            <v>7980</v>
          </cell>
        </row>
        <row r="5">
          <cell r="A5" t="str">
            <v>ИТАЛИЯ</v>
          </cell>
          <cell r="B5">
            <v>4157</v>
          </cell>
          <cell r="C5">
            <v>15739</v>
          </cell>
          <cell r="D5">
            <v>15739</v>
          </cell>
        </row>
        <row r="6">
          <cell r="A6" t="str">
            <v>ИНДИЯ</v>
          </cell>
          <cell r="B6">
            <v>15414</v>
          </cell>
          <cell r="C6">
            <v>0</v>
          </cell>
          <cell r="D6">
            <v>0</v>
          </cell>
        </row>
        <row r="7">
          <cell r="A7" t="str">
            <v>ИРАН</v>
          </cell>
          <cell r="B7">
            <v>10025</v>
          </cell>
          <cell r="C7">
            <v>88</v>
          </cell>
          <cell r="D7">
            <v>734</v>
          </cell>
        </row>
        <row r="8">
          <cell r="A8" t="str">
            <v>ИРАН</v>
          </cell>
          <cell r="B8">
            <v>5005</v>
          </cell>
          <cell r="C8">
            <v>1374</v>
          </cell>
          <cell r="D8">
            <v>4124</v>
          </cell>
        </row>
        <row r="9">
          <cell r="A9" t="str">
            <v>УКРАИНА</v>
          </cell>
          <cell r="B9">
            <v>4304</v>
          </cell>
          <cell r="C9">
            <v>2504</v>
          </cell>
          <cell r="D9">
            <v>2414</v>
          </cell>
        </row>
        <row r="10">
          <cell r="A10" t="str">
            <v>ЛАТВИЯ</v>
          </cell>
          <cell r="B10">
            <v>1780</v>
          </cell>
          <cell r="C10">
            <v>488</v>
          </cell>
          <cell r="D10">
            <v>5161</v>
          </cell>
        </row>
        <row r="11">
          <cell r="A11" t="str">
            <v>ЕГИПЕТ</v>
          </cell>
          <cell r="B11">
            <v>6705</v>
          </cell>
          <cell r="C11">
            <v>5</v>
          </cell>
          <cell r="D11">
            <v>168</v>
          </cell>
        </row>
        <row r="12">
          <cell r="A12" t="str">
            <v>ЭСТОНИЯ</v>
          </cell>
          <cell r="B12">
            <v>585</v>
          </cell>
          <cell r="C12">
            <v>51</v>
          </cell>
          <cell r="D12">
            <v>4950</v>
          </cell>
        </row>
        <row r="13">
          <cell r="A13" t="str">
            <v>ТУРЦИЯ</v>
          </cell>
          <cell r="B13">
            <v>4290</v>
          </cell>
          <cell r="C13">
            <v>9</v>
          </cell>
          <cell r="D13">
            <v>3</v>
          </cell>
        </row>
        <row r="14">
          <cell r="A14" t="str">
            <v>АЗЕРБАЙДЖАН</v>
          </cell>
          <cell r="B14">
            <v>1561</v>
          </cell>
          <cell r="C14">
            <v>433</v>
          </cell>
          <cell r="D14">
            <v>1631</v>
          </cell>
        </row>
        <row r="15">
          <cell r="A15" t="str">
            <v>ИЗРАИЛЬ</v>
          </cell>
          <cell r="B15">
            <v>3040</v>
          </cell>
          <cell r="C15">
            <v>35</v>
          </cell>
          <cell r="D15">
            <v>35</v>
          </cell>
        </row>
        <row r="16">
          <cell r="A16" t="str">
            <v>КИТАЙ</v>
          </cell>
          <cell r="B16">
            <v>2169</v>
          </cell>
          <cell r="C16">
            <v>37</v>
          </cell>
          <cell r="D16">
            <v>302</v>
          </cell>
        </row>
        <row r="17">
          <cell r="A17" t="str">
            <v>США</v>
          </cell>
          <cell r="B17">
            <v>310</v>
          </cell>
          <cell r="C17">
            <v>2091</v>
          </cell>
          <cell r="D17">
            <v>2091</v>
          </cell>
        </row>
        <row r="18">
          <cell r="A18" t="str">
            <v>ЛИВАН</v>
          </cell>
          <cell r="B18">
            <v>134</v>
          </cell>
          <cell r="C18">
            <v>1578</v>
          </cell>
          <cell r="D18">
            <v>1578</v>
          </cell>
        </row>
        <row r="19">
          <cell r="A19" t="str">
            <v>МОНГОЛИЯ</v>
          </cell>
          <cell r="B19">
            <v>1421</v>
          </cell>
          <cell r="C19">
            <v>116</v>
          </cell>
          <cell r="D19">
            <v>116</v>
          </cell>
        </row>
        <row r="20">
          <cell r="A20" t="str">
            <v>ЛИВИЯ</v>
          </cell>
          <cell r="B20">
            <v>1511</v>
          </cell>
          <cell r="C20">
            <v>114</v>
          </cell>
          <cell r="D20">
            <v>522</v>
          </cell>
        </row>
        <row r="21">
          <cell r="A21" t="str">
            <v>КИРГИЗИЯ</v>
          </cell>
          <cell r="B21">
            <v>153</v>
          </cell>
          <cell r="C21">
            <v>260</v>
          </cell>
          <cell r="D21">
            <v>1348</v>
          </cell>
        </row>
        <row r="22">
          <cell r="A22" t="str">
            <v>ТУРКМЕНИЯ</v>
          </cell>
          <cell r="B22">
            <v>1108</v>
          </cell>
          <cell r="C22">
            <v>12</v>
          </cell>
          <cell r="D22">
            <v>376</v>
          </cell>
        </row>
        <row r="23">
          <cell r="A23" t="str">
            <v>НИДЕРЛАНДЫ</v>
          </cell>
          <cell r="B23">
            <v>6</v>
          </cell>
          <cell r="C23">
            <v>1427</v>
          </cell>
          <cell r="D23">
            <v>1427</v>
          </cell>
        </row>
        <row r="24">
          <cell r="A24" t="str">
            <v>ЛИТВА</v>
          </cell>
          <cell r="B24">
            <v>206</v>
          </cell>
          <cell r="C24">
            <v>259</v>
          </cell>
          <cell r="D24">
            <v>781</v>
          </cell>
        </row>
        <row r="25">
          <cell r="A25" t="str">
            <v>ЭФИОПИЯ</v>
          </cell>
          <cell r="B25">
            <v>0</v>
          </cell>
          <cell r="C25">
            <v>1245</v>
          </cell>
          <cell r="D25">
            <v>1245</v>
          </cell>
        </row>
        <row r="26">
          <cell r="A26" t="str">
            <v>КУБА</v>
          </cell>
          <cell r="B26">
            <v>451</v>
          </cell>
          <cell r="C26">
            <v>497</v>
          </cell>
          <cell r="D26">
            <v>0</v>
          </cell>
        </row>
        <row r="27">
          <cell r="A27" t="str">
            <v>ВЬЕТНАМ</v>
          </cell>
          <cell r="B27">
            <v>588</v>
          </cell>
          <cell r="C27">
            <v>37</v>
          </cell>
          <cell r="D27">
            <v>261</v>
          </cell>
        </row>
        <row r="28">
          <cell r="A28" t="str">
            <v>ТАДЖИКИСТАН</v>
          </cell>
          <cell r="B28">
            <v>137</v>
          </cell>
          <cell r="C28">
            <v>1</v>
          </cell>
          <cell r="D28">
            <v>683</v>
          </cell>
        </row>
        <row r="29">
          <cell r="A29" t="str">
            <v>СЛОВАКИЯ</v>
          </cell>
          <cell r="B29">
            <v>766</v>
          </cell>
          <cell r="C29">
            <v>0</v>
          </cell>
          <cell r="D29">
            <v>0</v>
          </cell>
        </row>
        <row r="30">
          <cell r="A30" t="str">
            <v xml:space="preserve">РЕСПУБЛИКА КОРЕЯ</v>
          </cell>
          <cell r="B30">
            <v>740</v>
          </cell>
          <cell r="C30">
            <v>37</v>
          </cell>
          <cell r="D30">
            <v>0</v>
          </cell>
        </row>
        <row r="31">
          <cell r="A31" t="str">
            <v>ТАНЗАНИЯ</v>
          </cell>
          <cell r="B31">
            <v>137</v>
          </cell>
          <cell r="C31">
            <v>1</v>
          </cell>
          <cell r="D31">
            <v>724</v>
          </cell>
        </row>
        <row r="32">
          <cell r="A32" t="str">
            <v>БОЛГАРИЯ</v>
          </cell>
          <cell r="B32">
            <v>192</v>
          </cell>
          <cell r="C32">
            <v>418</v>
          </cell>
          <cell r="D32">
            <v>418</v>
          </cell>
        </row>
        <row r="33">
          <cell r="A33" t="str">
            <v>ВЕНГРИЯ</v>
          </cell>
          <cell r="B33">
            <v>449</v>
          </cell>
          <cell r="C33">
            <v>15</v>
          </cell>
          <cell r="D33">
            <v>0</v>
          </cell>
        </row>
        <row r="34">
          <cell r="A34" t="str">
            <v>МОЛДАВИЯ</v>
          </cell>
          <cell r="B34">
            <v>100</v>
          </cell>
          <cell r="C34">
            <v>15</v>
          </cell>
          <cell r="D34">
            <v>318</v>
          </cell>
        </row>
        <row r="35">
          <cell r="A35" t="str">
            <v>ПОЛЬША</v>
          </cell>
          <cell r="B35">
            <v>37</v>
          </cell>
          <cell r="C35">
            <v>225</v>
          </cell>
          <cell r="D35">
            <v>225</v>
          </cell>
        </row>
        <row r="36">
          <cell r="A36" t="str">
            <v>ТАЙВАНЬ</v>
          </cell>
          <cell r="B36">
            <v>146</v>
          </cell>
          <cell r="C36">
            <v>244</v>
          </cell>
          <cell r="D36">
            <v>244</v>
          </cell>
        </row>
        <row r="37">
          <cell r="A37" t="str">
            <v>ИНДОНЕЗИЯ</v>
          </cell>
          <cell r="B37">
            <v>120</v>
          </cell>
          <cell r="C37">
            <v>0</v>
          </cell>
          <cell r="D37">
            <v>0</v>
          </cell>
        </row>
        <row r="38">
          <cell r="A38" t="str">
            <v>ПАКИСТАН</v>
          </cell>
          <cell r="B38">
            <v>107</v>
          </cell>
          <cell r="C38">
            <v>134</v>
          </cell>
          <cell r="D38">
            <v>50</v>
          </cell>
        </row>
        <row r="39">
          <cell r="A39" t="str">
            <v>ЧЕХИЯ</v>
          </cell>
          <cell r="B39">
            <v>4</v>
          </cell>
          <cell r="C39">
            <v>97</v>
          </cell>
          <cell r="D39">
            <v>97</v>
          </cell>
        </row>
        <row r="40">
          <cell r="A40" t="str">
            <v>ИРАК</v>
          </cell>
          <cell r="B40">
            <v>24</v>
          </cell>
          <cell r="C40">
            <v>10</v>
          </cell>
          <cell r="D40">
            <v>10</v>
          </cell>
        </row>
        <row r="41">
          <cell r="A41" t="str">
            <v>АРМЕНИЯ</v>
          </cell>
          <cell r="B41">
            <v>8</v>
          </cell>
          <cell r="C41">
            <v>24</v>
          </cell>
          <cell r="D41">
            <v>24</v>
          </cell>
        </row>
        <row r="42">
          <cell r="A42" t="str">
            <v>РУМЫНИЯ</v>
          </cell>
          <cell r="B42">
            <v>26</v>
          </cell>
          <cell r="C42">
            <v>26</v>
          </cell>
          <cell r="D42">
            <v>26</v>
          </cell>
        </row>
        <row r="43">
          <cell r="A43" t="str">
            <v>ГРУЗИЯ</v>
          </cell>
          <cell r="B43">
            <v>0</v>
          </cell>
          <cell r="C43">
            <v>26</v>
          </cell>
          <cell r="D43">
            <v>26</v>
          </cell>
        </row>
        <row r="44">
          <cell r="A44" t="str">
            <v>СИНГАПУР</v>
          </cell>
          <cell r="B44">
            <v>21</v>
          </cell>
          <cell r="C44">
            <v>24</v>
          </cell>
          <cell r="D44">
            <v>24</v>
          </cell>
        </row>
        <row r="45">
          <cell r="A45" t="str">
            <v>БАХРЕЙН</v>
          </cell>
          <cell r="B45">
            <v>18</v>
          </cell>
          <cell r="C45">
            <v>68</v>
          </cell>
          <cell r="D45">
            <v>1</v>
          </cell>
        </row>
        <row r="46">
          <cell r="A46" t="str">
            <v>МАЛИ</v>
          </cell>
          <cell r="B46">
            <v>17</v>
          </cell>
          <cell r="C46">
            <v>0</v>
          </cell>
          <cell r="D46">
            <v>0</v>
          </cell>
        </row>
        <row r="47">
          <cell r="A47" t="str">
            <v>КИПР</v>
          </cell>
          <cell r="B47">
            <v>0</v>
          </cell>
          <cell r="C47">
            <v>13</v>
          </cell>
          <cell r="D47">
            <v>13</v>
          </cell>
        </row>
        <row r="48">
          <cell r="A48" t="str">
            <v>АНГОЛА</v>
          </cell>
          <cell r="B48">
            <v>10</v>
          </cell>
          <cell r="C48">
            <v>13</v>
          </cell>
          <cell r="D48">
            <v>13</v>
          </cell>
        </row>
        <row r="49">
          <cell r="A49" t="str">
            <v>СИРИЯ</v>
          </cell>
          <cell r="B49">
            <v>5</v>
          </cell>
          <cell r="C49">
            <v>0</v>
          </cell>
          <cell r="D49">
            <v>1</v>
          </cell>
        </row>
        <row r="50">
          <cell r="A50" t="str">
            <v>ВЕЛИКОБРИТАНИЯ</v>
          </cell>
          <cell r="B50">
            <v>5</v>
          </cell>
          <cell r="C50">
            <v>37</v>
          </cell>
          <cell r="D50">
            <v>3</v>
          </cell>
        </row>
        <row r="51">
          <cell r="A51" t="str">
            <v>БАНГЛАДЕШ</v>
          </cell>
          <cell r="B51">
            <v>4</v>
          </cell>
          <cell r="C51">
            <v>0</v>
          </cell>
          <cell r="D51">
            <v>0</v>
          </cell>
        </row>
        <row r="52">
          <cell r="A52" t="str">
            <v xml:space="preserve">КОРЕЯ (КНДР)</v>
          </cell>
          <cell r="B52">
            <v>4</v>
          </cell>
          <cell r="C52">
            <v>0</v>
          </cell>
          <cell r="D52">
            <v>0</v>
          </cell>
        </row>
        <row r="53">
          <cell r="A53" t="str">
            <v>ЗАМБИЯ</v>
          </cell>
          <cell r="B53">
            <v>2</v>
          </cell>
          <cell r="C53">
            <v>65</v>
          </cell>
          <cell r="D53">
            <v>65</v>
          </cell>
        </row>
        <row r="54">
          <cell r="A54" t="str">
            <v>КАНАДА</v>
          </cell>
          <cell r="B54">
            <v>2</v>
          </cell>
          <cell r="C54">
            <v>9</v>
          </cell>
          <cell r="D54">
            <v>9</v>
          </cell>
        </row>
        <row r="55">
          <cell r="A55" t="str">
            <v>АВСТРИЯ</v>
          </cell>
          <cell r="B55">
            <v>1</v>
          </cell>
          <cell r="C55">
            <v>2</v>
          </cell>
          <cell r="D55">
            <v>41</v>
          </cell>
        </row>
        <row r="56">
          <cell r="A56" t="str">
            <v>РОССИЯ</v>
          </cell>
          <cell r="B56">
            <v>1</v>
          </cell>
          <cell r="C56">
            <v>0</v>
          </cell>
          <cell r="D56">
            <v>0</v>
          </cell>
        </row>
        <row r="57">
          <cell r="A57" t="str">
            <v>ГРЕЦИЯ</v>
          </cell>
          <cell r="B57">
            <v>0</v>
          </cell>
          <cell r="C57">
            <v>0</v>
          </cell>
          <cell r="D57">
            <v>0</v>
          </cell>
        </row>
        <row r="58">
          <cell r="A58" t="str">
            <v>ДАНИЯ</v>
          </cell>
          <cell r="B58">
            <v>0</v>
          </cell>
          <cell r="C58">
            <v>0</v>
          </cell>
          <cell r="D58">
            <v>0</v>
          </cell>
        </row>
        <row r="59">
          <cell r="A59" t="str">
            <v>ИСПАНИЯ</v>
          </cell>
          <cell r="B59">
            <v>0</v>
          </cell>
          <cell r="C59">
            <v>0</v>
          </cell>
          <cell r="D59">
            <v>0</v>
          </cell>
        </row>
        <row r="60">
          <cell r="A60" t="str">
            <v>ПАНАМА</v>
          </cell>
          <cell r="B60">
            <v>0</v>
          </cell>
          <cell r="C60">
            <v>0</v>
          </cell>
          <cell r="D60">
            <v>0</v>
          </cell>
        </row>
        <row r="61">
          <cell r="A61" t="str">
            <v>ФИНЛЯНДИЯ</v>
          </cell>
          <cell r="B61">
            <v>0</v>
          </cell>
          <cell r="C61">
            <v>0</v>
          </cell>
          <cell r="D61">
            <v>0</v>
          </cell>
        </row>
        <row r="62">
          <cell r="A62" t="str">
            <v>ФРАНЦИЯ</v>
          </cell>
          <cell r="B62">
            <v>0</v>
          </cell>
          <cell r="C62">
            <v>0</v>
          </cell>
          <cell r="D62">
            <v>0</v>
          </cell>
        </row>
        <row r="63">
          <cell r="A63" t="str">
            <v>ШРИ-ЛАНКА</v>
          </cell>
          <cell r="B63">
            <v>0</v>
          </cell>
          <cell r="C63">
            <v>0</v>
          </cell>
          <cell r="D63">
            <v>0</v>
          </cell>
        </row>
        <row r="64">
          <cell r="A64" t="str">
            <v>ИОРДАНИЯ</v>
          </cell>
          <cell r="B64">
            <v>0</v>
          </cell>
          <cell r="C64">
            <v>0</v>
          </cell>
          <cell r="D64">
            <v>0</v>
          </cell>
        </row>
        <row r="65">
          <cell r="A65" t="str">
            <v>ЙЕМЕН</v>
          </cell>
          <cell r="B65">
            <v>0</v>
          </cell>
          <cell r="C65">
            <v>180</v>
          </cell>
          <cell r="D65">
            <v>80</v>
          </cell>
        </row>
        <row r="66">
          <cell r="A66" t="str">
            <v>КОЛУМБИЯ</v>
          </cell>
          <cell r="B66">
            <v>0</v>
          </cell>
          <cell r="C66">
            <v>0</v>
          </cell>
          <cell r="D66">
            <v>0</v>
          </cell>
        </row>
        <row r="67">
          <cell r="A67" t="str">
            <v>ЛЕСОТО</v>
          </cell>
          <cell r="B67">
            <v>0</v>
          </cell>
          <cell r="C67">
            <v>60</v>
          </cell>
          <cell r="D67">
            <v>60</v>
          </cell>
        </row>
        <row r="68">
          <cell r="A68" t="str">
            <v>МАЛЬТА</v>
          </cell>
          <cell r="B68">
            <v>0</v>
          </cell>
          <cell r="C68">
            <v>1</v>
          </cell>
          <cell r="D68">
            <v>39</v>
          </cell>
        </row>
        <row r="69">
          <cell r="A69" t="str">
            <v xml:space="preserve">НОВАЯ ЗЕЛАНДИЯ</v>
          </cell>
          <cell r="B69">
            <v>0</v>
          </cell>
          <cell r="C69">
            <v>180</v>
          </cell>
          <cell r="D69">
            <v>0</v>
          </cell>
        </row>
        <row r="70">
          <cell r="A70" t="str">
            <v>ХОРВАТИЯ</v>
          </cell>
          <cell r="B70">
            <v>0</v>
          </cell>
          <cell r="C70">
            <v>71</v>
          </cell>
          <cell r="D70">
            <v>96</v>
          </cell>
        </row>
        <row r="71">
          <cell r="A71" t="str">
            <v>ЮГОСЛАВИЯ</v>
          </cell>
          <cell r="B71">
            <v>0</v>
          </cell>
          <cell r="C71">
            <v>0</v>
          </cell>
          <cell r="D71">
            <v>0</v>
          </cell>
        </row>
        <row r="72">
          <cell r="A72" t="str">
            <v>АРГЕНТИНА</v>
          </cell>
          <cell r="B72">
            <v>0</v>
          </cell>
          <cell r="C72">
            <v>0</v>
          </cell>
          <cell r="D72">
            <v>0</v>
          </cell>
        </row>
        <row r="73">
          <cell r="A73" t="str">
            <v>БЕЛЬГИЯ</v>
          </cell>
          <cell r="B73">
            <v>0</v>
          </cell>
          <cell r="C73">
            <v>0</v>
          </cell>
          <cell r="D73">
            <v>0</v>
          </cell>
        </row>
        <row r="74">
          <cell r="A74" t="str">
            <v>ИСЛАНДИЯ</v>
          </cell>
          <cell r="B74">
            <v>0</v>
          </cell>
          <cell r="C74">
            <v>0</v>
          </cell>
          <cell r="D74">
            <v>0</v>
          </cell>
        </row>
        <row r="75">
          <cell r="A75" t="str">
            <v>ТАИЛАНД</v>
          </cell>
          <cell r="B75">
            <v>0</v>
          </cell>
          <cell r="C75">
            <v>0</v>
          </cell>
          <cell r="D75">
            <v>0</v>
          </cell>
        </row>
        <row r="76">
          <cell r="A76" t="str">
            <v>ШВЕЙЦАРИЯ</v>
          </cell>
          <cell r="B76">
            <v>0</v>
          </cell>
          <cell r="C76">
            <v>0</v>
          </cell>
          <cell r="D76">
            <v>0</v>
          </cell>
        </row>
        <row r="77">
          <cell r="A77" t="str">
            <v>ШВЕЦИЯ</v>
          </cell>
          <cell r="B77">
            <v>0</v>
          </cell>
          <cell r="C77">
            <v>0</v>
          </cell>
          <cell r="D77">
            <v>0</v>
          </cell>
        </row>
        <row r="78">
          <cell r="A78" t="str">
            <v>ЯПОНИЯ</v>
          </cell>
          <cell r="B78">
            <v>0</v>
          </cell>
          <cell r="C78">
            <v>0</v>
          </cell>
          <cell r="D78">
            <v>0</v>
          </cell>
        </row>
      </sheetData>
      <sheetData sheetId="4" refreshError="1">
        <row r="1">
          <cell r="A1" t="str">
            <v xml:space="preserve">экспорт за N месяцев 1997 г</v>
          </cell>
          <cell r="B1" t="str">
            <v>7304</v>
          </cell>
          <cell r="C1" t="str">
            <v>7305</v>
          </cell>
          <cell r="D1" t="str">
            <v>7306</v>
          </cell>
        </row>
        <row r="2">
          <cell r="A2" t="str">
            <v>Казахстан</v>
          </cell>
          <cell r="B2">
            <v>47694</v>
          </cell>
          <cell r="C2">
            <v>7634</v>
          </cell>
          <cell r="D2">
            <v>14682</v>
          </cell>
        </row>
        <row r="3">
          <cell r="A3" t="str">
            <v>Германия</v>
          </cell>
          <cell r="B3">
            <v>13640</v>
          </cell>
          <cell r="C3">
            <v>110</v>
          </cell>
          <cell r="D3">
            <v>17899</v>
          </cell>
        </row>
        <row r="4">
          <cell r="A4" t="str">
            <v>Италия</v>
          </cell>
          <cell r="B4">
            <v>12059</v>
          </cell>
          <cell r="C4">
            <v>110</v>
          </cell>
          <cell r="D4">
            <v>11459</v>
          </cell>
        </row>
        <row r="5">
          <cell r="A5" t="str">
            <v>Иран</v>
          </cell>
          <cell r="B5">
            <v>11212</v>
          </cell>
          <cell r="C5">
            <v>21</v>
          </cell>
          <cell r="D5">
            <v>164</v>
          </cell>
        </row>
        <row r="6">
          <cell r="A6" t="str">
            <v>Узбекистан</v>
          </cell>
          <cell r="B6">
            <v>10990</v>
          </cell>
          <cell r="C6">
            <v>18864</v>
          </cell>
          <cell r="D6">
            <v>18747</v>
          </cell>
        </row>
        <row r="7">
          <cell r="A7" t="str">
            <v>Китай</v>
          </cell>
          <cell r="B7">
            <v>6806</v>
          </cell>
          <cell r="C7">
            <v>37</v>
          </cell>
          <cell r="D7">
            <v>133</v>
          </cell>
        </row>
        <row r="8">
          <cell r="A8" t="str">
            <v>Украина</v>
          </cell>
          <cell r="B8">
            <v>6314</v>
          </cell>
          <cell r="C8">
            <v>298</v>
          </cell>
          <cell r="D8">
            <v>2298</v>
          </cell>
        </row>
        <row r="9">
          <cell r="A9" t="str">
            <v>Индия</v>
          </cell>
          <cell r="B9">
            <v>4204</v>
          </cell>
          <cell r="C9">
            <v>0</v>
          </cell>
          <cell r="D9">
            <v>0</v>
          </cell>
        </row>
        <row r="10">
          <cell r="A10" t="str">
            <v>Бельгия</v>
          </cell>
          <cell r="B10">
            <v>4151</v>
          </cell>
          <cell r="C10">
            <v>806</v>
          </cell>
          <cell r="D10">
            <v>3597</v>
          </cell>
        </row>
        <row r="11">
          <cell r="A11" t="str">
            <v>Турция</v>
          </cell>
          <cell r="B11">
            <v>3058</v>
          </cell>
          <cell r="C11">
            <v>62</v>
          </cell>
          <cell r="D11">
            <v>10</v>
          </cell>
        </row>
        <row r="12">
          <cell r="A12" t="str">
            <v>Израиль</v>
          </cell>
          <cell r="B12">
            <v>2468</v>
          </cell>
          <cell r="C12">
            <v>51</v>
          </cell>
          <cell r="D12">
            <v>4950</v>
          </cell>
        </row>
        <row r="13">
          <cell r="A13" t="str">
            <v>Монголия</v>
          </cell>
          <cell r="B13">
            <v>1553</v>
          </cell>
          <cell r="C13">
            <v>200</v>
          </cell>
          <cell r="D13">
            <v>815</v>
          </cell>
        </row>
        <row r="14">
          <cell r="A14" t="str">
            <v>Сша</v>
          </cell>
          <cell r="B14">
            <v>1255</v>
          </cell>
          <cell r="C14">
            <v>0</v>
          </cell>
          <cell r="D14">
            <v>0</v>
          </cell>
        </row>
        <row r="15">
          <cell r="A15" t="str">
            <v>Азербайджан</v>
          </cell>
          <cell r="B15">
            <v>1201</v>
          </cell>
          <cell r="C15">
            <v>0</v>
          </cell>
          <cell r="D15">
            <v>794</v>
          </cell>
        </row>
        <row r="16">
          <cell r="A16" t="str">
            <v>Туркменистан</v>
          </cell>
          <cell r="B16">
            <v>1122</v>
          </cell>
          <cell r="C16">
            <v>6</v>
          </cell>
          <cell r="D16">
            <v>198</v>
          </cell>
        </row>
        <row r="17">
          <cell r="A17" t="str">
            <v>Кыргызстан</v>
          </cell>
          <cell r="B17">
            <v>988</v>
          </cell>
          <cell r="C17">
            <v>0</v>
          </cell>
          <cell r="D17">
            <v>1151</v>
          </cell>
        </row>
        <row r="18">
          <cell r="A18" t="str">
            <v>Эстония</v>
          </cell>
          <cell r="B18">
            <v>960</v>
          </cell>
          <cell r="C18">
            <v>62</v>
          </cell>
          <cell r="D18">
            <v>3271</v>
          </cell>
        </row>
        <row r="19">
          <cell r="A19" t="str">
            <v>Египет</v>
          </cell>
          <cell r="B19">
            <v>846</v>
          </cell>
          <cell r="C19">
            <v>864</v>
          </cell>
          <cell r="D19">
            <v>864</v>
          </cell>
        </row>
        <row r="20">
          <cell r="A20" t="str">
            <v>Латвия</v>
          </cell>
          <cell r="B20">
            <v>576</v>
          </cell>
          <cell r="C20">
            <v>806</v>
          </cell>
          <cell r="D20">
            <v>3191</v>
          </cell>
        </row>
        <row r="21">
          <cell r="A21" t="str">
            <v>Вьетнам</v>
          </cell>
          <cell r="B21">
            <v>357</v>
          </cell>
          <cell r="C21">
            <v>18</v>
          </cell>
          <cell r="D21">
            <v>275</v>
          </cell>
        </row>
        <row r="22">
          <cell r="A22" t="str">
            <v>Литва</v>
          </cell>
          <cell r="B22">
            <v>347</v>
          </cell>
          <cell r="C22">
            <v>970</v>
          </cell>
          <cell r="D22">
            <v>571</v>
          </cell>
        </row>
        <row r="23">
          <cell r="A23" t="str">
            <v>Молдова</v>
          </cell>
          <cell r="B23">
            <v>215</v>
          </cell>
          <cell r="C23">
            <v>6</v>
          </cell>
          <cell r="D23">
            <v>445</v>
          </cell>
        </row>
        <row r="24">
          <cell r="A24" t="str">
            <v>Сингапур</v>
          </cell>
          <cell r="B24">
            <v>164</v>
          </cell>
          <cell r="C24">
            <v>0</v>
          </cell>
          <cell r="D24">
            <v>0</v>
          </cell>
        </row>
        <row r="25">
          <cell r="A25" t="str">
            <v>Финляндия</v>
          </cell>
          <cell r="B25">
            <v>152</v>
          </cell>
          <cell r="C25">
            <v>1064</v>
          </cell>
          <cell r="D25">
            <v>1064</v>
          </cell>
        </row>
        <row r="26">
          <cell r="A26" t="str">
            <v>Таджикистан</v>
          </cell>
          <cell r="B26">
            <v>138</v>
          </cell>
          <cell r="C26">
            <v>194</v>
          </cell>
          <cell r="D26">
            <v>194</v>
          </cell>
        </row>
        <row r="27">
          <cell r="A27" t="str">
            <v>Армения</v>
          </cell>
          <cell r="B27">
            <v>134</v>
          </cell>
          <cell r="C27">
            <v>18</v>
          </cell>
          <cell r="D27">
            <v>134</v>
          </cell>
        </row>
        <row r="28">
          <cell r="A28" t="str">
            <v>Болгария</v>
          </cell>
          <cell r="B28">
            <v>110</v>
          </cell>
          <cell r="C28">
            <v>2391</v>
          </cell>
          <cell r="D28">
            <v>2391</v>
          </cell>
        </row>
        <row r="29">
          <cell r="A29" t="str">
            <v>Бангладеш</v>
          </cell>
          <cell r="B29">
            <v>59</v>
          </cell>
          <cell r="C29">
            <v>1</v>
          </cell>
          <cell r="D29">
            <v>1</v>
          </cell>
        </row>
        <row r="30">
          <cell r="A30" t="str">
            <v>Малайзия</v>
          </cell>
          <cell r="B30">
            <v>20</v>
          </cell>
          <cell r="C30">
            <v>194</v>
          </cell>
          <cell r="D30">
            <v>194</v>
          </cell>
        </row>
        <row r="31">
          <cell r="A31" t="str">
            <v xml:space="preserve">Корея респ.</v>
          </cell>
          <cell r="B31">
            <v>15</v>
          </cell>
          <cell r="C31">
            <v>3</v>
          </cell>
          <cell r="D31">
            <v>3</v>
          </cell>
        </row>
        <row r="32">
          <cell r="A32" t="str">
            <v>Гвинея</v>
          </cell>
          <cell r="B32">
            <v>9</v>
          </cell>
          <cell r="C32">
            <v>29</v>
          </cell>
          <cell r="D32">
            <v>418</v>
          </cell>
        </row>
        <row r="33">
          <cell r="A33" t="str">
            <v>Швейцария</v>
          </cell>
          <cell r="B33">
            <v>6</v>
          </cell>
          <cell r="C33">
            <v>40</v>
          </cell>
          <cell r="D33">
            <v>40</v>
          </cell>
        </row>
        <row r="34">
          <cell r="A34" t="str">
            <v>Южно-афр.республ.</v>
          </cell>
          <cell r="B34">
            <v>4</v>
          </cell>
          <cell r="C34">
            <v>15</v>
          </cell>
          <cell r="D34">
            <v>318</v>
          </cell>
        </row>
        <row r="35">
          <cell r="A35" t="str">
            <v>Куба</v>
          </cell>
          <cell r="B35">
            <v>3</v>
          </cell>
          <cell r="C35">
            <v>6</v>
          </cell>
          <cell r="D35">
            <v>6</v>
          </cell>
        </row>
        <row r="36">
          <cell r="A36" t="str">
            <v>Словакия</v>
          </cell>
          <cell r="B36">
            <v>3</v>
          </cell>
          <cell r="C36">
            <v>0</v>
          </cell>
          <cell r="D36">
            <v>0</v>
          </cell>
        </row>
        <row r="37">
          <cell r="A37" t="str">
            <v>Мавритания</v>
          </cell>
          <cell r="B37">
            <v>2</v>
          </cell>
          <cell r="C37">
            <v>60</v>
          </cell>
          <cell r="D37">
            <v>60</v>
          </cell>
        </row>
        <row r="38">
          <cell r="A38" t="str">
            <v>Польша</v>
          </cell>
          <cell r="B38">
            <v>2</v>
          </cell>
          <cell r="C38">
            <v>13</v>
          </cell>
          <cell r="D38">
            <v>13</v>
          </cell>
        </row>
        <row r="39">
          <cell r="A39" t="str">
            <v>Грузия</v>
          </cell>
          <cell r="B39">
            <v>1</v>
          </cell>
          <cell r="C39">
            <v>113</v>
          </cell>
          <cell r="D39">
            <v>113</v>
          </cell>
        </row>
        <row r="40">
          <cell r="A40" t="str">
            <v>Алжир</v>
          </cell>
          <cell r="B40">
            <v>0</v>
          </cell>
          <cell r="C40">
            <v>10</v>
          </cell>
          <cell r="D40">
            <v>10</v>
          </cell>
        </row>
        <row r="41">
          <cell r="A41" t="str">
            <v>Аргентина</v>
          </cell>
          <cell r="B41">
            <v>0</v>
          </cell>
          <cell r="C41">
            <v>3</v>
          </cell>
          <cell r="D41">
            <v>3</v>
          </cell>
        </row>
        <row r="42">
          <cell r="A42" t="str">
            <v xml:space="preserve">Босния и герцог.</v>
          </cell>
          <cell r="B42">
            <v>0</v>
          </cell>
          <cell r="C42">
            <v>13</v>
          </cell>
          <cell r="D42">
            <v>13</v>
          </cell>
        </row>
        <row r="43">
          <cell r="A43" t="str">
            <v>Великобритания</v>
          </cell>
          <cell r="B43">
            <v>0</v>
          </cell>
          <cell r="C43">
            <v>13</v>
          </cell>
          <cell r="D43">
            <v>0</v>
          </cell>
        </row>
        <row r="44">
          <cell r="A44" t="str">
            <v>Венгрия</v>
          </cell>
          <cell r="B44">
            <v>0</v>
          </cell>
          <cell r="C44">
            <v>38</v>
          </cell>
          <cell r="D44">
            <v>38</v>
          </cell>
        </row>
        <row r="45">
          <cell r="A45" t="str">
            <v>Виргин.о-ва(брит)</v>
          </cell>
          <cell r="B45">
            <v>0</v>
          </cell>
          <cell r="C45">
            <v>68</v>
          </cell>
          <cell r="D45">
            <v>1</v>
          </cell>
        </row>
        <row r="46">
          <cell r="A46" t="str">
            <v>Греция</v>
          </cell>
          <cell r="B46">
            <v>0</v>
          </cell>
          <cell r="C46">
            <v>0</v>
          </cell>
          <cell r="D46">
            <v>0</v>
          </cell>
        </row>
        <row r="47">
          <cell r="A47" t="str">
            <v>Зимбабве</v>
          </cell>
          <cell r="B47">
            <v>0</v>
          </cell>
          <cell r="C47">
            <v>13</v>
          </cell>
          <cell r="D47">
            <v>13</v>
          </cell>
        </row>
        <row r="48">
          <cell r="A48" t="str">
            <v>Канада</v>
          </cell>
          <cell r="B48">
            <v>0</v>
          </cell>
          <cell r="C48">
            <v>1064</v>
          </cell>
          <cell r="D48">
            <v>1064</v>
          </cell>
        </row>
        <row r="49">
          <cell r="A49" t="str">
            <v>Кипр</v>
          </cell>
          <cell r="B49">
            <v>0</v>
          </cell>
          <cell r="C49">
            <v>0</v>
          </cell>
          <cell r="D49">
            <v>0</v>
          </cell>
        </row>
        <row r="50">
          <cell r="A50" t="str">
            <v>Панама</v>
          </cell>
          <cell r="B50">
            <v>0</v>
          </cell>
          <cell r="C50">
            <v>37</v>
          </cell>
          <cell r="D50">
            <v>3</v>
          </cell>
        </row>
        <row r="51">
          <cell r="A51" t="str">
            <v>Португалия</v>
          </cell>
          <cell r="B51">
            <v>0</v>
          </cell>
          <cell r="C51">
            <v>0</v>
          </cell>
          <cell r="D51">
            <v>0</v>
          </cell>
        </row>
        <row r="52">
          <cell r="A52" t="str">
            <v>Румыния</v>
          </cell>
          <cell r="B52">
            <v>0</v>
          </cell>
          <cell r="C52">
            <v>0</v>
          </cell>
          <cell r="D52">
            <v>0</v>
          </cell>
        </row>
        <row r="53">
          <cell r="A53" t="str">
            <v>Сирия</v>
          </cell>
          <cell r="B53">
            <v>0</v>
          </cell>
          <cell r="C53">
            <v>621</v>
          </cell>
          <cell r="D53">
            <v>621</v>
          </cell>
        </row>
        <row r="54">
          <cell r="A54" t="str">
            <v>Чехия</v>
          </cell>
          <cell r="B54">
            <v>0</v>
          </cell>
          <cell r="C54">
            <v>60</v>
          </cell>
          <cell r="D54">
            <v>60</v>
          </cell>
        </row>
        <row r="55">
          <cell r="A55" t="str">
            <v>Швеция</v>
          </cell>
          <cell r="B55">
            <v>0</v>
          </cell>
          <cell r="C55">
            <v>2</v>
          </cell>
          <cell r="D55">
            <v>41</v>
          </cell>
        </row>
        <row r="56">
          <cell r="A56" t="str">
            <v>Шри-ланка</v>
          </cell>
          <cell r="B56">
            <v>0</v>
          </cell>
          <cell r="C56">
            <v>0</v>
          </cell>
          <cell r="D56">
            <v>0</v>
          </cell>
        </row>
        <row r="57">
          <cell r="A57" t="str">
            <v>Япония</v>
          </cell>
          <cell r="B57">
            <v>0</v>
          </cell>
          <cell r="C57">
            <v>0</v>
          </cell>
          <cell r="D57">
            <v>0</v>
          </cell>
        </row>
        <row r="58">
          <cell r="A58" t="str">
            <v>Австрия</v>
          </cell>
          <cell r="B58">
            <v>0</v>
          </cell>
          <cell r="C58">
            <v>0</v>
          </cell>
          <cell r="D58">
            <v>0</v>
          </cell>
        </row>
        <row r="59">
          <cell r="A59" t="str">
            <v>Дания</v>
          </cell>
          <cell r="B59">
            <v>0</v>
          </cell>
          <cell r="C59">
            <v>3</v>
          </cell>
          <cell r="D59">
            <v>3</v>
          </cell>
        </row>
        <row r="60">
          <cell r="A60" t="str">
            <v>Ливан</v>
          </cell>
          <cell r="B60">
            <v>0</v>
          </cell>
          <cell r="C60">
            <v>2079</v>
          </cell>
          <cell r="D60">
            <v>2079</v>
          </cell>
        </row>
        <row r="61">
          <cell r="A61" t="str">
            <v>Нидерланды</v>
          </cell>
          <cell r="B61">
            <v>0</v>
          </cell>
          <cell r="C61">
            <v>0</v>
          </cell>
          <cell r="D61">
            <v>0</v>
          </cell>
        </row>
        <row r="62">
          <cell r="A62" t="str">
            <v xml:space="preserve">Саудовская аравия</v>
          </cell>
          <cell r="B62">
            <v>0</v>
          </cell>
          <cell r="C62">
            <v>1498</v>
          </cell>
          <cell r="D62">
            <v>1498</v>
          </cell>
        </row>
        <row r="63">
          <cell r="A63" t="str">
            <v xml:space="preserve">Сербия и черногор</v>
          </cell>
          <cell r="B63">
            <v>0</v>
          </cell>
          <cell r="C63">
            <v>0</v>
          </cell>
          <cell r="D63">
            <v>0</v>
          </cell>
        </row>
        <row r="64">
          <cell r="A64" t="str">
            <v>Франция</v>
          </cell>
          <cell r="B64">
            <v>12</v>
          </cell>
          <cell r="C64">
            <v>12</v>
          </cell>
          <cell r="D64">
            <v>12</v>
          </cell>
        </row>
        <row r="65">
          <cell r="A65" t="str">
            <v>Эфиопия</v>
          </cell>
          <cell r="B65">
            <v>0</v>
          </cell>
          <cell r="C65">
            <v>543</v>
          </cell>
          <cell r="D65">
            <v>543</v>
          </cell>
        </row>
      </sheetData>
      <sheetData sheetId="5" refreshError="1">
        <row r="1">
          <cell r="A1" t="str">
            <v xml:space="preserve">крупнейшие экспортеры 98</v>
          </cell>
          <cell r="B1" t="str">
            <v>First_G022</v>
          </cell>
          <cell r="C1" t="str">
            <v>7304</v>
          </cell>
          <cell r="D1" t="str">
            <v>7305</v>
          </cell>
          <cell r="E1" t="str">
            <v>7306</v>
          </cell>
        </row>
        <row r="2">
          <cell r="A2" t="str">
            <v>00186619</v>
          </cell>
          <cell r="B2" t="str">
            <v xml:space="preserve">ГОРОДЖА ЛЕОНИД БОРИСОВИЧ ПАСП.IV-ТО 548254 ВЫД.ОВД Г.РУБЦОВСКА 16.01.78</v>
          </cell>
          <cell r="C2">
            <v>18</v>
          </cell>
          <cell r="D2">
            <v>334</v>
          </cell>
          <cell r="E2">
            <v>334</v>
          </cell>
        </row>
        <row r="3">
          <cell r="A3" t="str">
            <v>00000000</v>
          </cell>
          <cell r="B3" t="str">
            <v xml:space="preserve">"ФИHИМПИАHТИ (ИHТЕРHАЦИОHАЛ) ЛИМИТЕД"</v>
          </cell>
          <cell r="C3">
            <v>1012</v>
          </cell>
          <cell r="D3">
            <v>38</v>
          </cell>
          <cell r="E3">
            <v>38</v>
          </cell>
        </row>
        <row r="4">
          <cell r="A4" t="str">
            <v>00000001</v>
          </cell>
          <cell r="B4" t="str">
            <v xml:space="preserve"> "НИКОЛАЕВ АНАТОЛИЙ ВАЛЕРЬЕВИЧ"п-т N 00504117</v>
          </cell>
          <cell r="C4">
            <v>1173</v>
          </cell>
          <cell r="D4">
            <v>362</v>
          </cell>
          <cell r="E4">
            <v>2471</v>
          </cell>
        </row>
        <row r="5">
          <cell r="A5" t="str">
            <v>00105710</v>
          </cell>
          <cell r="B5" t="str">
            <v>ОАО"НОВОСИБИРСКЭНЕРГО"</v>
          </cell>
          <cell r="C5">
            <v>12360</v>
          </cell>
          <cell r="D5">
            <v>10</v>
          </cell>
          <cell r="E5">
            <v>10</v>
          </cell>
        </row>
        <row r="6">
          <cell r="A6" t="str">
            <v>00108973</v>
          </cell>
          <cell r="B6" t="str">
            <v xml:space="preserve">АО ЧЕХОВСКИЙ ОПЫТ.З-Д"ГИДPОСТАЛЬ"</v>
          </cell>
          <cell r="C6">
            <v>4</v>
          </cell>
          <cell r="D6">
            <v>33</v>
          </cell>
          <cell r="E6">
            <v>33</v>
          </cell>
        </row>
        <row r="7">
          <cell r="A7" t="str">
            <v>00110833</v>
          </cell>
          <cell r="B7" t="str">
            <v xml:space="preserve">ОАО "УРАЛЭНЕРГОРЕМОНТ"                                                      1322</v>
          </cell>
          <cell r="C7">
            <v>84</v>
          </cell>
          <cell r="D7">
            <v>4525</v>
          </cell>
          <cell r="E7">
            <v>4525</v>
          </cell>
        </row>
        <row r="8">
          <cell r="A8" t="str">
            <v>00117794</v>
          </cell>
          <cell r="B8" t="str">
            <v xml:space="preserve">АО "ТРЕСТ ГИДРОМОНТАЖ"</v>
          </cell>
          <cell r="C8">
            <v>4</v>
          </cell>
          <cell r="D8">
            <v>3</v>
          </cell>
          <cell r="E8">
            <v>3800</v>
          </cell>
        </row>
        <row r="9">
          <cell r="A9" t="str">
            <v>00119273</v>
          </cell>
          <cell r="B9" t="str">
            <v xml:space="preserve">РЕФТИНСКОЕ МОНТАЖНОЕ УПРАВЛЕНИЕ</v>
          </cell>
          <cell r="C9">
            <v>40</v>
          </cell>
          <cell r="D9">
            <v>115</v>
          </cell>
          <cell r="E9">
            <v>14</v>
          </cell>
        </row>
        <row r="10">
          <cell r="A10" t="str">
            <v>00120282</v>
          </cell>
          <cell r="B10" t="str">
            <v xml:space="preserve">ЗАО " ВОЛГОЭНЕРГОМОНТАЖ "</v>
          </cell>
          <cell r="C10">
            <v>0</v>
          </cell>
          <cell r="D10">
            <v>364</v>
          </cell>
          <cell r="E10">
            <v>3023</v>
          </cell>
        </row>
        <row r="11">
          <cell r="A11" t="str">
            <v>00121293</v>
          </cell>
          <cell r="B11" t="str">
            <v xml:space="preserve">БЕЛОЯРСКОЕ МОНТАЖНОЕ УПРАВЛЕНИЕ ЗАО  ТРЕСТ "УРАЛЭНЕРГОМОНТАЖ"</v>
          </cell>
          <cell r="C11">
            <v>56</v>
          </cell>
          <cell r="D11">
            <v>11</v>
          </cell>
          <cell r="E11">
            <v>11</v>
          </cell>
        </row>
        <row r="12">
          <cell r="A12" t="str">
            <v>00121711</v>
          </cell>
          <cell r="B12" t="str">
            <v xml:space="preserve">ЗАО ПО ЭЛЕКТРОМОНТАЖУ ЭЛЕКТРОСТАНЦИЙ И ПОДСТА</v>
          </cell>
          <cell r="C12">
            <v>0</v>
          </cell>
          <cell r="D12">
            <v>1988</v>
          </cell>
          <cell r="E12">
            <v>1988</v>
          </cell>
        </row>
        <row r="13">
          <cell r="A13" t="str">
            <v>00136298</v>
          </cell>
          <cell r="B13" t="str">
            <v xml:space="preserve">ОАО "РОСНЕФТЬ-САХАЛИНМОРНЕФТЕГАЗ"</v>
          </cell>
          <cell r="C13">
            <v>3</v>
          </cell>
          <cell r="D13">
            <v>1223</v>
          </cell>
          <cell r="E13">
            <v>1223</v>
          </cell>
        </row>
        <row r="14">
          <cell r="A14" t="str">
            <v>00139608</v>
          </cell>
          <cell r="B14" t="str">
            <v xml:space="preserve">АООТ"УРАЛО-СИБИРСКИЕ МАГИСТРАЛЬНЫЕ НЕФТЕПРОВОДЫ ИМЕНИ Д.А.ЧЕРНЯЕВА"</v>
          </cell>
          <cell r="C14">
            <v>25</v>
          </cell>
          <cell r="D14">
            <v>0</v>
          </cell>
        </row>
        <row r="15">
          <cell r="A15" t="str">
            <v>00139614</v>
          </cell>
          <cell r="B15" t="str">
            <v xml:space="preserve">"ЧЕЛЯБИНСКОЕ РАЙОННОЕ НЕФТЕПРОВОДНОЕ УПРАВЛЕНИЕ"УР-СИБ.МАГИСТ.НЕФТЕПРОВОД"</v>
          </cell>
          <cell r="C15">
            <v>36</v>
          </cell>
          <cell r="D15">
            <v>497</v>
          </cell>
        </row>
        <row r="16">
          <cell r="A16" t="str">
            <v>00148056</v>
          </cell>
          <cell r="B16" t="str">
            <v xml:space="preserve">ОАО НПО "БУРОВАЯ ТЕХНИКА"</v>
          </cell>
          <cell r="C16">
            <v>0</v>
          </cell>
          <cell r="D16">
            <v>0</v>
          </cell>
          <cell r="E16">
            <v>0</v>
          </cell>
        </row>
        <row r="17">
          <cell r="A17" t="str">
            <v>00148990</v>
          </cell>
          <cell r="B17" t="str">
            <v>АО"HИЖHЕКАМСКШИHА"</v>
          </cell>
          <cell r="C17">
            <v>1153</v>
          </cell>
          <cell r="D17">
            <v>0</v>
          </cell>
          <cell r="E17">
            <v>0</v>
          </cell>
        </row>
        <row r="18">
          <cell r="A18" t="str">
            <v>00149216</v>
          </cell>
          <cell r="B18" t="str">
            <v xml:space="preserve">АО "РЕЗИНОТЕХНИК" *0901000493</v>
          </cell>
          <cell r="C18">
            <v>0</v>
          </cell>
          <cell r="D18">
            <v>54</v>
          </cell>
          <cell r="E18">
            <v>54</v>
          </cell>
        </row>
        <row r="19">
          <cell r="A19" t="str">
            <v>00149245</v>
          </cell>
          <cell r="B19" t="str">
            <v xml:space="preserve">"КУРСКРЕЗИНОТЕХНИКА"-АО ЗАКРЫТОГО ТИПА</v>
          </cell>
          <cell r="C19">
            <v>75</v>
          </cell>
          <cell r="D19">
            <v>942</v>
          </cell>
          <cell r="E19">
            <v>96</v>
          </cell>
        </row>
        <row r="20">
          <cell r="A20" t="str">
            <v>00150946</v>
          </cell>
          <cell r="B20" t="str">
            <v>ОАО*БАШНЕФТЕХИМСНАБ*</v>
          </cell>
          <cell r="C20">
            <v>46</v>
          </cell>
          <cell r="D20">
            <v>1006</v>
          </cell>
          <cell r="E20">
            <v>1006</v>
          </cell>
        </row>
        <row r="21">
          <cell r="A21" t="str">
            <v>00153229</v>
          </cell>
          <cell r="B21" t="str">
            <v xml:space="preserve">АО "ГАЗСТРОЙДЕТАЛЬ"</v>
          </cell>
          <cell r="C21">
            <v>2</v>
          </cell>
          <cell r="D21">
            <v>457</v>
          </cell>
          <cell r="E21">
            <v>457</v>
          </cell>
        </row>
        <row r="22">
          <cell r="A22" t="str">
            <v>00157983</v>
          </cell>
          <cell r="B22" t="str">
            <v xml:space="preserve">ДП "СПЕЦКОМПЛЕКТГАЗ"</v>
          </cell>
          <cell r="C22">
            <v>965</v>
          </cell>
          <cell r="D22">
            <v>0</v>
          </cell>
          <cell r="E22">
            <v>0</v>
          </cell>
        </row>
        <row r="23">
          <cell r="A23" t="str">
            <v>00159261</v>
          </cell>
          <cell r="B23" t="str">
            <v xml:space="preserve">ШАХТОУПРАВЛЕНИЕ "ЕГОРШИНСКОЕ" *6602000351</v>
          </cell>
          <cell r="C23">
            <v>40</v>
          </cell>
          <cell r="D23">
            <v>88</v>
          </cell>
          <cell r="E23">
            <v>69</v>
          </cell>
        </row>
        <row r="24">
          <cell r="A24" t="str">
            <v>00171859</v>
          </cell>
          <cell r="B24" t="str">
            <v xml:space="preserve">ЗАО "ДЕАЛ"</v>
          </cell>
          <cell r="C24">
            <v>0</v>
          </cell>
          <cell r="D24">
            <v>609</v>
          </cell>
          <cell r="E24">
            <v>609</v>
          </cell>
        </row>
        <row r="25">
          <cell r="A25" t="str">
            <v>00172511</v>
          </cell>
          <cell r="B25" t="str">
            <v xml:space="preserve">АО ПТП "РЕЗОНАНС"                                                           0113</v>
          </cell>
          <cell r="C25">
            <v>277</v>
          </cell>
          <cell r="D25">
            <v>1064</v>
          </cell>
        </row>
        <row r="26">
          <cell r="A26" t="str">
            <v>00186217</v>
          </cell>
          <cell r="B26" t="str">
            <v xml:space="preserve">АО "СЕВЕРСТАЛЬ"</v>
          </cell>
          <cell r="C26">
            <v>0</v>
          </cell>
          <cell r="D26">
            <v>862</v>
          </cell>
          <cell r="E26">
            <v>32918</v>
          </cell>
        </row>
        <row r="27">
          <cell r="A27" t="str">
            <v>00186424</v>
          </cell>
          <cell r="B27" t="str">
            <v xml:space="preserve">АО "МАГНИТОГОPСКИЙ МЕТ.КОМБИНАТ"</v>
          </cell>
          <cell r="C27">
            <v>1988</v>
          </cell>
          <cell r="D27">
            <v>1988</v>
          </cell>
          <cell r="E27">
            <v>1988</v>
          </cell>
        </row>
        <row r="28">
          <cell r="A28" t="str">
            <v>00186430</v>
          </cell>
          <cell r="B28" t="str">
            <v xml:space="preserve">ОАО"ЗЛАТОУСТ.МЕТАЛЛУРГИЧЕСКИЙ ЗАВОД"</v>
          </cell>
          <cell r="C28">
            <v>5</v>
          </cell>
          <cell r="D28">
            <v>737</v>
          </cell>
          <cell r="E28">
            <v>75</v>
          </cell>
        </row>
        <row r="29">
          <cell r="A29" t="str">
            <v>00186565</v>
          </cell>
          <cell r="B29" t="str">
            <v xml:space="preserve">АООТ "ВЭСТ-МД"</v>
          </cell>
          <cell r="C29">
            <v>816</v>
          </cell>
          <cell r="D29">
            <v>190</v>
          </cell>
          <cell r="E29">
            <v>190</v>
          </cell>
        </row>
        <row r="30">
          <cell r="A30" t="str">
            <v>00186571</v>
          </cell>
          <cell r="B30" t="str">
            <v xml:space="preserve">АООТ "ВОЛЖСКИЙ ТРУБНЫЙ ЗАВОД"</v>
          </cell>
          <cell r="C30">
            <v>693</v>
          </cell>
          <cell r="D30">
            <v>497</v>
          </cell>
        </row>
        <row r="31">
          <cell r="A31" t="str">
            <v>00186588</v>
          </cell>
          <cell r="B31" t="str">
            <v xml:space="preserve">АО "ТРУБОСТАЛЬ"</v>
          </cell>
          <cell r="C31">
            <v>720</v>
          </cell>
          <cell r="D31">
            <v>448</v>
          </cell>
          <cell r="E31">
            <v>448</v>
          </cell>
        </row>
        <row r="32">
          <cell r="A32" t="str">
            <v>00186602</v>
          </cell>
          <cell r="B32" t="str">
            <v xml:space="preserve">ОАО"ТАГАНРОГСКИЙ МЕТАЛЛУРГИЧЕСКИЙ ЗАВОД"</v>
          </cell>
          <cell r="C32">
            <v>9071</v>
          </cell>
          <cell r="D32">
            <v>11541</v>
          </cell>
          <cell r="E32">
            <v>11541</v>
          </cell>
        </row>
        <row r="33">
          <cell r="A33" t="str">
            <v>00186619</v>
          </cell>
          <cell r="B33" t="str">
            <v xml:space="preserve">ОАО "УРАЛТРУБОСТАЛЬ" НОВОТРУБНЫЙ З-Д</v>
          </cell>
          <cell r="C33">
            <v>31982</v>
          </cell>
          <cell r="D33">
            <v>2673</v>
          </cell>
          <cell r="E33">
            <v>2673</v>
          </cell>
        </row>
        <row r="34">
          <cell r="A34" t="str">
            <v>00186625</v>
          </cell>
          <cell r="B34" t="str">
            <v xml:space="preserve">ОАО СЕВЕРСКИЙ ТРУБНЫЙ ЗАВОД</v>
          </cell>
          <cell r="C34">
            <v>3113</v>
          </cell>
          <cell r="D34">
            <v>4096</v>
          </cell>
          <cell r="E34">
            <v>4096</v>
          </cell>
        </row>
        <row r="35">
          <cell r="A35" t="str">
            <v>00186631</v>
          </cell>
          <cell r="B35" t="str">
            <v xml:space="preserve">ОАО "СИНАРСКИЙ ТРУБНЫЙ ЗАВОД"</v>
          </cell>
          <cell r="C35">
            <v>3018</v>
          </cell>
          <cell r="D35">
            <v>21</v>
          </cell>
          <cell r="E35">
            <v>11</v>
          </cell>
        </row>
        <row r="36">
          <cell r="A36" t="str">
            <v>00186654</v>
          </cell>
          <cell r="B36" t="str">
            <v xml:space="preserve">АО ОТ "ЧЕЛЯБИНСКИЙ ТРУБОПРОКАТНЫЙ ЗАВОД"</v>
          </cell>
          <cell r="C36">
            <v>8265</v>
          </cell>
          <cell r="D36">
            <v>13485</v>
          </cell>
          <cell r="E36">
            <v>2710</v>
          </cell>
        </row>
        <row r="37">
          <cell r="A37" t="str">
            <v>00186849</v>
          </cell>
          <cell r="B37" t="str">
            <v xml:space="preserve">"МИХАЙЛОВСКИЙ ГОК"- ОАО</v>
          </cell>
          <cell r="C37">
            <v>0</v>
          </cell>
          <cell r="D37">
            <v>1</v>
          </cell>
          <cell r="E37">
            <v>1</v>
          </cell>
        </row>
        <row r="38">
          <cell r="A38" t="str">
            <v>00188110</v>
          </cell>
          <cell r="B38" t="str">
            <v xml:space="preserve">ОАО "АЛТАЙ-КОКС"</v>
          </cell>
          <cell r="C38">
            <v>94</v>
          </cell>
          <cell r="D38">
            <v>516</v>
          </cell>
          <cell r="E38">
            <v>516</v>
          </cell>
        </row>
        <row r="39">
          <cell r="A39" t="str">
            <v>00193861</v>
          </cell>
          <cell r="B39" t="str">
            <v xml:space="preserve">ОАО "ВИШНЕВОГОРСКИЙ ГОК"</v>
          </cell>
          <cell r="C39">
            <v>87</v>
          </cell>
          <cell r="D39">
            <v>575</v>
          </cell>
          <cell r="E39">
            <v>575</v>
          </cell>
        </row>
        <row r="40">
          <cell r="A40" t="str">
            <v>00210571</v>
          </cell>
          <cell r="B40" t="str">
            <v xml:space="preserve">ОАО "УРАЛМАШ"                                                               0446</v>
          </cell>
          <cell r="C40">
            <v>0</v>
          </cell>
          <cell r="D40">
            <v>562</v>
          </cell>
          <cell r="E40">
            <v>562</v>
          </cell>
        </row>
        <row r="41">
          <cell r="A41" t="str">
            <v>00210766</v>
          </cell>
          <cell r="B41" t="str">
            <v xml:space="preserve">АО БМЗ</v>
          </cell>
          <cell r="C41">
            <v>0</v>
          </cell>
          <cell r="D41">
            <v>3</v>
          </cell>
        </row>
        <row r="42">
          <cell r="A42" t="str">
            <v>00210921</v>
          </cell>
          <cell r="B42" t="str">
            <v xml:space="preserve">ОАО  ЗАВОД"ДАЛЬДИЗЕЛЬ"</v>
          </cell>
          <cell r="C42">
            <v>517</v>
          </cell>
          <cell r="D42">
            <v>517</v>
          </cell>
          <cell r="E42">
            <v>0</v>
          </cell>
        </row>
        <row r="43">
          <cell r="A43" t="str">
            <v>00212179</v>
          </cell>
          <cell r="B43" t="str">
            <v xml:space="preserve">ГП ГОС.НАУЧНЫЙ ЦЕНТР РФ - НПО ПО ТЕХНОЛОГИИ МАШИНОСТРОЕНИЯ (ЦНИИТМАШ)</v>
          </cell>
          <cell r="C43">
            <v>0</v>
          </cell>
          <cell r="D43">
            <v>0</v>
          </cell>
          <cell r="E43">
            <v>0</v>
          </cell>
        </row>
        <row r="44">
          <cell r="A44" t="str">
            <v>00231515</v>
          </cell>
          <cell r="B44" t="str">
            <v xml:space="preserve">ОАО "КАМАЗ", ЦПЗЧ</v>
          </cell>
          <cell r="C44">
            <v>0</v>
          </cell>
          <cell r="D44">
            <v>38</v>
          </cell>
        </row>
        <row r="45">
          <cell r="A45" t="str">
            <v>00239402</v>
          </cell>
          <cell r="B45" t="str">
            <v xml:space="preserve">ОАО"ГАЛИЧСКИЙ АВТОКРАНОВЫЙ ЗАВОД"</v>
          </cell>
          <cell r="C45">
            <v>476</v>
          </cell>
          <cell r="D45">
            <v>476</v>
          </cell>
          <cell r="E45">
            <v>0</v>
          </cell>
        </row>
        <row r="46">
          <cell r="A46" t="str">
            <v>00244676</v>
          </cell>
          <cell r="B46" t="str">
            <v xml:space="preserve">ОАО "АГРИСОВГАЗ"</v>
          </cell>
          <cell r="C46">
            <v>995</v>
          </cell>
          <cell r="D46">
            <v>995</v>
          </cell>
          <cell r="E46">
            <v>995</v>
          </cell>
        </row>
        <row r="47">
          <cell r="A47" t="str">
            <v>00259659</v>
          </cell>
          <cell r="B47" t="str">
            <v>ЗАО"ИНТЕРУРАЛ"</v>
          </cell>
          <cell r="C47">
            <v>0</v>
          </cell>
          <cell r="D47">
            <v>333</v>
          </cell>
          <cell r="E47">
            <v>333</v>
          </cell>
        </row>
        <row r="48">
          <cell r="A48" t="str">
            <v>00278988</v>
          </cell>
          <cell r="B48" t="str">
            <v xml:space="preserve">ОАО "СВЕТОЧ"</v>
          </cell>
          <cell r="C48">
            <v>0</v>
          </cell>
          <cell r="D48">
            <v>1064</v>
          </cell>
        </row>
        <row r="49">
          <cell r="A49" t="str">
            <v>00281683</v>
          </cell>
          <cell r="B49" t="str">
            <v xml:space="preserve">ОАО "АСБЕСТОЦЕМЕНТ"</v>
          </cell>
          <cell r="C49">
            <v>8</v>
          </cell>
          <cell r="D49">
            <v>45</v>
          </cell>
          <cell r="E49">
            <v>113</v>
          </cell>
        </row>
        <row r="50">
          <cell r="A50" t="str">
            <v>00282642</v>
          </cell>
          <cell r="B50" t="str">
            <v>АО"СУХОЛОЖСКЦЕМЕНТ"</v>
          </cell>
          <cell r="C50">
            <v>379</v>
          </cell>
          <cell r="D50">
            <v>93</v>
          </cell>
          <cell r="E50">
            <v>0</v>
          </cell>
        </row>
        <row r="51">
          <cell r="A51" t="str">
            <v>00287183</v>
          </cell>
          <cell r="B51" t="str">
            <v xml:space="preserve">ОАО  "ИРБИТСКИЙ СТЕКОЛЬНЫЙ ЗАВОД"</v>
          </cell>
          <cell r="C51">
            <v>11</v>
          </cell>
          <cell r="D51">
            <v>368</v>
          </cell>
          <cell r="E51">
            <v>368</v>
          </cell>
        </row>
        <row r="52">
          <cell r="A52" t="str">
            <v>00288411</v>
          </cell>
          <cell r="B52" t="str">
            <v xml:space="preserve">ОАО ЗАВОД "УНИВЕРСАЛ"</v>
          </cell>
          <cell r="C52">
            <v>364</v>
          </cell>
          <cell r="D52">
            <v>5</v>
          </cell>
          <cell r="E52">
            <v>5</v>
          </cell>
        </row>
        <row r="53">
          <cell r="A53" t="str">
            <v>00461706</v>
          </cell>
          <cell r="B53" t="str">
            <v xml:space="preserve">БАМР НАХОДКИНСКАЯ БАЗА АКТИВНОГО МОРСКОГО РЫБОЛОВСТВА</v>
          </cell>
          <cell r="C53">
            <v>1</v>
          </cell>
          <cell r="D53">
            <v>63</v>
          </cell>
          <cell r="E53">
            <v>63</v>
          </cell>
        </row>
        <row r="54">
          <cell r="A54" t="str">
            <v>00470775</v>
          </cell>
          <cell r="B54" t="str">
            <v xml:space="preserve">ОАО "БАЛТРЫБСНАБСБЫТ"</v>
          </cell>
          <cell r="C54">
            <v>0</v>
          </cell>
          <cell r="D54">
            <v>334</v>
          </cell>
          <cell r="E54">
            <v>334</v>
          </cell>
        </row>
        <row r="55">
          <cell r="A55" t="str">
            <v>01003288</v>
          </cell>
          <cell r="B55" t="str">
            <v xml:space="preserve">ЗАО "ТРУБНЫЙ ЗАВОД"</v>
          </cell>
          <cell r="C55">
            <v>164</v>
          </cell>
          <cell r="D55">
            <v>164</v>
          </cell>
          <cell r="E55">
            <v>164</v>
          </cell>
        </row>
        <row r="56">
          <cell r="A56" t="str">
            <v>01025290</v>
          </cell>
          <cell r="B56" t="str">
            <v>МУП"ШАДРИНСКВОДСТРОЙ",</v>
          </cell>
          <cell r="C56">
            <v>4</v>
          </cell>
          <cell r="D56">
            <v>39</v>
          </cell>
          <cell r="E56">
            <v>39</v>
          </cell>
        </row>
        <row r="57">
          <cell r="A57" t="str">
            <v>01025462</v>
          </cell>
          <cell r="B57" t="str">
            <v xml:space="preserve">ЗАО "ВОДСТРОЙКОМПЛЕКТ"</v>
          </cell>
          <cell r="C57">
            <v>66</v>
          </cell>
          <cell r="D57">
            <v>16</v>
          </cell>
          <cell r="E57">
            <v>100</v>
          </cell>
        </row>
        <row r="58">
          <cell r="A58" t="str">
            <v>01055747</v>
          </cell>
          <cell r="B58" t="str">
            <v xml:space="preserve">ВОРОНЕЖСКИЙ ТЕПЛОВОЗОРЕМОНТНЫЙ З-Д Г.ВОРОНЕЖ,УЛ.СВЕРДЛОВА,5 ПО ПОРУЧЕНИЮ</v>
          </cell>
          <cell r="C58">
            <v>289</v>
          </cell>
          <cell r="D58">
            <v>330</v>
          </cell>
          <cell r="E58">
            <v>330</v>
          </cell>
        </row>
        <row r="59">
          <cell r="A59" t="str">
            <v>01058711</v>
          </cell>
          <cell r="B59" t="str">
            <v xml:space="preserve">ОПЫТНЫЙ ЗАВОД ПУТЕВЫХ МАШИН ЮУЖД *7451024448</v>
          </cell>
          <cell r="C59">
            <v>37</v>
          </cell>
          <cell r="D59">
            <v>3</v>
          </cell>
        </row>
        <row r="60">
          <cell r="A60" t="str">
            <v>01088304</v>
          </cell>
          <cell r="B60" t="str">
            <v xml:space="preserve">ГУП"ЧЕЛЯБ.ДИСТ.ГРАЖД.СООРУЖЕНИЙ ЮУЖД МПС РФ"</v>
          </cell>
          <cell r="C60">
            <v>41</v>
          </cell>
          <cell r="D60">
            <v>59</v>
          </cell>
          <cell r="E60">
            <v>63</v>
          </cell>
        </row>
        <row r="61">
          <cell r="A61" t="str">
            <v>01103587</v>
          </cell>
          <cell r="B61" t="str">
            <v xml:space="preserve">ГП "ЦЕНТРЖЕЛДОРМЕТРОСНАБ"</v>
          </cell>
          <cell r="C61">
            <v>247</v>
          </cell>
          <cell r="D61">
            <v>6</v>
          </cell>
          <cell r="E61">
            <v>169</v>
          </cell>
        </row>
        <row r="62">
          <cell r="A62" t="str">
            <v>01105379</v>
          </cell>
          <cell r="B62" t="str">
            <v xml:space="preserve">"ГЛАВНЫЙ МАТЕРИАЛЬНЫЙ СКЛАД ЮУЖД"</v>
          </cell>
          <cell r="C62">
            <v>54</v>
          </cell>
          <cell r="D62">
            <v>149</v>
          </cell>
          <cell r="E62">
            <v>149</v>
          </cell>
        </row>
        <row r="63">
          <cell r="A63" t="str">
            <v>01105534</v>
          </cell>
          <cell r="B63" t="str">
            <v xml:space="preserve">ГОС.ПРЕДПРИЯТИЕ ПО МТС АЛТАЙСКОГО ОТДЕЛЕНИЯ ЗСЖД Г.БАРНАУЛ</v>
          </cell>
          <cell r="C63">
            <v>130</v>
          </cell>
          <cell r="D63">
            <v>4</v>
          </cell>
          <cell r="E63">
            <v>4</v>
          </cell>
        </row>
        <row r="64">
          <cell r="A64" t="str">
            <v>01126128</v>
          </cell>
          <cell r="B64" t="str">
            <v xml:space="preserve">"ПРИМОРСКОЕ МОРСКОЕ ПАРОХОДСТВО" ОАО</v>
          </cell>
          <cell r="C64">
            <v>0</v>
          </cell>
          <cell r="D64">
            <v>12</v>
          </cell>
        </row>
        <row r="65">
          <cell r="A65" t="str">
            <v>01232385</v>
          </cell>
          <cell r="B65" t="str">
            <v xml:space="preserve">ЗАО ЦПТК "Челябметаллургстрой"</v>
          </cell>
          <cell r="C65">
            <v>28</v>
          </cell>
          <cell r="D65">
            <v>58</v>
          </cell>
          <cell r="E65">
            <v>58</v>
          </cell>
        </row>
        <row r="66">
          <cell r="A66" t="str">
            <v>01284695</v>
          </cell>
          <cell r="B66" t="str">
            <v xml:space="preserve">АООТ АЛЬМЕТЬЕВСКИЙ ТРУБНЫЙ ЗАВОД</v>
          </cell>
          <cell r="C66">
            <v>289</v>
          </cell>
          <cell r="D66">
            <v>291</v>
          </cell>
          <cell r="E66">
            <v>291</v>
          </cell>
        </row>
        <row r="67">
          <cell r="A67" t="str">
            <v>01286783</v>
          </cell>
          <cell r="B67" t="str">
            <v xml:space="preserve">СМУ-1 "КРАСНОДАРНЕФТЕГАЗСТРОЙ" АООТ</v>
          </cell>
          <cell r="C67">
            <v>13</v>
          </cell>
          <cell r="D67">
            <v>9</v>
          </cell>
          <cell r="E67">
            <v>3</v>
          </cell>
        </row>
        <row r="68">
          <cell r="A68" t="str">
            <v>01287481</v>
          </cell>
          <cell r="B68" t="str">
            <v>ОАО"ПОДВОДТРУБОПРОВОДСТРОЙ"</v>
          </cell>
          <cell r="C68">
            <v>76</v>
          </cell>
          <cell r="D68">
            <v>281</v>
          </cell>
          <cell r="E68">
            <v>281</v>
          </cell>
        </row>
        <row r="69">
          <cell r="A69" t="str">
            <v>01346054</v>
          </cell>
          <cell r="B69" t="str">
            <v xml:space="preserve">"СЕВКАВЭЛЕВАТОРСПЕЦСТРОЙ" ТОО</v>
          </cell>
          <cell r="C69">
            <v>277</v>
          </cell>
          <cell r="D69">
            <v>8</v>
          </cell>
          <cell r="E69">
            <v>8</v>
          </cell>
        </row>
        <row r="70">
          <cell r="A70" t="str">
            <v>01374109</v>
          </cell>
          <cell r="B70" t="str">
            <v xml:space="preserve">ЛЮБЕРЕЦКИЙ З-Д МОСТОСТРОИТЕЛЬНОГО ОБОРУДОВ.</v>
          </cell>
          <cell r="C70">
            <v>570</v>
          </cell>
          <cell r="D70">
            <v>570</v>
          </cell>
          <cell r="E70">
            <v>570</v>
          </cell>
        </row>
        <row r="71">
          <cell r="A71" t="str">
            <v>01390931</v>
          </cell>
          <cell r="B71" t="str">
            <v xml:space="preserve">ОАО "СВЕРДЛОВСКМЕТРОСТРОЙ"</v>
          </cell>
          <cell r="C71">
            <v>34</v>
          </cell>
        </row>
        <row r="72">
          <cell r="A72" t="str">
            <v>01391623</v>
          </cell>
          <cell r="B72" t="str">
            <v>АО"УРАЛМОСТОСТРОЙ"</v>
          </cell>
          <cell r="C72">
            <v>245</v>
          </cell>
          <cell r="D72">
            <v>29</v>
          </cell>
          <cell r="E72">
            <v>29</v>
          </cell>
        </row>
        <row r="73">
          <cell r="A73" t="str">
            <v>01394395</v>
          </cell>
          <cell r="B73" t="str">
            <v xml:space="preserve">ОАО ЗАВОД СПЕЦИАЛЬНЫХ МОНТАЖНЫХ ИЗДЕЛИЙ                                 П.19-1</v>
          </cell>
          <cell r="C73">
            <v>60</v>
          </cell>
        </row>
        <row r="74">
          <cell r="A74" t="str">
            <v>01394863</v>
          </cell>
          <cell r="B74" t="str">
            <v xml:space="preserve">ЗАО МЗМЗ"ВОСТОКМЕТАЛЛУРГМОНТАЖ"</v>
          </cell>
          <cell r="C74">
            <v>240</v>
          </cell>
          <cell r="D74">
            <v>60</v>
          </cell>
          <cell r="E74">
            <v>60</v>
          </cell>
        </row>
        <row r="75">
          <cell r="A75" t="str">
            <v>01395615</v>
          </cell>
          <cell r="B75" t="str">
            <v xml:space="preserve">ЗАО "УПРАВЛЕНИЕ САНТЕХКОМПЛЕКТ ВОЛГОСАНТЕХМОНТАЖ"</v>
          </cell>
          <cell r="C75">
            <v>7</v>
          </cell>
        </row>
        <row r="76">
          <cell r="A76" t="str">
            <v>01399613</v>
          </cell>
          <cell r="B76" t="str">
            <v>ОАО"ЭНЕРГОМЕТАЛЛУРГМОНТАЖ"</v>
          </cell>
          <cell r="C76">
            <v>1</v>
          </cell>
          <cell r="D76">
            <v>196</v>
          </cell>
          <cell r="E76">
            <v>196</v>
          </cell>
        </row>
        <row r="77">
          <cell r="A77" t="str">
            <v>01423814</v>
          </cell>
          <cell r="B77" t="str">
            <v xml:space="preserve">АООТ"ВHИПИвзрывгеофизика" 140100,МОС.ОБЛ.,</v>
          </cell>
          <cell r="C77">
            <v>0</v>
          </cell>
          <cell r="D77">
            <v>226</v>
          </cell>
          <cell r="E77">
            <v>226</v>
          </cell>
        </row>
        <row r="78">
          <cell r="A78" t="str">
            <v>01423984</v>
          </cell>
          <cell r="B78" t="str">
            <v xml:space="preserve">ГП "СОСНОВГЕОЛОГИЯ"</v>
          </cell>
          <cell r="C78">
            <v>22</v>
          </cell>
          <cell r="D78">
            <v>225</v>
          </cell>
          <cell r="E78">
            <v>225</v>
          </cell>
        </row>
        <row r="79">
          <cell r="A79" t="str">
            <v>01871412</v>
          </cell>
          <cell r="B79" t="str">
            <v>АООТ"САМАРАМЕТАЛЛ"</v>
          </cell>
          <cell r="C79">
            <v>223</v>
          </cell>
          <cell r="D79">
            <v>5</v>
          </cell>
          <cell r="E79">
            <v>5</v>
          </cell>
        </row>
        <row r="80">
          <cell r="A80" t="str">
            <v>01872570</v>
          </cell>
          <cell r="B80" t="str">
            <v xml:space="preserve">ОАО КФ"HОВОСИБМЕТАЛЛ"</v>
          </cell>
          <cell r="C80">
            <v>28</v>
          </cell>
          <cell r="D80">
            <v>28</v>
          </cell>
          <cell r="E80">
            <v>125</v>
          </cell>
        </row>
        <row r="81">
          <cell r="A81" t="str">
            <v>01872802</v>
          </cell>
          <cell r="B81" t="str">
            <v xml:space="preserve">ООО "ИРКУТСКМЕТАЛЛООПТТОРГ"</v>
          </cell>
          <cell r="C81">
            <v>56</v>
          </cell>
          <cell r="D81">
            <v>6</v>
          </cell>
          <cell r="E81">
            <v>6</v>
          </cell>
        </row>
        <row r="82">
          <cell r="A82" t="str">
            <v>02949352</v>
          </cell>
          <cell r="B82" t="str">
            <v xml:space="preserve">АО"БОРСКИЙ ТРУБНЫЙ ЗАВОД"</v>
          </cell>
          <cell r="C82">
            <v>218</v>
          </cell>
          <cell r="D82">
            <v>535</v>
          </cell>
          <cell r="E82">
            <v>535</v>
          </cell>
        </row>
        <row r="83">
          <cell r="A83" t="str">
            <v>02961287</v>
          </cell>
          <cell r="B83" t="str">
            <v xml:space="preserve">АООТ ИВОЛГА</v>
          </cell>
          <cell r="C83">
            <v>23</v>
          </cell>
          <cell r="D83">
            <v>215</v>
          </cell>
          <cell r="E83">
            <v>215</v>
          </cell>
        </row>
        <row r="84">
          <cell r="A84" t="str">
            <v>03143119</v>
          </cell>
          <cell r="B84" t="str">
            <v xml:space="preserve">"ПРИБОЙ" АООТ</v>
          </cell>
          <cell r="C84">
            <v>2</v>
          </cell>
          <cell r="D84">
            <v>210</v>
          </cell>
          <cell r="E84">
            <v>210</v>
          </cell>
        </row>
        <row r="85">
          <cell r="A85" t="str">
            <v>03146885</v>
          </cell>
          <cell r="B85" t="str">
            <v xml:space="preserve">АОЗТ "ЭПРОН-8"</v>
          </cell>
          <cell r="C85">
            <v>210</v>
          </cell>
          <cell r="D85">
            <v>210</v>
          </cell>
          <cell r="E85">
            <v>26</v>
          </cell>
        </row>
        <row r="86">
          <cell r="A86" t="str">
            <v>03431870</v>
          </cell>
          <cell r="B86" t="str">
            <v xml:space="preserve">ТОО "ДОРОЖНИК"</v>
          </cell>
          <cell r="C86">
            <v>2</v>
          </cell>
          <cell r="D86">
            <v>164</v>
          </cell>
          <cell r="E86">
            <v>164</v>
          </cell>
        </row>
        <row r="87">
          <cell r="A87" t="str">
            <v>03533872</v>
          </cell>
          <cell r="B87" t="str">
            <v xml:space="preserve">ИНСТИТУТ ЯДЕРНОЙ ФИЗИКИ</v>
          </cell>
          <cell r="C87">
            <v>0</v>
          </cell>
          <cell r="D87">
            <v>168</v>
          </cell>
          <cell r="E87">
            <v>168</v>
          </cell>
        </row>
        <row r="88">
          <cell r="A88" t="str">
            <v>03966128</v>
          </cell>
          <cell r="B88" t="str">
            <v xml:space="preserve">РЕВДИНСКОЕ УПП ВОС</v>
          </cell>
          <cell r="C88">
            <v>54</v>
          </cell>
          <cell r="D88">
            <v>33</v>
          </cell>
          <cell r="E88">
            <v>33</v>
          </cell>
        </row>
        <row r="89">
          <cell r="A89" t="str">
            <v>04047621</v>
          </cell>
          <cell r="B89" t="str">
            <v xml:space="preserve">АДМИНИСТРАЦИЯ МЕСТНОГО САМОУПРАВЛЕНИЯ   ЛАХДЕНПОХСКОГО РАЙОНА</v>
          </cell>
          <cell r="C89">
            <v>0</v>
          </cell>
        </row>
        <row r="90">
          <cell r="A90" t="str">
            <v>04574672</v>
          </cell>
          <cell r="B90" t="str">
            <v xml:space="preserve">ГП "БТОФ"</v>
          </cell>
          <cell r="C90">
            <v>0</v>
          </cell>
          <cell r="D90">
            <v>0</v>
          </cell>
          <cell r="E90">
            <v>0</v>
          </cell>
        </row>
        <row r="91">
          <cell r="A91" t="str">
            <v>04609011</v>
          </cell>
          <cell r="B91" t="str">
            <v xml:space="preserve">РПКФ "НОВОРОССИЙСК АО ЗАРУБЕЖСТРОЙМОНТАЖ"</v>
          </cell>
          <cell r="C91">
            <v>4</v>
          </cell>
          <cell r="D91">
            <v>0</v>
          </cell>
          <cell r="E91">
            <v>0</v>
          </cell>
        </row>
        <row r="92">
          <cell r="A92" t="str">
            <v>04627492</v>
          </cell>
          <cell r="B92" t="str">
            <v xml:space="preserve">"СПЕЦГИДРОЭНЕРГОМОНТАЖ" ОАО</v>
          </cell>
          <cell r="C92">
            <v>6</v>
          </cell>
          <cell r="D92">
            <v>6</v>
          </cell>
          <cell r="E92">
            <v>58</v>
          </cell>
        </row>
        <row r="93">
          <cell r="A93" t="str">
            <v>04696843</v>
          </cell>
          <cell r="B93" t="str">
            <v xml:space="preserve">ТОО "ЗАВОД ИНФОРМАЦИОННЫХ ТЕХНОЛОГИЙ    "ЛИТ"</v>
          </cell>
          <cell r="C93">
            <v>1</v>
          </cell>
          <cell r="D93">
            <v>1</v>
          </cell>
          <cell r="E93">
            <v>1</v>
          </cell>
        </row>
        <row r="94">
          <cell r="A94" t="str">
            <v>04708167</v>
          </cell>
          <cell r="B94" t="str">
            <v xml:space="preserve">УГ-ПМТС /НОДХ-3/</v>
          </cell>
          <cell r="C94">
            <v>368</v>
          </cell>
          <cell r="D94">
            <v>130</v>
          </cell>
          <cell r="E94">
            <v>130</v>
          </cell>
        </row>
        <row r="95">
          <cell r="A95" t="str">
            <v>04718869</v>
          </cell>
          <cell r="B95" t="str">
            <v xml:space="preserve">ОАО "ПЕРМСКАЯ ГРЭС"</v>
          </cell>
          <cell r="C95">
            <v>0</v>
          </cell>
        </row>
        <row r="96">
          <cell r="A96" t="str">
            <v>04730037</v>
          </cell>
          <cell r="B96" t="str">
            <v xml:space="preserve">ОАО  "ПРИКАСПИЙНЕФТЕСЕРВИС"</v>
          </cell>
          <cell r="C96">
            <v>18</v>
          </cell>
        </row>
        <row r="97">
          <cell r="A97" t="str">
            <v>04803302</v>
          </cell>
          <cell r="B97" t="str">
            <v xml:space="preserve">АОЗТ УПТК "ЮЖУРАЛЭНЕРГОСТРОЙ"</v>
          </cell>
          <cell r="C97">
            <v>309</v>
          </cell>
          <cell r="D97">
            <v>39</v>
          </cell>
          <cell r="E97">
            <v>39</v>
          </cell>
        </row>
        <row r="98">
          <cell r="A98" t="str">
            <v>04805746</v>
          </cell>
          <cell r="B98" t="str">
            <v xml:space="preserve">АООТ "НОЯБРЬСКИЕ ЭЛЕКТРИЧЕСКИЕ СЕТИ" ЭНЕРГОПРЕДПРИЯТИЯ АООТ "ТЮМЕНЬЭНЕРГО"</v>
          </cell>
          <cell r="C98">
            <v>180</v>
          </cell>
          <cell r="D98">
            <v>3</v>
          </cell>
          <cell r="E98">
            <v>3</v>
          </cell>
        </row>
        <row r="99">
          <cell r="A99" t="str">
            <v>04824369</v>
          </cell>
          <cell r="B99" t="str">
            <v xml:space="preserve">ГП "Д/В МОРСКАЯ ИНЖ.-ГЕОЛОГИЧ. ЭКСПЕДИЦИЯ"</v>
          </cell>
          <cell r="C99">
            <v>4</v>
          </cell>
          <cell r="D99">
            <v>69</v>
          </cell>
          <cell r="E99">
            <v>69</v>
          </cell>
        </row>
        <row r="100">
          <cell r="A100" t="str">
            <v>04860395</v>
          </cell>
          <cell r="B100" t="str">
            <v xml:space="preserve">ВТФ "ВНИИМЕТМАШЭКСПОРТ"</v>
          </cell>
          <cell r="C100">
            <v>172</v>
          </cell>
          <cell r="D100">
            <v>0</v>
          </cell>
          <cell r="E100">
            <v>0</v>
          </cell>
        </row>
        <row r="101">
          <cell r="A101" t="str">
            <v>04884214</v>
          </cell>
          <cell r="B101" t="str">
            <v xml:space="preserve">ЗАО"АДС С ИНДИЕЙ"СОВИНКОМ-ЦЕНТР"</v>
          </cell>
          <cell r="C101">
            <v>0</v>
          </cell>
        </row>
        <row r="102">
          <cell r="A102" t="str">
            <v>05013527</v>
          </cell>
          <cell r="B102" t="str">
            <v xml:space="preserve">ЗАО "ВЛАДИМИРАГРОВОДСТРОЙ"</v>
          </cell>
          <cell r="C102">
            <v>219</v>
          </cell>
          <cell r="D102">
            <v>29</v>
          </cell>
          <cell r="E102">
            <v>29</v>
          </cell>
        </row>
        <row r="103">
          <cell r="A103" t="str">
            <v>05015331</v>
          </cell>
          <cell r="B103" t="str">
            <v xml:space="preserve">ОАО "ПОДОЛЬСКИЙ МАШЗАВОД"</v>
          </cell>
          <cell r="C103">
            <v>19</v>
          </cell>
          <cell r="D103">
            <v>164</v>
          </cell>
          <cell r="E103">
            <v>164</v>
          </cell>
        </row>
        <row r="104">
          <cell r="A104" t="str">
            <v>05030632</v>
          </cell>
          <cell r="B104" t="str">
            <v xml:space="preserve">ДП РАО "ГАЗПРОМ" "ГАЗКОМПЛЕКТИМПЭКС"</v>
          </cell>
          <cell r="C104">
            <v>625</v>
          </cell>
          <cell r="D104">
            <v>161</v>
          </cell>
          <cell r="E104">
            <v>161</v>
          </cell>
        </row>
        <row r="105">
          <cell r="A105" t="str">
            <v>05030856</v>
          </cell>
          <cell r="B105" t="str">
            <v xml:space="preserve">ЗАО "ЭНЕРГОМАШЭКСПОРТ"</v>
          </cell>
          <cell r="C105">
            <v>157</v>
          </cell>
          <cell r="D105">
            <v>0</v>
          </cell>
          <cell r="E105">
            <v>0</v>
          </cell>
        </row>
        <row r="106">
          <cell r="A106" t="str">
            <v>05052846</v>
          </cell>
          <cell r="B106" t="str">
            <v xml:space="preserve">АО "КРАЙБЫТКОМПЛЕКТ"</v>
          </cell>
          <cell r="C106">
            <v>157</v>
          </cell>
          <cell r="D106">
            <v>0</v>
          </cell>
          <cell r="E106">
            <v>0</v>
          </cell>
        </row>
        <row r="107">
          <cell r="A107" t="str">
            <v>05229552</v>
          </cell>
          <cell r="B107" t="str">
            <v xml:space="preserve">ЗАО "ЛЕНЖИЛПРОМКОМПЛЕКТ"</v>
          </cell>
          <cell r="C107">
            <v>152</v>
          </cell>
          <cell r="D107">
            <v>5</v>
          </cell>
          <cell r="E107">
            <v>5</v>
          </cell>
        </row>
        <row r="108">
          <cell r="A108" t="str">
            <v>05434815</v>
          </cell>
          <cell r="B108" t="str">
            <v xml:space="preserve">ТОО МСП "ЭКСПОВЕСТРАHС"/ЗАО "ТРУБОИМПЕКС"</v>
          </cell>
          <cell r="C108">
            <v>0</v>
          </cell>
          <cell r="D108">
            <v>148</v>
          </cell>
          <cell r="E108">
            <v>148</v>
          </cell>
        </row>
        <row r="109">
          <cell r="A109" t="str">
            <v>05744656</v>
          </cell>
          <cell r="B109" t="str">
            <v xml:space="preserve">АООТ "РУМО"</v>
          </cell>
          <cell r="C109">
            <v>0</v>
          </cell>
          <cell r="D109">
            <v>145</v>
          </cell>
        </row>
        <row r="110">
          <cell r="A110" t="str">
            <v>05756754</v>
          </cell>
          <cell r="B110" t="str">
            <v>ОАО"ЗВЕЗДА"</v>
          </cell>
          <cell r="C110">
            <v>6</v>
          </cell>
          <cell r="D110">
            <v>144</v>
          </cell>
        </row>
        <row r="111">
          <cell r="A111" t="str">
            <v>05757665</v>
          </cell>
          <cell r="B111" t="str">
            <v xml:space="preserve">АО "НОВОЛИПЕЦКИЙ МЕТКОМБИНАТ"</v>
          </cell>
          <cell r="C111">
            <v>31</v>
          </cell>
          <cell r="D111">
            <v>31</v>
          </cell>
          <cell r="E111">
            <v>0</v>
          </cell>
        </row>
        <row r="112">
          <cell r="A112" t="str">
            <v>05757676</v>
          </cell>
          <cell r="B112" t="str">
            <v xml:space="preserve">ОАО "ЗАПСИБМЕТКОМБИНАТ"</v>
          </cell>
          <cell r="C112">
            <v>171</v>
          </cell>
          <cell r="D112">
            <v>64</v>
          </cell>
          <cell r="E112">
            <v>64</v>
          </cell>
        </row>
        <row r="113">
          <cell r="A113" t="str">
            <v>05757713</v>
          </cell>
          <cell r="B113" t="str">
            <v xml:space="preserve">ОАО "ВИЗ"(ВЕРХ-ИСЕТСКИЙ МЕТАЛЛУРГИЧЕСКИЙ ЗАВОД)                             0766</v>
          </cell>
          <cell r="C113">
            <v>10</v>
          </cell>
          <cell r="D113">
            <v>140</v>
          </cell>
          <cell r="E113">
            <v>140</v>
          </cell>
        </row>
        <row r="114">
          <cell r="A114" t="str">
            <v>05757771</v>
          </cell>
          <cell r="B114" t="str">
            <v xml:space="preserve">ОАО "НОВОСИБИРСКИЙ МЕТАЛЛУРГИЧЕСКИЙ ЗАВОД"</v>
          </cell>
          <cell r="C114">
            <v>75</v>
          </cell>
          <cell r="D114">
            <v>93</v>
          </cell>
          <cell r="E114">
            <v>93</v>
          </cell>
        </row>
        <row r="115">
          <cell r="A115" t="str">
            <v>05757848</v>
          </cell>
          <cell r="B115" t="str">
            <v xml:space="preserve">АО "ВЫКСУНСКИЙ МЕТАЛЛУРГИЧЕСКИЙ ЗАВОД"</v>
          </cell>
          <cell r="C115">
            <v>44</v>
          </cell>
          <cell r="D115">
            <v>3349</v>
          </cell>
          <cell r="E115">
            <v>3739</v>
          </cell>
        </row>
        <row r="116">
          <cell r="A116" t="str">
            <v>05757854</v>
          </cell>
          <cell r="B116" t="str">
            <v xml:space="preserve">ОАО МОСКОВСКИЙ ТРУБНЫЙ З-Д "ФИЛИТ"</v>
          </cell>
          <cell r="C116">
            <v>135</v>
          </cell>
          <cell r="D116">
            <v>633</v>
          </cell>
          <cell r="E116">
            <v>633</v>
          </cell>
        </row>
        <row r="117">
          <cell r="A117" t="str">
            <v>05759404</v>
          </cell>
          <cell r="B117" t="str">
            <v xml:space="preserve">ФИРМА "БРЯНСКГАЗЭНЕРГОСЕРВИС"</v>
          </cell>
          <cell r="C117">
            <v>0</v>
          </cell>
          <cell r="D117">
            <v>134</v>
          </cell>
          <cell r="E117">
            <v>1</v>
          </cell>
        </row>
        <row r="118">
          <cell r="A118" t="str">
            <v>05761695</v>
          </cell>
          <cell r="B118" t="str">
            <v xml:space="preserve">ОАО "ЩЕКИНОАЗОТ"</v>
          </cell>
          <cell r="C118">
            <v>1</v>
          </cell>
          <cell r="D118">
            <v>0</v>
          </cell>
          <cell r="E118">
            <v>0</v>
          </cell>
        </row>
        <row r="119">
          <cell r="A119" t="str">
            <v>05763441</v>
          </cell>
          <cell r="B119" t="str">
            <v xml:space="preserve">ОАО "ХИМПРОМ"</v>
          </cell>
          <cell r="C119">
            <v>130</v>
          </cell>
          <cell r="D119">
            <v>0</v>
          </cell>
          <cell r="E119">
            <v>0</v>
          </cell>
        </row>
        <row r="120">
          <cell r="A120" t="str">
            <v>05763843</v>
          </cell>
          <cell r="B120" t="str">
            <v xml:space="preserve">OАО "КОЛОМЕНСКИЙ ЗАВОД"</v>
          </cell>
          <cell r="C120">
            <v>0</v>
          </cell>
          <cell r="D120">
            <v>0</v>
          </cell>
          <cell r="E120">
            <v>0</v>
          </cell>
        </row>
        <row r="121">
          <cell r="A121" t="str">
            <v>05763851</v>
          </cell>
          <cell r="B121" t="str">
            <v xml:space="preserve">ОАО "ПЕНЗЕНСКИЙ ДИЗЕЛЬНЫЙ З-Д"</v>
          </cell>
          <cell r="C121">
            <v>0</v>
          </cell>
          <cell r="D121">
            <v>37</v>
          </cell>
          <cell r="E121">
            <v>92</v>
          </cell>
        </row>
        <row r="122">
          <cell r="A122" t="str">
            <v>05764417</v>
          </cell>
          <cell r="B122" t="str">
            <v xml:space="preserve">АООТ "ИЖОРСКИЕ ЗАВОДЫ " (ПО ПОРУЧЕНИЮ ООО "РЕМСТРОЙМАШ")</v>
          </cell>
          <cell r="C122">
            <v>294</v>
          </cell>
          <cell r="D122">
            <v>127</v>
          </cell>
          <cell r="E122">
            <v>127</v>
          </cell>
        </row>
        <row r="123">
          <cell r="A123" t="str">
            <v>05764432</v>
          </cell>
          <cell r="B123" t="str">
            <v xml:space="preserve">ОАО "КРАСНЫЙ КОТЕЛЬЩИК"</v>
          </cell>
          <cell r="C123">
            <v>1</v>
          </cell>
          <cell r="D123">
            <v>125</v>
          </cell>
          <cell r="E123">
            <v>125</v>
          </cell>
        </row>
        <row r="124">
          <cell r="A124" t="str">
            <v>05766869</v>
          </cell>
          <cell r="B124" t="str">
            <v xml:space="preserve">ОАО "ОМСКШИНА"</v>
          </cell>
          <cell r="C124">
            <v>10</v>
          </cell>
        </row>
        <row r="125">
          <cell r="A125" t="str">
            <v>05768266</v>
          </cell>
          <cell r="B125" t="str">
            <v xml:space="preserve">"ЗАРО" ОАО</v>
          </cell>
          <cell r="C125">
            <v>0</v>
          </cell>
          <cell r="D125">
            <v>113</v>
          </cell>
          <cell r="E125">
            <v>113</v>
          </cell>
        </row>
        <row r="126">
          <cell r="A126" t="str">
            <v>05770858</v>
          </cell>
          <cell r="B126" t="str">
            <v xml:space="preserve">ОАО "РАЗРЕЗ БОРОДИНСКИЙ"                                                  /Б/</v>
          </cell>
          <cell r="C126">
            <v>9</v>
          </cell>
          <cell r="D126">
            <v>16</v>
          </cell>
          <cell r="E126">
            <v>16</v>
          </cell>
        </row>
        <row r="127">
          <cell r="A127" t="str">
            <v>05780913</v>
          </cell>
          <cell r="B127" t="str">
            <v xml:space="preserve">АСТРАХАНЬГАЗПРОМ АО</v>
          </cell>
          <cell r="C127">
            <v>60</v>
          </cell>
          <cell r="D127">
            <v>0</v>
          </cell>
          <cell r="E127">
            <v>0</v>
          </cell>
        </row>
        <row r="128">
          <cell r="A128" t="str">
            <v>05784673</v>
          </cell>
          <cell r="B128" t="str">
            <v>ОАО"ВОЛГОЭНЕРГОСТРОЙПРОМ"</v>
          </cell>
          <cell r="C128">
            <v>33</v>
          </cell>
          <cell r="D128">
            <v>196</v>
          </cell>
          <cell r="E128">
            <v>196</v>
          </cell>
        </row>
        <row r="129">
          <cell r="A129" t="str">
            <v>05785649</v>
          </cell>
          <cell r="B129" t="str">
            <v xml:space="preserve">АООТ "АЛТАЙДИЗЕЛЬ"</v>
          </cell>
          <cell r="C129">
            <v>0</v>
          </cell>
          <cell r="D129">
            <v>0</v>
          </cell>
          <cell r="E129">
            <v>0</v>
          </cell>
        </row>
        <row r="130">
          <cell r="A130" t="str">
            <v>05785833</v>
          </cell>
          <cell r="B130" t="str">
            <v>АО"МОССЕЛЬМАШ"</v>
          </cell>
          <cell r="C130">
            <v>50</v>
          </cell>
          <cell r="D130">
            <v>50</v>
          </cell>
          <cell r="E130">
            <v>50</v>
          </cell>
        </row>
        <row r="131">
          <cell r="A131" t="str">
            <v>05785862</v>
          </cell>
          <cell r="B131" t="str">
            <v xml:space="preserve">СИБЗАВОД ИМ.БОРЦОВ РЕВОЛЮЦИИ</v>
          </cell>
          <cell r="C131">
            <v>5</v>
          </cell>
          <cell r="D131">
            <v>4</v>
          </cell>
          <cell r="E131">
            <v>4</v>
          </cell>
        </row>
        <row r="132">
          <cell r="A132" t="str">
            <v>05789958</v>
          </cell>
          <cell r="B132" t="str">
            <v xml:space="preserve">ИШИМСКИЕ ЭЛЕКТРИЧЕСКИЕ СЕТИ - ЭНЕРГОПРЕДРПИЯТИЕ АООТ "ТЮМЕНЬЭНЕРГО"</v>
          </cell>
          <cell r="C132">
            <v>120</v>
          </cell>
          <cell r="D132">
            <v>20</v>
          </cell>
        </row>
        <row r="133">
          <cell r="A133" t="str">
            <v>05790484</v>
          </cell>
          <cell r="B133" t="str">
            <v xml:space="preserve">АО ПО ИСКОЖ</v>
          </cell>
          <cell r="C133">
            <v>65</v>
          </cell>
          <cell r="D133">
            <v>65</v>
          </cell>
          <cell r="E133">
            <v>65</v>
          </cell>
        </row>
        <row r="134">
          <cell r="A134" t="str">
            <v>05797204</v>
          </cell>
          <cell r="B134" t="str">
            <v xml:space="preserve">ОАО ВОЛГОДИЗЕЛЬМАШ</v>
          </cell>
          <cell r="C134">
            <v>0</v>
          </cell>
          <cell r="D134">
            <v>119</v>
          </cell>
          <cell r="E134">
            <v>119</v>
          </cell>
        </row>
        <row r="135">
          <cell r="A135" t="str">
            <v>05799321</v>
          </cell>
          <cell r="B135" t="str">
            <v xml:space="preserve">АО "БЕЛЭНЕРГОМАШ"</v>
          </cell>
          <cell r="C135">
            <v>29</v>
          </cell>
          <cell r="D135">
            <v>119</v>
          </cell>
          <cell r="E135">
            <v>119</v>
          </cell>
        </row>
        <row r="136">
          <cell r="A136" t="str">
            <v>05804803</v>
          </cell>
          <cell r="B136" t="str">
            <v xml:space="preserve">3АО "МЕТРОВАГОНМАШ"</v>
          </cell>
          <cell r="C136">
            <v>119</v>
          </cell>
          <cell r="D136">
            <v>10</v>
          </cell>
          <cell r="E136">
            <v>10</v>
          </cell>
        </row>
        <row r="137">
          <cell r="A137" t="str">
            <v>05829625</v>
          </cell>
          <cell r="B137" t="str">
            <v xml:space="preserve">АОЗТ "СИСАФИКО"</v>
          </cell>
          <cell r="C137">
            <v>70</v>
          </cell>
          <cell r="D137">
            <v>0</v>
          </cell>
          <cell r="E137">
            <v>0</v>
          </cell>
        </row>
        <row r="138">
          <cell r="A138" t="str">
            <v>06023150</v>
          </cell>
          <cell r="B138" t="str">
            <v xml:space="preserve">КООПЕРАТИВ "ЦНТУ "ПРОМЕТЕЙ"</v>
          </cell>
          <cell r="C138">
            <v>9</v>
          </cell>
        </row>
        <row r="139">
          <cell r="A139" t="str">
            <v>06912914</v>
          </cell>
          <cell r="B139" t="str">
            <v xml:space="preserve">ООО "СПИНОР ЛТД"</v>
          </cell>
          <cell r="C139">
            <v>118</v>
          </cell>
          <cell r="D139">
            <v>0</v>
          </cell>
          <cell r="E139">
            <v>0</v>
          </cell>
        </row>
        <row r="140">
          <cell r="A140" t="str">
            <v>07501107</v>
          </cell>
          <cell r="B140" t="str">
            <v xml:space="preserve">ОАО"ОРСКИЙ МАШИНОСТРОИТЕЛЬНЫЙ ЗАВОД"</v>
          </cell>
          <cell r="C140">
            <v>108</v>
          </cell>
          <cell r="D140">
            <v>116</v>
          </cell>
          <cell r="E140">
            <v>116</v>
          </cell>
        </row>
        <row r="141">
          <cell r="A141" t="str">
            <v>07504063</v>
          </cell>
          <cell r="B141" t="str">
            <v xml:space="preserve">ГП "ЛИАНОЗОВСКИЙ ЭЛЕКТРОМЕХАНИЧЕСКИЙ ЗАВОД"</v>
          </cell>
          <cell r="C141">
            <v>0</v>
          </cell>
          <cell r="D141">
            <v>104</v>
          </cell>
          <cell r="E141">
            <v>104</v>
          </cell>
        </row>
        <row r="142">
          <cell r="A142" t="str">
            <v>07509416</v>
          </cell>
          <cell r="B142" t="str">
            <v xml:space="preserve">АВИАЦИОННОЕ ПРОИЗВОДСТВЕННОЕ ОБЪЕДИНЕНИЕ,</v>
          </cell>
          <cell r="C142">
            <v>0</v>
          </cell>
          <cell r="D142">
            <v>55</v>
          </cell>
        </row>
        <row r="143">
          <cell r="A143" t="str">
            <v>07513234</v>
          </cell>
          <cell r="B143" t="str">
            <v xml:space="preserve">"ГОСУДАРСТВЕННЫЙ ОБУХОВСКИЙ ЗАВОД"</v>
          </cell>
          <cell r="C143">
            <v>18</v>
          </cell>
          <cell r="D143">
            <v>109</v>
          </cell>
          <cell r="E143">
            <v>109</v>
          </cell>
        </row>
        <row r="144">
          <cell r="A144" t="str">
            <v>07513317</v>
          </cell>
          <cell r="B144" t="str">
            <v xml:space="preserve">ЗАО "САРАТОВСКИЙ АВИАЦИОННЫЙ ЗАВОД"</v>
          </cell>
          <cell r="C144">
            <v>0</v>
          </cell>
          <cell r="D144">
            <v>0</v>
          </cell>
          <cell r="E144">
            <v>0</v>
          </cell>
        </row>
        <row r="145">
          <cell r="A145" t="str">
            <v>07514512</v>
          </cell>
          <cell r="B145" t="str">
            <v xml:space="preserve">ОАО "РЫБИНСКИЕ МОТОРЫ"</v>
          </cell>
          <cell r="C145">
            <v>0</v>
          </cell>
        </row>
        <row r="146">
          <cell r="A146" t="str">
            <v>07516103</v>
          </cell>
          <cell r="B146" t="str">
            <v xml:space="preserve">ГПО "СИБПРИБОРМАШ"</v>
          </cell>
          <cell r="C146">
            <v>9</v>
          </cell>
          <cell r="D146">
            <v>109</v>
          </cell>
          <cell r="E146">
            <v>109</v>
          </cell>
        </row>
        <row r="147">
          <cell r="A147" t="str">
            <v>07516250</v>
          </cell>
          <cell r="B147" t="str">
            <v xml:space="preserve">ЦНИИ КМ "ПРОМЕТЕЙ"</v>
          </cell>
          <cell r="C147">
            <v>2</v>
          </cell>
        </row>
        <row r="148">
          <cell r="A148" t="str">
            <v>07519550</v>
          </cell>
          <cell r="B148" t="str">
            <v xml:space="preserve">ВОЛГОГРАДСКИЙ СУДОСТРОИТЕЛЬНЫЙ ЗАВОД</v>
          </cell>
          <cell r="C148">
            <v>300</v>
          </cell>
          <cell r="D148">
            <v>63</v>
          </cell>
          <cell r="E148">
            <v>63</v>
          </cell>
        </row>
        <row r="149">
          <cell r="A149" t="str">
            <v>07520895</v>
          </cell>
          <cell r="B149" t="str">
            <v xml:space="preserve">ГОСУДАРСТВЕНЕНОЕ ПО "ИРТЫШ"(ОМПО)</v>
          </cell>
          <cell r="C149">
            <v>0</v>
          </cell>
        </row>
        <row r="150">
          <cell r="A150" t="str">
            <v>07521952</v>
          </cell>
          <cell r="B150" t="str">
            <v xml:space="preserve">ГП "АДМИРАЛТЕЙСКИЕ ВЕРФИ"</v>
          </cell>
          <cell r="C150">
            <v>0</v>
          </cell>
          <cell r="D150">
            <v>0</v>
          </cell>
          <cell r="E150">
            <v>0</v>
          </cell>
        </row>
        <row r="151">
          <cell r="A151" t="str">
            <v>07524700</v>
          </cell>
          <cell r="B151" t="str">
            <v xml:space="preserve">АОЗТ ВАО ТЕХМАШЭКСПОРТ</v>
          </cell>
          <cell r="C151">
            <v>5</v>
          </cell>
          <cell r="D151">
            <v>75</v>
          </cell>
          <cell r="E151">
            <v>75</v>
          </cell>
        </row>
        <row r="152">
          <cell r="A152" t="str">
            <v>07527454</v>
          </cell>
          <cell r="B152" t="str">
            <v xml:space="preserve">АО "КАЛУЖСКИЙ ТУРБИННЫЙ ЗАВОД"</v>
          </cell>
          <cell r="C152">
            <v>4</v>
          </cell>
          <cell r="D152">
            <v>106</v>
          </cell>
          <cell r="E152">
            <v>106</v>
          </cell>
        </row>
        <row r="153">
          <cell r="A153" t="str">
            <v>07529945</v>
          </cell>
          <cell r="B153" t="str">
            <v xml:space="preserve">ЦЕНТРАЛЬНЫЙ НИИ МАТЕРИАЛОВ (ЦНИИМ)</v>
          </cell>
          <cell r="C153">
            <v>0</v>
          </cell>
          <cell r="D153">
            <v>106</v>
          </cell>
          <cell r="E153">
            <v>106</v>
          </cell>
        </row>
        <row r="154">
          <cell r="A154" t="str">
            <v>07530238</v>
          </cell>
          <cell r="B154" t="str">
            <v xml:space="preserve">АООТ РКК"ЭНЕРГИЯ"</v>
          </cell>
          <cell r="C154">
            <v>20</v>
          </cell>
          <cell r="D154">
            <v>58</v>
          </cell>
          <cell r="E154">
            <v>58</v>
          </cell>
        </row>
        <row r="155">
          <cell r="A155" t="str">
            <v>07531953</v>
          </cell>
          <cell r="B155" t="str">
            <v xml:space="preserve">ОАО "КВЕРНЕР-ВЫБОРГ ВЕРФЬ"</v>
          </cell>
          <cell r="C155">
            <v>73</v>
          </cell>
        </row>
        <row r="156">
          <cell r="A156" t="str">
            <v>07539156</v>
          </cell>
          <cell r="B156" t="str">
            <v xml:space="preserve">ТАТАРСКОЕ ПО "СВИЯГА"</v>
          </cell>
          <cell r="C156">
            <v>0</v>
          </cell>
          <cell r="D156">
            <v>36</v>
          </cell>
          <cell r="E156">
            <v>36</v>
          </cell>
        </row>
        <row r="157">
          <cell r="A157" t="str">
            <v>07539601</v>
          </cell>
          <cell r="B157" t="str">
            <v xml:space="preserve">ГП "ВНИИАЭС"</v>
          </cell>
          <cell r="C157">
            <v>102</v>
          </cell>
          <cell r="D157">
            <v>102</v>
          </cell>
          <cell r="E157">
            <v>0</v>
          </cell>
        </row>
        <row r="158">
          <cell r="A158" t="str">
            <v>07543637</v>
          </cell>
          <cell r="B158" t="str">
            <v xml:space="preserve">ГОСУДАРСТВЕННАЯ ХОЗРАСЧЕТНАЯ ОРГАНИЗАЦИЯ</v>
          </cell>
          <cell r="C158">
            <v>1</v>
          </cell>
          <cell r="D158">
            <v>1</v>
          </cell>
          <cell r="E158">
            <v>1</v>
          </cell>
        </row>
        <row r="159">
          <cell r="A159" t="str">
            <v>07544217</v>
          </cell>
          <cell r="B159" t="str">
            <v xml:space="preserve">КАЗ. ОПЫТНОЕ КОНСТРУКТОРСКОЕ БЮРО "СОЮЗ"</v>
          </cell>
          <cell r="C159">
            <v>10</v>
          </cell>
          <cell r="D159">
            <v>100</v>
          </cell>
          <cell r="E159">
            <v>100</v>
          </cell>
        </row>
        <row r="160">
          <cell r="A160" t="str">
            <v>07544401</v>
          </cell>
          <cell r="B160" t="str">
            <v xml:space="preserve">АОЗТ "ИНТЕРНАЦИОНАЛЬНЫЕ ЭНЕРГЕТИЧЕСКИЕ  ТЕХНОЛОГИИ" (ИНЕРТЕК)</v>
          </cell>
          <cell r="C160">
            <v>0</v>
          </cell>
          <cell r="D160">
            <v>54</v>
          </cell>
          <cell r="E160">
            <v>54</v>
          </cell>
        </row>
        <row r="161">
          <cell r="A161" t="str">
            <v>07546819</v>
          </cell>
          <cell r="B161" t="str">
            <v xml:space="preserve">ОАО "АВИАДВИГАТЕЛЬ"</v>
          </cell>
          <cell r="C161">
            <v>39</v>
          </cell>
          <cell r="D161">
            <v>0</v>
          </cell>
          <cell r="E161">
            <v>59</v>
          </cell>
        </row>
        <row r="162">
          <cell r="A162" t="str">
            <v>07547339</v>
          </cell>
          <cell r="B162" t="str">
            <v xml:space="preserve">ИССЛЕДОВАТЕЛЬСКИЙ ЦЕНТР ИМ.КЕЛДЫША</v>
          </cell>
          <cell r="C162">
            <v>17</v>
          </cell>
          <cell r="D162">
            <v>20</v>
          </cell>
          <cell r="E162">
            <v>0</v>
          </cell>
        </row>
        <row r="163">
          <cell r="A163" t="str">
            <v>07552487</v>
          </cell>
          <cell r="B163" t="str">
            <v xml:space="preserve">ФГУП"ВАГОНОСТРОИТЕЛЬНЫЙ ЗАВОД ИМ.С.М.КИРОВА"</v>
          </cell>
          <cell r="C163">
            <v>0</v>
          </cell>
          <cell r="D163">
            <v>66</v>
          </cell>
          <cell r="E163">
            <v>66</v>
          </cell>
        </row>
        <row r="164">
          <cell r="A164" t="str">
            <v>07554931</v>
          </cell>
          <cell r="B164" t="str">
            <v xml:space="preserve">ПО"ЗЛАТОУСТОВСКИЙ МАШИНОСТРОИТЕЛЬНЫЙ ЗАВОД"</v>
          </cell>
          <cell r="C164">
            <v>1</v>
          </cell>
          <cell r="D164">
            <v>96</v>
          </cell>
          <cell r="E164">
            <v>96</v>
          </cell>
        </row>
        <row r="165">
          <cell r="A165" t="str">
            <v>07565969</v>
          </cell>
          <cell r="B165" t="str">
            <v xml:space="preserve">ОАО "ВНЕШНЕЭКОНОМИЧЕСКОЕ ОБЪЕДИНЕНИЕ "АВИАЭКСПОРТ"</v>
          </cell>
          <cell r="C165">
            <v>0</v>
          </cell>
          <cell r="D165">
            <v>0</v>
          </cell>
          <cell r="E165">
            <v>0</v>
          </cell>
        </row>
        <row r="166">
          <cell r="A166" t="str">
            <v>07571160</v>
          </cell>
          <cell r="B166" t="str">
            <v>ОАО"АВИАЗАПЧАСТЬ"</v>
          </cell>
          <cell r="C166">
            <v>0</v>
          </cell>
          <cell r="D166">
            <v>0</v>
          </cell>
          <cell r="E166">
            <v>0</v>
          </cell>
        </row>
        <row r="167">
          <cell r="A167" t="str">
            <v>07592268</v>
          </cell>
          <cell r="B167" t="str">
            <v xml:space="preserve">ГПКМП "ТУРБИНА"</v>
          </cell>
          <cell r="C167">
            <v>95</v>
          </cell>
          <cell r="D167">
            <v>0</v>
          </cell>
          <cell r="E167">
            <v>0</v>
          </cell>
        </row>
        <row r="168">
          <cell r="A168" t="str">
            <v>07618418</v>
          </cell>
          <cell r="B168" t="str">
            <v xml:space="preserve">ДОЧЕРН УНИТАРН ПРЕД-ТИЕ ГОСПРЕД-ТИЯ</v>
          </cell>
          <cell r="C168">
            <v>425</v>
          </cell>
          <cell r="D168">
            <v>93</v>
          </cell>
          <cell r="E168">
            <v>386</v>
          </cell>
        </row>
        <row r="169">
          <cell r="A169" t="str">
            <v>07622118</v>
          </cell>
          <cell r="B169" t="str">
            <v xml:space="preserve">АО МАШИНОСТРОИТЕЛЬНЫЙ ЗАВОД</v>
          </cell>
          <cell r="C169">
            <v>0</v>
          </cell>
          <cell r="D169">
            <v>93</v>
          </cell>
          <cell r="E169">
            <v>93</v>
          </cell>
        </row>
        <row r="170">
          <cell r="A170" t="str">
            <v>07622740</v>
          </cell>
          <cell r="B170" t="str">
            <v xml:space="preserve">ПРОИЗВОДСВЕННОЕ ОБЬЕДИНИНИЕ "МАЯК"</v>
          </cell>
          <cell r="C170">
            <v>0</v>
          </cell>
          <cell r="D170">
            <v>93</v>
          </cell>
          <cell r="E170">
            <v>93</v>
          </cell>
        </row>
        <row r="171">
          <cell r="A171" t="str">
            <v>07629379</v>
          </cell>
          <cell r="B171" t="str">
            <v xml:space="preserve">НАУЧНО-ИССЛЕДОВАТЕЛЬСКИЙ И КОНСТРУКТОРСКИЙ ИНСТИТУТ МОНТАЖНОЙ ТЕХНОЛОГИИ</v>
          </cell>
          <cell r="C171">
            <v>0</v>
          </cell>
          <cell r="D171">
            <v>0</v>
          </cell>
          <cell r="E171">
            <v>0</v>
          </cell>
        </row>
        <row r="172">
          <cell r="A172" t="str">
            <v>08344348</v>
          </cell>
          <cell r="B172" t="str">
            <v xml:space="preserve">4 ГОСУДАРСТВ. ЦЕНТРАЛЬНЫЙ ПОЛИГОН МО РФ В/Ч 15644(В/Ч 01475)</v>
          </cell>
          <cell r="C172">
            <v>5</v>
          </cell>
          <cell r="D172">
            <v>68</v>
          </cell>
          <cell r="E172">
            <v>68</v>
          </cell>
        </row>
        <row r="173">
          <cell r="A173" t="str">
            <v>08556955</v>
          </cell>
          <cell r="B173" t="str">
            <v>ИТКП-11</v>
          </cell>
          <cell r="C173">
            <v>3</v>
          </cell>
          <cell r="D173">
            <v>3</v>
          </cell>
          <cell r="E173">
            <v>3</v>
          </cell>
        </row>
        <row r="174">
          <cell r="A174" t="str">
            <v>08611252</v>
          </cell>
          <cell r="B174" t="str">
            <v xml:space="preserve">КОМБИНАТ "ПРИВОЛЖСКИЙ"</v>
          </cell>
          <cell r="C174">
            <v>120</v>
          </cell>
        </row>
        <row r="175">
          <cell r="A175" t="str">
            <v>08611499</v>
          </cell>
          <cell r="B175" t="str">
            <v xml:space="preserve">КОМБИНАТ "АЛТАЙ" ЗСТУ КОМИТЕТА РФ ПО ГОСУДАРСТВЕННЫМ РЕЗЕРВАМ</v>
          </cell>
          <cell r="C175">
            <v>660</v>
          </cell>
        </row>
        <row r="176">
          <cell r="A176" t="str">
            <v>08612582</v>
          </cell>
          <cell r="B176" t="str">
            <v xml:space="preserve">КОМБИНАТ "ГОРНЫЙ"</v>
          </cell>
          <cell r="C176">
            <v>120</v>
          </cell>
          <cell r="D176">
            <v>69</v>
          </cell>
          <cell r="E176">
            <v>69</v>
          </cell>
        </row>
        <row r="177">
          <cell r="A177" t="str">
            <v>08620015</v>
          </cell>
          <cell r="B177" t="str">
            <v xml:space="preserve">АООТ МПК"УРАЛПРОММОНТАЖ"</v>
          </cell>
          <cell r="C177">
            <v>221</v>
          </cell>
          <cell r="D177">
            <v>16</v>
          </cell>
          <cell r="E177">
            <v>100</v>
          </cell>
        </row>
        <row r="178">
          <cell r="A178" t="str">
            <v>08622474</v>
          </cell>
          <cell r="B178" t="str">
            <v xml:space="preserve">"ЛЕНИНГРАДСКАЯ АТОМНАЯ СТАНЦИЯ"</v>
          </cell>
          <cell r="C178">
            <v>0</v>
          </cell>
          <cell r="D178">
            <v>0</v>
          </cell>
          <cell r="E178">
            <v>0</v>
          </cell>
        </row>
        <row r="179">
          <cell r="A179" t="str">
            <v>08623829</v>
          </cell>
          <cell r="B179" t="str">
            <v xml:space="preserve">ЗАО ПКП "АТОМПРОМКОМПЛЕКС"                                                  0131</v>
          </cell>
          <cell r="C179">
            <v>135</v>
          </cell>
          <cell r="D179">
            <v>86</v>
          </cell>
          <cell r="E179">
            <v>86</v>
          </cell>
        </row>
        <row r="180">
          <cell r="A180" t="str">
            <v>08626288</v>
          </cell>
          <cell r="B180" t="str">
            <v xml:space="preserve">ГНЦ ИНСТИТУТ ФИЗИКИ ВЫСОКИХ ЭНЕРГИЙ</v>
          </cell>
          <cell r="C180">
            <v>85</v>
          </cell>
          <cell r="D180">
            <v>0</v>
          </cell>
          <cell r="E180">
            <v>0</v>
          </cell>
        </row>
        <row r="181">
          <cell r="A181" t="str">
            <v>08831692</v>
          </cell>
          <cell r="B181" t="str">
            <v>ИТКП-11</v>
          </cell>
          <cell r="C181">
            <v>59</v>
          </cell>
          <cell r="D181">
            <v>3</v>
          </cell>
          <cell r="E181">
            <v>3</v>
          </cell>
        </row>
        <row r="182">
          <cell r="A182" t="str">
            <v>08860021</v>
          </cell>
          <cell r="B182" t="str">
            <v xml:space="preserve">ООО "СЕДЕРВАЛЛЬ И РИТМ"</v>
          </cell>
          <cell r="C182">
            <v>8</v>
          </cell>
        </row>
        <row r="183">
          <cell r="A183" t="str">
            <v>08891145</v>
          </cell>
          <cell r="B183" t="str">
            <v xml:space="preserve">УПТК УС-4 ПО ПОРУЧЕНИЮ ЗАО"КОРПОРАЦИЯ "РОСАР"</v>
          </cell>
          <cell r="C183">
            <v>84</v>
          </cell>
          <cell r="D183">
            <v>64</v>
          </cell>
          <cell r="E183">
            <v>64</v>
          </cell>
        </row>
        <row r="184">
          <cell r="A184" t="str">
            <v>10076381</v>
          </cell>
          <cell r="B184" t="str">
            <v xml:space="preserve">ООО "КОМБИНАТ МЕТАЛЛОИЗДЕЛИЙ И КОНСТРУКЦИЙ"</v>
          </cell>
          <cell r="C184">
            <v>83</v>
          </cell>
          <cell r="D184">
            <v>83</v>
          </cell>
          <cell r="E184">
            <v>31</v>
          </cell>
        </row>
        <row r="185">
          <cell r="A185" t="str">
            <v>10288924</v>
          </cell>
          <cell r="B185" t="str">
            <v xml:space="preserve">ФИЛИАЛ ТОО "ТЕХНОЛОГ"</v>
          </cell>
          <cell r="C185">
            <v>82</v>
          </cell>
          <cell r="D185">
            <v>14</v>
          </cell>
          <cell r="E185">
            <v>14</v>
          </cell>
        </row>
        <row r="186">
          <cell r="A186" t="str">
            <v>10495362</v>
          </cell>
          <cell r="B186" t="str">
            <v xml:space="preserve">ПКФ "АССОЛЬ"</v>
          </cell>
          <cell r="C186">
            <v>18</v>
          </cell>
          <cell r="D186">
            <v>18</v>
          </cell>
          <cell r="E186">
            <v>18</v>
          </cell>
        </row>
        <row r="187">
          <cell r="A187" t="str">
            <v>10501619</v>
          </cell>
          <cell r="B187" t="str">
            <v xml:space="preserve">АО "ПРОФИЛЬ-АКРАС"</v>
          </cell>
          <cell r="C187">
            <v>76</v>
          </cell>
          <cell r="D187">
            <v>102</v>
          </cell>
          <cell r="E187">
            <v>102</v>
          </cell>
        </row>
        <row r="188">
          <cell r="A188" t="str">
            <v>10533111</v>
          </cell>
          <cell r="B188" t="str">
            <v xml:space="preserve">ООО "ИНКОМСПЕКТР"</v>
          </cell>
          <cell r="C188">
            <v>21</v>
          </cell>
          <cell r="D188">
            <v>95</v>
          </cell>
          <cell r="E188">
            <v>95</v>
          </cell>
        </row>
        <row r="189">
          <cell r="A189" t="str">
            <v>10678708</v>
          </cell>
          <cell r="B189" t="str">
            <v xml:space="preserve">ЗАО "ОКСКИЙ ПИЩЕВОЙ КОМБИНАТ"</v>
          </cell>
          <cell r="C189">
            <v>17</v>
          </cell>
          <cell r="D189">
            <v>75</v>
          </cell>
          <cell r="E189">
            <v>75</v>
          </cell>
        </row>
        <row r="190">
          <cell r="A190" t="str">
            <v>10780447</v>
          </cell>
          <cell r="B190" t="str">
            <v xml:space="preserve">"РАДУГА" - АКЦИОНЕРНОЕ ОБЩЕСТВО ОТКРЫТОГО ТИПА</v>
          </cell>
          <cell r="C190">
            <v>0</v>
          </cell>
        </row>
        <row r="191">
          <cell r="A191" t="str">
            <v>10786728</v>
          </cell>
          <cell r="B191" t="str">
            <v>ТОО"ЦЕНТРЭНЕРГОКОМПЛЕКТ"</v>
          </cell>
          <cell r="C191">
            <v>0</v>
          </cell>
          <cell r="D191">
            <v>41</v>
          </cell>
          <cell r="E191">
            <v>41</v>
          </cell>
        </row>
        <row r="192">
          <cell r="A192" t="str">
            <v>11117877</v>
          </cell>
          <cell r="B192" t="str">
            <v xml:space="preserve">"СГЭМ-КОМПЛЕКТ" ДЗАО</v>
          </cell>
          <cell r="C192">
            <v>0</v>
          </cell>
        </row>
        <row r="193">
          <cell r="A193" t="str">
            <v>11136665</v>
          </cell>
          <cell r="B193" t="str">
            <v xml:space="preserve">ЗАО "СУДОМЕХ САПЛАЙ"</v>
          </cell>
          <cell r="C193">
            <v>0</v>
          </cell>
          <cell r="D193">
            <v>0</v>
          </cell>
          <cell r="E193">
            <v>0</v>
          </cell>
        </row>
        <row r="194">
          <cell r="A194" t="str">
            <v>11137251</v>
          </cell>
          <cell r="B194" t="str">
            <v xml:space="preserve">АОЗТ "ИНТЕК"</v>
          </cell>
          <cell r="C194">
            <v>73</v>
          </cell>
          <cell r="D194">
            <v>0</v>
          </cell>
          <cell r="E194">
            <v>0</v>
          </cell>
        </row>
        <row r="195">
          <cell r="A195" t="str">
            <v>11160505</v>
          </cell>
          <cell r="B195" t="str">
            <v xml:space="preserve">НПФ"ГТ ИНСПЕКТ"</v>
          </cell>
          <cell r="C195">
            <v>0</v>
          </cell>
          <cell r="D195">
            <v>0</v>
          </cell>
          <cell r="E195">
            <v>0</v>
          </cell>
        </row>
        <row r="196">
          <cell r="A196" t="str">
            <v>11325449</v>
          </cell>
          <cell r="B196" t="str">
            <v xml:space="preserve">ООО "АГЕНСТВО ТРЕСТ-В"</v>
          </cell>
          <cell r="C196">
            <v>21</v>
          </cell>
        </row>
        <row r="197">
          <cell r="A197" t="str">
            <v>11476243</v>
          </cell>
          <cell r="B197" t="str">
            <v xml:space="preserve">ГП КОНСТРУКТОРСКОЕ БЮРО ТРАНСПОРТНО</v>
          </cell>
          <cell r="C197">
            <v>6</v>
          </cell>
          <cell r="D197">
            <v>6</v>
          </cell>
          <cell r="E197">
            <v>0</v>
          </cell>
        </row>
        <row r="198">
          <cell r="A198" t="str">
            <v>11599187</v>
          </cell>
          <cell r="B198" t="str">
            <v xml:space="preserve">ТОО ФИРМА "ТРИБЭНЕРГ ЛТД"</v>
          </cell>
          <cell r="C198">
            <v>70</v>
          </cell>
          <cell r="D198">
            <v>0</v>
          </cell>
          <cell r="E198">
            <v>0</v>
          </cell>
        </row>
        <row r="199">
          <cell r="A199" t="str">
            <v>11613875</v>
          </cell>
          <cell r="B199" t="str">
            <v xml:space="preserve">АОЗТ "А/О РОССНЕДРА"</v>
          </cell>
          <cell r="C199">
            <v>3</v>
          </cell>
          <cell r="D199">
            <v>70</v>
          </cell>
          <cell r="E199">
            <v>70</v>
          </cell>
        </row>
        <row r="200">
          <cell r="A200" t="str">
            <v>11642983</v>
          </cell>
          <cell r="B200" t="str">
            <v>ЗАО"ТРУБОМАРКЕТ"</v>
          </cell>
          <cell r="C200">
            <v>74</v>
          </cell>
          <cell r="D200">
            <v>61</v>
          </cell>
          <cell r="E200">
            <v>61</v>
          </cell>
        </row>
        <row r="201">
          <cell r="A201" t="str">
            <v>11700054</v>
          </cell>
          <cell r="B201" t="str">
            <v xml:space="preserve">СП ТОО " ЮНИК ЭЙР СЕРВИС "</v>
          </cell>
          <cell r="C201">
            <v>0</v>
          </cell>
        </row>
        <row r="202">
          <cell r="A202" t="str">
            <v>11860289</v>
          </cell>
          <cell r="B202" t="str">
            <v xml:space="preserve">ЗАО НОВОСИБИРСКЭЛЕКТРОСТРОЙМОНТАЖ</v>
          </cell>
          <cell r="C202">
            <v>11</v>
          </cell>
          <cell r="D202">
            <v>11</v>
          </cell>
          <cell r="E202">
            <v>11</v>
          </cell>
        </row>
        <row r="203">
          <cell r="A203" t="str">
            <v>11988032</v>
          </cell>
          <cell r="B203" t="str">
            <v xml:space="preserve">ТОО "АГРОТЭКС"</v>
          </cell>
          <cell r="C203">
            <v>66</v>
          </cell>
          <cell r="D203">
            <v>7</v>
          </cell>
          <cell r="E203">
            <v>7</v>
          </cell>
        </row>
        <row r="204">
          <cell r="A204" t="str">
            <v>12065915</v>
          </cell>
          <cell r="B204" t="str">
            <v xml:space="preserve">ПСКОВСКОЕ ГОС. АВИАПРЕДПРИЯТИЕ</v>
          </cell>
          <cell r="C204">
            <v>0</v>
          </cell>
          <cell r="D204">
            <v>0</v>
          </cell>
          <cell r="E204">
            <v>0</v>
          </cell>
        </row>
        <row r="205">
          <cell r="A205" t="str">
            <v>12141734</v>
          </cell>
          <cell r="B205" t="str">
            <v xml:space="preserve">МГП "КОНТАКТ"</v>
          </cell>
          <cell r="C205">
            <v>55</v>
          </cell>
          <cell r="D205">
            <v>575</v>
          </cell>
          <cell r="E205">
            <v>575</v>
          </cell>
        </row>
        <row r="206">
          <cell r="A206" t="str">
            <v>12214746</v>
          </cell>
          <cell r="B206" t="str">
            <v xml:space="preserve">ВНЕШНЕЭКОНОМИЧЕСК.ПР-Е САРАТОВ-ТЕРМИНАЛ (по поруч.КАМЕНЩИКОВА Н.С.)</v>
          </cell>
          <cell r="C206">
            <v>66</v>
          </cell>
          <cell r="D206">
            <v>60</v>
          </cell>
          <cell r="E206">
            <v>60</v>
          </cell>
        </row>
        <row r="207">
          <cell r="A207" t="str">
            <v>12240815</v>
          </cell>
          <cell r="B207" t="str">
            <v xml:space="preserve">ООО ТД "ВОЛГОДИЗЕЛЬ"</v>
          </cell>
          <cell r="C207">
            <v>0</v>
          </cell>
          <cell r="D207">
            <v>65</v>
          </cell>
          <cell r="E207">
            <v>65</v>
          </cell>
        </row>
        <row r="208">
          <cell r="A208" t="str">
            <v>12272318</v>
          </cell>
          <cell r="B208" t="str">
            <v xml:space="preserve">"ШЕЛЬФ" АНК АОЗТ</v>
          </cell>
          <cell r="C208">
            <v>107</v>
          </cell>
        </row>
        <row r="209">
          <cell r="A209" t="str">
            <v>12281990</v>
          </cell>
          <cell r="B209" t="str">
            <v xml:space="preserve">ОАО "УРАЛТРУБПРОМ"</v>
          </cell>
          <cell r="C209">
            <v>62</v>
          </cell>
          <cell r="D209">
            <v>1065</v>
          </cell>
          <cell r="E209">
            <v>1065</v>
          </cell>
        </row>
        <row r="210">
          <cell r="A210" t="str">
            <v>12493077</v>
          </cell>
          <cell r="B210" t="str">
            <v xml:space="preserve">ЗАО "ЭЛИТ-2"</v>
          </cell>
          <cell r="C210">
            <v>6</v>
          </cell>
          <cell r="D210">
            <v>65</v>
          </cell>
          <cell r="E210">
            <v>65</v>
          </cell>
        </row>
        <row r="211">
          <cell r="A211" t="str">
            <v>12585460</v>
          </cell>
          <cell r="B211" t="str">
            <v xml:space="preserve">ООО "ИНЖЕНЕРНЫЙ ЦЕНТР АС ТЕПЛОСТРОЙ"</v>
          </cell>
          <cell r="C211">
            <v>95</v>
          </cell>
          <cell r="D211">
            <v>64</v>
          </cell>
          <cell r="E211">
            <v>64</v>
          </cell>
        </row>
        <row r="212">
          <cell r="A212" t="str">
            <v>12586086</v>
          </cell>
          <cell r="B212" t="str">
            <v xml:space="preserve">ЗАО "ТОВАРЫ НАРОДНОГО ПОТРЕБЛЕНИЯ"</v>
          </cell>
          <cell r="C212">
            <v>376</v>
          </cell>
          <cell r="D212">
            <v>376</v>
          </cell>
          <cell r="E212">
            <v>376</v>
          </cell>
        </row>
        <row r="213">
          <cell r="A213" t="str">
            <v>12598942</v>
          </cell>
          <cell r="B213" t="str">
            <v>ООО"АНКЕР"</v>
          </cell>
          <cell r="C213">
            <v>1</v>
          </cell>
        </row>
        <row r="214">
          <cell r="A214" t="str">
            <v>12607345</v>
          </cell>
          <cell r="B214" t="str">
            <v xml:space="preserve">ТОО НТП "РЕСУРС"</v>
          </cell>
          <cell r="C214">
            <v>63</v>
          </cell>
          <cell r="D214">
            <v>64</v>
          </cell>
          <cell r="E214">
            <v>64</v>
          </cell>
        </row>
        <row r="215">
          <cell r="A215" t="str">
            <v>12617199</v>
          </cell>
          <cell r="B215" t="str">
            <v xml:space="preserve">ДАО ЗАВОД "МЕТАЛЛИСТ"</v>
          </cell>
          <cell r="C215">
            <v>107</v>
          </cell>
          <cell r="D215">
            <v>63</v>
          </cell>
          <cell r="E215">
            <v>63</v>
          </cell>
        </row>
        <row r="216">
          <cell r="A216" t="str">
            <v>12618751</v>
          </cell>
          <cell r="B216" t="str">
            <v xml:space="preserve">ТОО АРТЕЛЬ СТАРАТЕЛЕЙ "ДАУРИЯ "         674362,ЧИТИНСКАЯ ОБЛ,КАЛГАНСКИЙ РАЙОН</v>
          </cell>
          <cell r="C216">
            <v>0</v>
          </cell>
          <cell r="D216">
            <v>3</v>
          </cell>
          <cell r="E216">
            <v>3</v>
          </cell>
        </row>
        <row r="217">
          <cell r="A217" t="str">
            <v>12775427</v>
          </cell>
          <cell r="B217" t="str">
            <v xml:space="preserve">РОССИЙСКОЕ ПРЕДСТАВИТЕЛЬСТВО "МОНГОЛРОСЦВЕТМЕТ"</v>
          </cell>
          <cell r="C217">
            <v>777</v>
          </cell>
          <cell r="D217">
            <v>62</v>
          </cell>
        </row>
        <row r="218">
          <cell r="A218" t="str">
            <v>13165731</v>
          </cell>
          <cell r="B218" t="str">
            <v xml:space="preserve">ЗАО "ОИЛФИЛД СЕППОРТ СЕРВИСЕЗ"</v>
          </cell>
          <cell r="C218">
            <v>2</v>
          </cell>
          <cell r="D218">
            <v>0</v>
          </cell>
          <cell r="E218">
            <v>0</v>
          </cell>
        </row>
        <row r="219">
          <cell r="A219" t="str">
            <v>13182184</v>
          </cell>
          <cell r="B219" t="str">
            <v xml:space="preserve">ЗАО ТФД"БРОК-ИНВЕСТ-СЕРВИС И К"</v>
          </cell>
          <cell r="C219">
            <v>238</v>
          </cell>
          <cell r="D219">
            <v>577</v>
          </cell>
          <cell r="E219">
            <v>577</v>
          </cell>
        </row>
        <row r="220">
          <cell r="A220" t="str">
            <v>16421361</v>
          </cell>
          <cell r="B220" t="str">
            <v xml:space="preserve">ТОО ПКП "ТЕХКОМ"</v>
          </cell>
          <cell r="C220">
            <v>0</v>
          </cell>
          <cell r="D220">
            <v>0</v>
          </cell>
          <cell r="E220">
            <v>0</v>
          </cell>
        </row>
        <row r="221">
          <cell r="A221" t="str">
            <v>16683308</v>
          </cell>
          <cell r="B221" t="str">
            <v xml:space="preserve">ТОО "ДЕЛО"</v>
          </cell>
          <cell r="C221">
            <v>0</v>
          </cell>
          <cell r="D221">
            <v>61</v>
          </cell>
          <cell r="E221">
            <v>61</v>
          </cell>
        </row>
        <row r="222">
          <cell r="A222" t="str">
            <v>16894235</v>
          </cell>
          <cell r="B222" t="str">
            <v xml:space="preserve">ЗАО "УЗПК" (УРАЛЬСКАЯ ЗОЛОТО-ПЛАТИНОВАЯ КОМПАНИЯ)                           0342</v>
          </cell>
          <cell r="C222">
            <v>2</v>
          </cell>
          <cell r="D222">
            <v>47</v>
          </cell>
          <cell r="E222">
            <v>47</v>
          </cell>
        </row>
        <row r="223">
          <cell r="A223" t="str">
            <v>17030005</v>
          </cell>
          <cell r="B223" t="str">
            <v xml:space="preserve">Ф-Л "ХАЛИБУРТОН ИНТЕРНЭШНЛ, ИНК"</v>
          </cell>
          <cell r="C223">
            <v>61</v>
          </cell>
          <cell r="D223">
            <v>2</v>
          </cell>
          <cell r="E223">
            <v>2</v>
          </cell>
        </row>
        <row r="224">
          <cell r="A224" t="str">
            <v>17103052</v>
          </cell>
          <cell r="B224" t="str">
            <v xml:space="preserve">АССОЦИАЦИЯ "РОССИЙСКИЙ ДОМ МЕЖДУНАРОДНОГО НАУЧНО-ТЕХНИЧЕСКОГО СОТРУДНИЧЕСТВА"</v>
          </cell>
          <cell r="C224">
            <v>0</v>
          </cell>
          <cell r="D224">
            <v>0</v>
          </cell>
          <cell r="E224">
            <v>0</v>
          </cell>
        </row>
        <row r="225">
          <cell r="A225" t="str">
            <v>17161204</v>
          </cell>
          <cell r="B225" t="str">
            <v xml:space="preserve">ООО"СОВМЕСТНОЕ ПРЕДПРИЯТИЕ МИ-ИНТЕР"</v>
          </cell>
          <cell r="C225">
            <v>0</v>
          </cell>
          <cell r="D225">
            <v>60</v>
          </cell>
          <cell r="E225">
            <v>60</v>
          </cell>
        </row>
        <row r="226">
          <cell r="A226" t="str">
            <v>17179032</v>
          </cell>
          <cell r="B226" t="str">
            <v xml:space="preserve">ЗАО "МОСУКРАИНСНАБ"</v>
          </cell>
          <cell r="C226">
            <v>59</v>
          </cell>
          <cell r="D226">
            <v>60</v>
          </cell>
          <cell r="E226">
            <v>60</v>
          </cell>
        </row>
        <row r="227">
          <cell r="A227" t="str">
            <v>17260610</v>
          </cell>
          <cell r="B227" t="str">
            <v>ЗАО"НАФТАРОС"</v>
          </cell>
          <cell r="C227">
            <v>60</v>
          </cell>
          <cell r="D227">
            <v>0</v>
          </cell>
          <cell r="E227">
            <v>0</v>
          </cell>
        </row>
        <row r="228">
          <cell r="A228" t="str">
            <v>17543377</v>
          </cell>
          <cell r="B228" t="str">
            <v xml:space="preserve">"ДЕЛЬТА МТИ" АОЗТ</v>
          </cell>
          <cell r="C228">
            <v>0</v>
          </cell>
          <cell r="D228">
            <v>0</v>
          </cell>
          <cell r="E228">
            <v>0</v>
          </cell>
        </row>
        <row r="229">
          <cell r="A229" t="str">
            <v>17606652</v>
          </cell>
          <cell r="B229" t="str">
            <v xml:space="preserve">ТОО "ЛЕНИКС"</v>
          </cell>
          <cell r="C229">
            <v>0</v>
          </cell>
        </row>
        <row r="230">
          <cell r="A230" t="str">
            <v>17664075</v>
          </cell>
          <cell r="B230" t="str">
            <v xml:space="preserve">ГОСУДАРСТВЕННЫЙ КОСМИЧЕСКИЙ НП ЦЕНТР ИМ. М. В. ХРУНИЧЕВА</v>
          </cell>
          <cell r="C230">
            <v>0</v>
          </cell>
          <cell r="D230">
            <v>60</v>
          </cell>
        </row>
        <row r="231">
          <cell r="A231" t="str">
            <v>17785896</v>
          </cell>
          <cell r="B231" t="str">
            <v xml:space="preserve">ЗАО ПАРКЕР ДРИЛЛИНГ КОМПАНИ ОФ САЙБИРИА</v>
          </cell>
          <cell r="C231">
            <v>186</v>
          </cell>
          <cell r="D231">
            <v>60</v>
          </cell>
          <cell r="E231">
            <v>60</v>
          </cell>
        </row>
        <row r="232">
          <cell r="A232" t="str">
            <v>17998043</v>
          </cell>
          <cell r="B232" t="str">
            <v xml:space="preserve">ЗАО "ГАМА ИНДАСТРИ"</v>
          </cell>
          <cell r="C232">
            <v>8</v>
          </cell>
        </row>
        <row r="233">
          <cell r="A233" t="str">
            <v>17998155</v>
          </cell>
          <cell r="B233" t="str">
            <v xml:space="preserve">ООО "ПЕПСИКО ХОЛДИНГС"</v>
          </cell>
          <cell r="C233">
            <v>1</v>
          </cell>
        </row>
        <row r="234">
          <cell r="A234" t="str">
            <v>18005950</v>
          </cell>
          <cell r="B234" t="str">
            <v xml:space="preserve">ТОО ВТФ "ЗИОМАР"</v>
          </cell>
          <cell r="C234">
            <v>21</v>
          </cell>
          <cell r="D234">
            <v>59</v>
          </cell>
          <cell r="E234">
            <v>59</v>
          </cell>
        </row>
        <row r="235">
          <cell r="A235" t="str">
            <v>18024722</v>
          </cell>
          <cell r="B235" t="str">
            <v xml:space="preserve">ОАО "ЦЕНТР ТЕХНИЧЕСКОЙ ДИАГНОСТИКИ"</v>
          </cell>
          <cell r="C235">
            <v>58</v>
          </cell>
          <cell r="D235">
            <v>0</v>
          </cell>
        </row>
        <row r="236">
          <cell r="A236" t="str">
            <v>18106288</v>
          </cell>
          <cell r="B236" t="str">
            <v xml:space="preserve">ОАО "ПЕРЕДОВЫЕ ТЕХНОЛОГИИ СУХОГО"</v>
          </cell>
          <cell r="C236">
            <v>0</v>
          </cell>
          <cell r="D236">
            <v>0</v>
          </cell>
          <cell r="E236">
            <v>0</v>
          </cell>
        </row>
        <row r="237">
          <cell r="A237" t="str">
            <v>18121069</v>
          </cell>
          <cell r="B237" t="str">
            <v xml:space="preserve">ООО СП "ДМВ ЭКСПО"</v>
          </cell>
          <cell r="C237">
            <v>0</v>
          </cell>
          <cell r="D237">
            <v>57</v>
          </cell>
          <cell r="E237">
            <v>57</v>
          </cell>
        </row>
        <row r="238">
          <cell r="A238" t="str">
            <v>18245015</v>
          </cell>
          <cell r="B238" t="str">
            <v xml:space="preserve">ЗАО МЕТАЛЛ-ИНВЕСТМАРКЕТ ЛТД                                П МЕТАЛЛИНВЕСТ-МАРКЕТ</v>
          </cell>
          <cell r="C238">
            <v>292</v>
          </cell>
          <cell r="D238">
            <v>292</v>
          </cell>
          <cell r="E238">
            <v>292</v>
          </cell>
        </row>
        <row r="239">
          <cell r="A239" t="str">
            <v>18306892</v>
          </cell>
          <cell r="B239" t="str">
            <v>ООО"ПРИНЦИП-МБ"</v>
          </cell>
          <cell r="C239">
            <v>60</v>
          </cell>
          <cell r="D239">
            <v>60</v>
          </cell>
          <cell r="E239">
            <v>60</v>
          </cell>
        </row>
        <row r="240">
          <cell r="A240" t="str">
            <v>18355270</v>
          </cell>
          <cell r="B240" t="str">
            <v>ООО"ПРОМСТРОЙСЕРВИС-СТ"</v>
          </cell>
          <cell r="C240">
            <v>21</v>
          </cell>
          <cell r="D240">
            <v>21</v>
          </cell>
          <cell r="E240">
            <v>57</v>
          </cell>
        </row>
        <row r="241">
          <cell r="A241" t="str">
            <v>18382315</v>
          </cell>
          <cell r="B241" t="str">
            <v xml:space="preserve">ООО "ХОВЭР"</v>
          </cell>
          <cell r="C241">
            <v>0</v>
          </cell>
          <cell r="D241">
            <v>56</v>
          </cell>
          <cell r="E241">
            <v>56</v>
          </cell>
        </row>
        <row r="242">
          <cell r="A242" t="str">
            <v>18451772</v>
          </cell>
          <cell r="B242" t="str">
            <v xml:space="preserve">ООО "ПЕТРОЛЬ-ФИНАНС"</v>
          </cell>
          <cell r="C242">
            <v>14</v>
          </cell>
          <cell r="D242">
            <v>14</v>
          </cell>
          <cell r="E242">
            <v>14</v>
          </cell>
        </row>
        <row r="243">
          <cell r="A243" t="str">
            <v>18504922</v>
          </cell>
          <cell r="B243" t="str">
            <v xml:space="preserve">ЗАО "ФПК ТРАНСПОРТ"</v>
          </cell>
          <cell r="C243">
            <v>55</v>
          </cell>
          <cell r="D243">
            <v>55</v>
          </cell>
          <cell r="E243">
            <v>55</v>
          </cell>
        </row>
        <row r="244">
          <cell r="A244" t="str">
            <v>20538782</v>
          </cell>
          <cell r="B244" t="str">
            <v xml:space="preserve">ЗАО "ИНТЕРЭНЕРГОСЕРВИС"</v>
          </cell>
          <cell r="C244">
            <v>24</v>
          </cell>
          <cell r="D244">
            <v>2</v>
          </cell>
          <cell r="E244">
            <v>2</v>
          </cell>
        </row>
        <row r="245">
          <cell r="A245" t="str">
            <v>20637745</v>
          </cell>
          <cell r="B245" t="str">
            <v xml:space="preserve">ТОО "ТРИАДА"</v>
          </cell>
          <cell r="C245">
            <v>17</v>
          </cell>
          <cell r="D245">
            <v>55</v>
          </cell>
          <cell r="E245">
            <v>55</v>
          </cell>
        </row>
        <row r="246">
          <cell r="A246" t="str">
            <v>20654353</v>
          </cell>
          <cell r="B246" t="str">
            <v xml:space="preserve">ТОО МНОГОПРОФИЛЬНАЯ ФИРМА "А И М"</v>
          </cell>
          <cell r="C246">
            <v>15</v>
          </cell>
          <cell r="D246">
            <v>15</v>
          </cell>
          <cell r="E246">
            <v>15</v>
          </cell>
        </row>
        <row r="247">
          <cell r="A247" t="str">
            <v>20668757</v>
          </cell>
          <cell r="B247" t="str">
            <v xml:space="preserve">ООО УЧАЛЫТРАНСТЕХСЕРВИС</v>
          </cell>
          <cell r="C247">
            <v>6</v>
          </cell>
          <cell r="D247">
            <v>6</v>
          </cell>
          <cell r="E247">
            <v>6</v>
          </cell>
        </row>
        <row r="248">
          <cell r="A248" t="str">
            <v>21510567</v>
          </cell>
          <cell r="B248" t="str">
            <v xml:space="preserve">ООО "МЕТСБЫТСЕРВИС"</v>
          </cell>
          <cell r="C248">
            <v>55</v>
          </cell>
          <cell r="D248">
            <v>18</v>
          </cell>
          <cell r="E248">
            <v>18</v>
          </cell>
        </row>
        <row r="249">
          <cell r="A249" t="str">
            <v>21558597</v>
          </cell>
          <cell r="B249" t="str">
            <v xml:space="preserve">ООО "ЧЕЛТЭК"</v>
          </cell>
          <cell r="C249">
            <v>296</v>
          </cell>
          <cell r="D249">
            <v>4</v>
          </cell>
          <cell r="E249">
            <v>25</v>
          </cell>
        </row>
        <row r="250">
          <cell r="A250" t="str">
            <v>21589698</v>
          </cell>
          <cell r="B250" t="str">
            <v xml:space="preserve">ТОО "КРИС"</v>
          </cell>
          <cell r="C250">
            <v>9</v>
          </cell>
        </row>
        <row r="251">
          <cell r="A251" t="str">
            <v>21616254</v>
          </cell>
          <cell r="B251" t="str">
            <v xml:space="preserve">ООО МАГН.ТД"ВОСТОКЭНЕРГОЧЕРМЕТ"</v>
          </cell>
          <cell r="C251">
            <v>48</v>
          </cell>
          <cell r="D251">
            <v>64</v>
          </cell>
          <cell r="E251">
            <v>64</v>
          </cell>
        </row>
        <row r="252">
          <cell r="A252" t="str">
            <v>21617495</v>
          </cell>
          <cell r="B252" t="str">
            <v xml:space="preserve">ТОО "СЛАВЯНКА"</v>
          </cell>
          <cell r="C252">
            <v>20</v>
          </cell>
          <cell r="D252">
            <v>20</v>
          </cell>
          <cell r="E252">
            <v>20</v>
          </cell>
        </row>
        <row r="253">
          <cell r="A253" t="str">
            <v>21642889</v>
          </cell>
          <cell r="B253" t="str">
            <v xml:space="preserve">ТОО "САС"</v>
          </cell>
          <cell r="C253">
            <v>2</v>
          </cell>
          <cell r="D253">
            <v>52</v>
          </cell>
          <cell r="E253">
            <v>52</v>
          </cell>
        </row>
        <row r="254">
          <cell r="A254" t="str">
            <v>21758505</v>
          </cell>
          <cell r="B254" t="str">
            <v xml:space="preserve">АССОЦИАЦИЯ КРЕСТЬЯНСКИХ ХОЗЯЙСТВ "ДЕДЮХИНСКОЕ"</v>
          </cell>
          <cell r="C254">
            <v>62</v>
          </cell>
          <cell r="D254">
            <v>62</v>
          </cell>
          <cell r="E254">
            <v>52</v>
          </cell>
        </row>
        <row r="255">
          <cell r="A255" t="str">
            <v>21781214</v>
          </cell>
          <cell r="B255" t="str">
            <v xml:space="preserve">ИЧП "ВАНКАР"</v>
          </cell>
          <cell r="C255">
            <v>0</v>
          </cell>
          <cell r="D255">
            <v>0</v>
          </cell>
          <cell r="E255">
            <v>0</v>
          </cell>
        </row>
        <row r="256">
          <cell r="A256" t="str">
            <v>22209025</v>
          </cell>
          <cell r="B256" t="str">
            <v xml:space="preserve">ООО "ЭКО-Т"</v>
          </cell>
          <cell r="C256">
            <v>3</v>
          </cell>
          <cell r="D256">
            <v>52</v>
          </cell>
          <cell r="E256">
            <v>52</v>
          </cell>
        </row>
        <row r="257">
          <cell r="A257" t="str">
            <v>22226199</v>
          </cell>
          <cell r="B257" t="str">
            <v>ООО"ТЕХНОКОМ"</v>
          </cell>
          <cell r="C257">
            <v>236</v>
          </cell>
          <cell r="D257">
            <v>47</v>
          </cell>
          <cell r="E257">
            <v>47</v>
          </cell>
        </row>
        <row r="258">
          <cell r="A258" t="str">
            <v>22227052</v>
          </cell>
          <cell r="B258" t="str">
            <v xml:space="preserve">АОЗТ "ВЛАДИ-БЕЛ"</v>
          </cell>
          <cell r="C258">
            <v>240</v>
          </cell>
          <cell r="D258">
            <v>0</v>
          </cell>
          <cell r="E258">
            <v>0</v>
          </cell>
        </row>
        <row r="259">
          <cell r="A259" t="str">
            <v>22315810</v>
          </cell>
          <cell r="B259" t="str">
            <v xml:space="preserve">ТОО ПКФ "СЕРВИСБАЛКАНПОДЪЕМ"</v>
          </cell>
          <cell r="C259">
            <v>55</v>
          </cell>
          <cell r="D259">
            <v>37</v>
          </cell>
          <cell r="E259">
            <v>37</v>
          </cell>
        </row>
        <row r="260">
          <cell r="A260" t="str">
            <v>22424574</v>
          </cell>
          <cell r="B260" t="str">
            <v xml:space="preserve">ЗАО "АКРАС"</v>
          </cell>
          <cell r="C260">
            <v>125</v>
          </cell>
          <cell r="D260">
            <v>51</v>
          </cell>
          <cell r="E260">
            <v>51</v>
          </cell>
        </row>
        <row r="261">
          <cell r="A261" t="str">
            <v>22425303</v>
          </cell>
          <cell r="B261" t="str">
            <v xml:space="preserve">ООО "ИНТЕГРАТОР"</v>
          </cell>
          <cell r="C261">
            <v>4</v>
          </cell>
          <cell r="D261">
            <v>4</v>
          </cell>
          <cell r="E261">
            <v>4</v>
          </cell>
        </row>
        <row r="262">
          <cell r="A262" t="str">
            <v>22532909</v>
          </cell>
          <cell r="B262" t="str">
            <v xml:space="preserve">ТОО "ПРИКАСПИЙСЕРВИС"</v>
          </cell>
          <cell r="C262">
            <v>1</v>
          </cell>
        </row>
        <row r="263">
          <cell r="A263" t="str">
            <v>23051224</v>
          </cell>
          <cell r="B263" t="str">
            <v>ПК"МЕТАЛЛОСТРОЙ"</v>
          </cell>
          <cell r="C263">
            <v>45</v>
          </cell>
          <cell r="D263">
            <v>48</v>
          </cell>
          <cell r="E263">
            <v>48</v>
          </cell>
        </row>
        <row r="264">
          <cell r="A264" t="str">
            <v>23083253</v>
          </cell>
          <cell r="B264" t="str">
            <v>ЗАО"ФИРМА"СОЛИД"</v>
          </cell>
          <cell r="C264">
            <v>48</v>
          </cell>
          <cell r="D264">
            <v>532</v>
          </cell>
          <cell r="E264">
            <v>532</v>
          </cell>
        </row>
        <row r="265">
          <cell r="A265" t="str">
            <v>23102269</v>
          </cell>
          <cell r="B265" t="str">
            <v xml:space="preserve">"ПЕТЕРБУРГСКИЙ ЭНЕРГЕТИК" ТОО</v>
          </cell>
          <cell r="C265">
            <v>0</v>
          </cell>
          <cell r="D265">
            <v>48</v>
          </cell>
          <cell r="E265">
            <v>48</v>
          </cell>
        </row>
        <row r="266">
          <cell r="A266" t="str">
            <v>23158531</v>
          </cell>
          <cell r="B266" t="str">
            <v xml:space="preserve">"ВНЕШТЕРМИНАЛ Ю-XVII", ООО</v>
          </cell>
          <cell r="C266">
            <v>1</v>
          </cell>
          <cell r="D266">
            <v>48</v>
          </cell>
          <cell r="E266">
            <v>48</v>
          </cell>
        </row>
        <row r="267">
          <cell r="A267" t="str">
            <v>23356768</v>
          </cell>
          <cell r="B267" t="str">
            <v xml:space="preserve">"СИРИУС" ЗАО</v>
          </cell>
          <cell r="C267">
            <v>37</v>
          </cell>
          <cell r="D267">
            <v>47</v>
          </cell>
          <cell r="E267">
            <v>47</v>
          </cell>
        </row>
        <row r="268">
          <cell r="A268" t="str">
            <v>23438325</v>
          </cell>
          <cell r="B268" t="str">
            <v xml:space="preserve">ЗАО ФИРМА "ДИЗЕЛЬСЕРВИС"</v>
          </cell>
          <cell r="C268">
            <v>47</v>
          </cell>
          <cell r="D268">
            <v>0</v>
          </cell>
          <cell r="E268">
            <v>0</v>
          </cell>
        </row>
        <row r="269">
          <cell r="A269" t="str">
            <v>23463961</v>
          </cell>
          <cell r="B269" t="str">
            <v>ТОО"ПОЛИТЕСТ"</v>
          </cell>
          <cell r="C269">
            <v>0</v>
          </cell>
          <cell r="D269">
            <v>0</v>
          </cell>
          <cell r="E269">
            <v>0</v>
          </cell>
        </row>
        <row r="270">
          <cell r="A270" t="str">
            <v>23556480</v>
          </cell>
          <cell r="B270" t="str">
            <v xml:space="preserve">ОАО "СИБИРСКИЕ РЕСУРСЫ"</v>
          </cell>
          <cell r="C270">
            <v>46</v>
          </cell>
          <cell r="D270">
            <v>52</v>
          </cell>
          <cell r="E270">
            <v>52</v>
          </cell>
        </row>
        <row r="271">
          <cell r="A271" t="str">
            <v>23599241</v>
          </cell>
          <cell r="B271" t="str">
            <v xml:space="preserve">ТОО ПТК "НУНИКА"</v>
          </cell>
          <cell r="C271">
            <v>37</v>
          </cell>
        </row>
        <row r="272">
          <cell r="A272" t="str">
            <v>23750933</v>
          </cell>
          <cell r="B272" t="str">
            <v xml:space="preserve">ООО "ИНТЕКОР-ИНЖИНИРИНГ"</v>
          </cell>
          <cell r="C272">
            <v>25</v>
          </cell>
          <cell r="D272">
            <v>45</v>
          </cell>
          <cell r="E272">
            <v>45</v>
          </cell>
        </row>
        <row r="273">
          <cell r="A273" t="str">
            <v>23889022</v>
          </cell>
          <cell r="B273" t="str">
            <v xml:space="preserve">АКЦИОНЕРНОЕ ОБЩЕСТВО ЗАКРЫТОГО ТИПА "ЛАДА-СЕРВИС"</v>
          </cell>
          <cell r="C273">
            <v>10</v>
          </cell>
          <cell r="D273">
            <v>104</v>
          </cell>
          <cell r="E273">
            <v>104</v>
          </cell>
        </row>
        <row r="274">
          <cell r="A274" t="str">
            <v>23908890</v>
          </cell>
          <cell r="B274" t="str">
            <v xml:space="preserve">ЗАО "СТИМУЛ"</v>
          </cell>
          <cell r="C274">
            <v>8</v>
          </cell>
        </row>
        <row r="275">
          <cell r="A275" t="str">
            <v>23978240</v>
          </cell>
          <cell r="B275" t="str">
            <v xml:space="preserve">ТСОО "ССВ"</v>
          </cell>
          <cell r="C275">
            <v>70</v>
          </cell>
          <cell r="D275">
            <v>48</v>
          </cell>
          <cell r="E275">
            <v>48</v>
          </cell>
        </row>
        <row r="276">
          <cell r="A276" t="str">
            <v>24000817</v>
          </cell>
          <cell r="B276" t="str">
            <v xml:space="preserve">ТОО "ПРОМСЕРВИС"</v>
          </cell>
          <cell r="C276">
            <v>130</v>
          </cell>
          <cell r="D276">
            <v>44</v>
          </cell>
          <cell r="E276">
            <v>44</v>
          </cell>
        </row>
        <row r="277">
          <cell r="A277" t="str">
            <v>24176258</v>
          </cell>
          <cell r="B277" t="str">
            <v xml:space="preserve">ООО "МАГИСТРАЛЬ"</v>
          </cell>
          <cell r="C277">
            <v>44</v>
          </cell>
          <cell r="D277">
            <v>164</v>
          </cell>
          <cell r="E277">
            <v>164</v>
          </cell>
        </row>
        <row r="278">
          <cell r="A278" t="str">
            <v>24217514</v>
          </cell>
          <cell r="B278" t="str">
            <v xml:space="preserve">"ДОН-УНИВЕРСАЛ" НПФ ДИР.ОРЕХОВ ИВАН МИХАЙЛОВИЧ</v>
          </cell>
          <cell r="C278">
            <v>20</v>
          </cell>
          <cell r="D278">
            <v>0</v>
          </cell>
          <cell r="E278">
            <v>0</v>
          </cell>
        </row>
        <row r="279">
          <cell r="A279" t="str">
            <v>24219513</v>
          </cell>
          <cell r="B279" t="str">
            <v xml:space="preserve">ООО "ОБЕРОН"</v>
          </cell>
          <cell r="C279">
            <v>13</v>
          </cell>
        </row>
        <row r="280">
          <cell r="A280" t="str">
            <v>24331279</v>
          </cell>
          <cell r="B280" t="str">
            <v xml:space="preserve">ТОО "ГОРИЗОНТ"</v>
          </cell>
          <cell r="C280">
            <v>41</v>
          </cell>
          <cell r="D280">
            <v>40</v>
          </cell>
          <cell r="E280">
            <v>40</v>
          </cell>
        </row>
        <row r="281">
          <cell r="A281" t="str">
            <v>24355630</v>
          </cell>
          <cell r="B281" t="str">
            <v xml:space="preserve">ЗАО "ВОЛГО-ИНВЕСТ СЕРВИС"</v>
          </cell>
          <cell r="C281">
            <v>61</v>
          </cell>
          <cell r="D281">
            <v>61</v>
          </cell>
          <cell r="E281">
            <v>61</v>
          </cell>
        </row>
        <row r="282">
          <cell r="A282" t="str">
            <v>24413037</v>
          </cell>
          <cell r="B282" t="str">
            <v xml:space="preserve">КРЕСТЬЯНСКОЕ ХОЗЯЙСТВО ИМЕНИ Т.ШЕВЧЕНКО</v>
          </cell>
          <cell r="C282">
            <v>41</v>
          </cell>
          <cell r="D282">
            <v>31</v>
          </cell>
          <cell r="E282">
            <v>31</v>
          </cell>
        </row>
        <row r="283">
          <cell r="A283" t="str">
            <v>24634152</v>
          </cell>
          <cell r="B283" t="str">
            <v xml:space="preserve">ТОО "ТРИНА"</v>
          </cell>
          <cell r="C283">
            <v>63</v>
          </cell>
        </row>
        <row r="284">
          <cell r="A284" t="str">
            <v>24733807</v>
          </cell>
          <cell r="B284" t="str">
            <v xml:space="preserve">ОБЩЕСТВО С ОГРАНИЧЕННОЙ ОТВЕТСТВЕННОСТЬЮ"ОНОН"</v>
          </cell>
          <cell r="C284">
            <v>30</v>
          </cell>
        </row>
        <row r="285">
          <cell r="A285" t="str">
            <v>25037033</v>
          </cell>
          <cell r="B285" t="str">
            <v xml:space="preserve">ИЧП "БАРАЛЕТ И К "</v>
          </cell>
          <cell r="C285">
            <v>33</v>
          </cell>
          <cell r="D285">
            <v>33</v>
          </cell>
          <cell r="E285">
            <v>33</v>
          </cell>
        </row>
        <row r="286">
          <cell r="A286" t="str">
            <v>25062083</v>
          </cell>
          <cell r="B286" t="str">
            <v xml:space="preserve">ТОО ПП "СТРОМАГ"</v>
          </cell>
          <cell r="C286">
            <v>17</v>
          </cell>
        </row>
        <row r="287">
          <cell r="A287" t="str">
            <v>25074293</v>
          </cell>
          <cell r="B287" t="str">
            <v xml:space="preserve">ИЧП "ВИКТОРИЯ"</v>
          </cell>
          <cell r="C287">
            <v>50</v>
          </cell>
          <cell r="D287">
            <v>4</v>
          </cell>
          <cell r="E287">
            <v>40</v>
          </cell>
        </row>
        <row r="288">
          <cell r="A288" t="str">
            <v>25294327</v>
          </cell>
          <cell r="B288" t="str">
            <v xml:space="preserve">ТОО "АЛЬФА-ТРАНЗИТ"</v>
          </cell>
          <cell r="C288">
            <v>42</v>
          </cell>
        </row>
        <row r="289">
          <cell r="A289" t="str">
            <v>25618876</v>
          </cell>
          <cell r="B289" t="str">
            <v xml:space="preserve">ТОО"НИЖЕГОРОДСКИЙ АВАНГАРД"</v>
          </cell>
          <cell r="C289">
            <v>36</v>
          </cell>
          <cell r="D289">
            <v>37</v>
          </cell>
          <cell r="E289">
            <v>37</v>
          </cell>
        </row>
        <row r="290">
          <cell r="A290" t="str">
            <v>25643169</v>
          </cell>
          <cell r="B290" t="str">
            <v>ООО"ПРОМТЕХКОМПЛЕКТ"</v>
          </cell>
          <cell r="C290">
            <v>0</v>
          </cell>
        </row>
        <row r="291">
          <cell r="A291" t="str">
            <v>25839985</v>
          </cell>
          <cell r="B291" t="str">
            <v xml:space="preserve">ООО ПКП "АЛЬТЕРНАТИВА"</v>
          </cell>
          <cell r="C291">
            <v>63</v>
          </cell>
          <cell r="D291">
            <v>63</v>
          </cell>
          <cell r="E291">
            <v>63</v>
          </cell>
        </row>
        <row r="292">
          <cell r="A292" t="str">
            <v>26049570</v>
          </cell>
          <cell r="B292" t="str">
            <v xml:space="preserve">СТАРАТЕЛЬСКАЯ АРТЕЛЬ "ЦИПИКАН" КОЛЛЕКТИВНАЯ</v>
          </cell>
          <cell r="C292">
            <v>1</v>
          </cell>
        </row>
        <row r="293">
          <cell r="A293" t="str">
            <v>26289148</v>
          </cell>
          <cell r="B293" t="str">
            <v xml:space="preserve">ТОО ФИРМА "РОСА"</v>
          </cell>
          <cell r="C293">
            <v>298</v>
          </cell>
          <cell r="D293">
            <v>20</v>
          </cell>
          <cell r="E293">
            <v>18</v>
          </cell>
        </row>
        <row r="294">
          <cell r="A294" t="str">
            <v>26441285</v>
          </cell>
          <cell r="B294" t="str">
            <v xml:space="preserve">ТОО ФИРМА КАМЕННЫЙ ПОЯС</v>
          </cell>
          <cell r="C294">
            <v>37</v>
          </cell>
          <cell r="D294">
            <v>15</v>
          </cell>
          <cell r="E294">
            <v>15</v>
          </cell>
        </row>
        <row r="295">
          <cell r="A295" t="str">
            <v>26591895</v>
          </cell>
          <cell r="B295" t="str">
            <v xml:space="preserve">ТОО РЕМОНТНО-СТРОИТЕЛЬНОЕ ПРЕДПРИЯТИЕ "АЛЕКСИЙ"</v>
          </cell>
          <cell r="C295">
            <v>1</v>
          </cell>
        </row>
        <row r="296">
          <cell r="A296" t="str">
            <v>26874707</v>
          </cell>
          <cell r="B296" t="str">
            <v xml:space="preserve">СП "МЕТОП"ООО</v>
          </cell>
          <cell r="C296">
            <v>47</v>
          </cell>
          <cell r="D296">
            <v>37</v>
          </cell>
          <cell r="E296">
            <v>37</v>
          </cell>
        </row>
        <row r="297">
          <cell r="A297" t="str">
            <v>27061538</v>
          </cell>
          <cell r="B297" t="str">
            <v xml:space="preserve">БАЗА УМТСИК ГП "УРАЛТРАНСГАЗ"</v>
          </cell>
          <cell r="C297">
            <v>24</v>
          </cell>
          <cell r="D297">
            <v>119</v>
          </cell>
          <cell r="E297">
            <v>119</v>
          </cell>
        </row>
        <row r="298">
          <cell r="A298" t="str">
            <v>27176537</v>
          </cell>
          <cell r="B298" t="str">
            <v xml:space="preserve">ИЧП "ТЕХЦЕНТР"</v>
          </cell>
          <cell r="C298">
            <v>36</v>
          </cell>
          <cell r="D298">
            <v>52</v>
          </cell>
          <cell r="E298">
            <v>52</v>
          </cell>
        </row>
        <row r="299">
          <cell r="A299" t="str">
            <v>27190744</v>
          </cell>
          <cell r="B299" t="str">
            <v xml:space="preserve">"БИЛД" ТОО ДИР.КУБЛИКОВ ВИКТОР ЛЕОНИДОВИЧ</v>
          </cell>
          <cell r="C299">
            <v>15</v>
          </cell>
        </row>
        <row r="300">
          <cell r="A300" t="str">
            <v>27435884</v>
          </cell>
          <cell r="B300" t="str">
            <v xml:space="preserve">ООО "НЕПТУН"</v>
          </cell>
          <cell r="C300">
            <v>0</v>
          </cell>
          <cell r="D300">
            <v>36</v>
          </cell>
        </row>
        <row r="301">
          <cell r="A301" t="str">
            <v>27440715</v>
          </cell>
          <cell r="B301" t="str">
            <v xml:space="preserve">ЗАО "НАВИДАН"</v>
          </cell>
          <cell r="C301">
            <v>0</v>
          </cell>
          <cell r="D301">
            <v>0</v>
          </cell>
          <cell r="E301">
            <v>0</v>
          </cell>
        </row>
        <row r="302">
          <cell r="A302" t="str">
            <v>27717387</v>
          </cell>
          <cell r="B302" t="str">
            <v xml:space="preserve">ТОО "МАРСС"</v>
          </cell>
          <cell r="C302">
            <v>34</v>
          </cell>
          <cell r="D302">
            <v>15</v>
          </cell>
          <cell r="E302">
            <v>15</v>
          </cell>
        </row>
        <row r="303">
          <cell r="A303" t="str">
            <v>27771263</v>
          </cell>
          <cell r="B303" t="str">
            <v xml:space="preserve">ФИЛИАЛ АОЗТ ТОРГОВЫЙ ДОМ "НЕГАС"</v>
          </cell>
          <cell r="C303">
            <v>0</v>
          </cell>
          <cell r="D303">
            <v>11</v>
          </cell>
          <cell r="E303">
            <v>11</v>
          </cell>
        </row>
        <row r="304">
          <cell r="A304" t="str">
            <v>27839104</v>
          </cell>
          <cell r="B304" t="str">
            <v xml:space="preserve">АГЕНСТВО ПО РАЗВ-Ю МЕЖД.СОТРУД.ПРИ КМ РТ</v>
          </cell>
          <cell r="C304">
            <v>0</v>
          </cell>
          <cell r="D304">
            <v>0</v>
          </cell>
          <cell r="E304">
            <v>0</v>
          </cell>
        </row>
        <row r="305">
          <cell r="A305" t="str">
            <v>27893977</v>
          </cell>
          <cell r="B305" t="str">
            <v xml:space="preserve">АОЗТ "ТЕХНОЛОГИЯ "</v>
          </cell>
          <cell r="C305">
            <v>107</v>
          </cell>
          <cell r="D305">
            <v>69</v>
          </cell>
          <cell r="E305">
            <v>69</v>
          </cell>
        </row>
        <row r="306">
          <cell r="A306" t="str">
            <v>29046419</v>
          </cell>
          <cell r="B306" t="str">
            <v xml:space="preserve">ТОО "ЦЕНТРНЕФТЕПРОДУКТДИАГНОСТИКА"</v>
          </cell>
          <cell r="C306">
            <v>3</v>
          </cell>
          <cell r="D306">
            <v>33</v>
          </cell>
          <cell r="E306">
            <v>33</v>
          </cell>
        </row>
        <row r="307">
          <cell r="A307" t="str">
            <v>29236249</v>
          </cell>
          <cell r="B307" t="str">
            <v xml:space="preserve">ЗАО "ДРЕССЕР ИНДАСТРИЗ-РУС"</v>
          </cell>
          <cell r="C307">
            <v>32</v>
          </cell>
          <cell r="D307">
            <v>0</v>
          </cell>
          <cell r="E307">
            <v>0</v>
          </cell>
        </row>
        <row r="308">
          <cell r="A308" t="str">
            <v>29360038</v>
          </cell>
          <cell r="B308" t="str">
            <v xml:space="preserve">ТОО "ФИРМА ВАРС"</v>
          </cell>
          <cell r="C308">
            <v>0</v>
          </cell>
          <cell r="D308">
            <v>32</v>
          </cell>
          <cell r="E308">
            <v>32</v>
          </cell>
        </row>
        <row r="309">
          <cell r="A309" t="str">
            <v>29447957</v>
          </cell>
          <cell r="B309" t="str">
            <v xml:space="preserve">ЗЭРКТ ИМ.М.В.ХРУНИЧЕВА</v>
          </cell>
          <cell r="C309">
            <v>0</v>
          </cell>
          <cell r="D309">
            <v>0</v>
          </cell>
          <cell r="E309">
            <v>0</v>
          </cell>
        </row>
        <row r="310">
          <cell r="A310" t="str">
            <v>29517575</v>
          </cell>
          <cell r="B310" t="str">
            <v xml:space="preserve">ДИРЕКЦИЯ ПО СТР-ВУ ПКП"ГАЗКОМПРОМСЕЛЬСТРОЙ</v>
          </cell>
          <cell r="C310">
            <v>26</v>
          </cell>
          <cell r="D310">
            <v>31</v>
          </cell>
          <cell r="E310">
            <v>31</v>
          </cell>
        </row>
        <row r="311">
          <cell r="A311" t="str">
            <v>29776158</v>
          </cell>
          <cell r="B311" t="str">
            <v xml:space="preserve">ГЛОРИЯ-ДЕЙ - ИЧП</v>
          </cell>
          <cell r="C311">
            <v>3</v>
          </cell>
          <cell r="D311">
            <v>31</v>
          </cell>
          <cell r="E311">
            <v>31</v>
          </cell>
        </row>
        <row r="312">
          <cell r="A312" t="str">
            <v>29800997</v>
          </cell>
          <cell r="B312" t="str">
            <v xml:space="preserve">ТОО ФИРМА МЕТАЛЛ-СЕРВИС</v>
          </cell>
          <cell r="C312">
            <v>65</v>
          </cell>
          <cell r="D312">
            <v>30</v>
          </cell>
          <cell r="E312">
            <v>30</v>
          </cell>
        </row>
        <row r="313">
          <cell r="A313" t="str">
            <v>29815071</v>
          </cell>
          <cell r="B313" t="str">
            <v xml:space="preserve">ЗАО"ТРЕВОЖНОЕ ЗАРЕВО"</v>
          </cell>
          <cell r="C313">
            <v>2</v>
          </cell>
        </row>
        <row r="314">
          <cell r="A314" t="str">
            <v>31051474</v>
          </cell>
          <cell r="B314" t="str">
            <v xml:space="preserve">ЗАО "РЕЕС"</v>
          </cell>
          <cell r="C314">
            <v>60</v>
          </cell>
          <cell r="D314">
            <v>30</v>
          </cell>
        </row>
        <row r="315">
          <cell r="A315" t="str">
            <v>31052864</v>
          </cell>
          <cell r="B315" t="str">
            <v xml:space="preserve">ЗАО "ЭКОШЕЛЬФ"</v>
          </cell>
          <cell r="C315">
            <v>29</v>
          </cell>
          <cell r="D315">
            <v>0</v>
          </cell>
        </row>
        <row r="316">
          <cell r="A316" t="str">
            <v>31182420</v>
          </cell>
          <cell r="B316" t="str">
            <v>ЗАО"СТРОЙЭКС"</v>
          </cell>
          <cell r="C316">
            <v>40</v>
          </cell>
          <cell r="D316">
            <v>29</v>
          </cell>
          <cell r="E316">
            <v>29</v>
          </cell>
        </row>
        <row r="317">
          <cell r="A317" t="str">
            <v>31183483</v>
          </cell>
          <cell r="B317" t="str">
            <v xml:space="preserve">ТОО СП "УРАЛ-ЦЕСНА"</v>
          </cell>
          <cell r="C317">
            <v>4</v>
          </cell>
          <cell r="D317">
            <v>57</v>
          </cell>
          <cell r="E317">
            <v>57</v>
          </cell>
        </row>
        <row r="318">
          <cell r="A318" t="str">
            <v>31187742</v>
          </cell>
          <cell r="B318" t="str">
            <v xml:space="preserve">ТОО СП " КОДИЗ" *7453016668</v>
          </cell>
          <cell r="C318">
            <v>67</v>
          </cell>
          <cell r="D318">
            <v>28</v>
          </cell>
          <cell r="E318">
            <v>28</v>
          </cell>
        </row>
        <row r="319">
          <cell r="A319" t="str">
            <v>31188109</v>
          </cell>
          <cell r="B319" t="str">
            <v xml:space="preserve">ПКФ "ПРЕМЬЕР" АОЗТ</v>
          </cell>
          <cell r="C319">
            <v>32</v>
          </cell>
          <cell r="D319">
            <v>27</v>
          </cell>
          <cell r="E319">
            <v>27</v>
          </cell>
        </row>
        <row r="320">
          <cell r="A320" t="str">
            <v>31197568</v>
          </cell>
          <cell r="B320" t="str">
            <v xml:space="preserve">ТОО "ЕВА"</v>
          </cell>
          <cell r="C320">
            <v>52</v>
          </cell>
          <cell r="D320">
            <v>52</v>
          </cell>
          <cell r="E320">
            <v>52</v>
          </cell>
        </row>
        <row r="321">
          <cell r="A321" t="str">
            <v>31201614</v>
          </cell>
          <cell r="B321" t="str">
            <v xml:space="preserve">ТОО "ОРИОН-О"</v>
          </cell>
          <cell r="C321">
            <v>24</v>
          </cell>
          <cell r="D321">
            <v>107</v>
          </cell>
          <cell r="E321">
            <v>107</v>
          </cell>
        </row>
        <row r="322">
          <cell r="A322" t="str">
            <v>31211914</v>
          </cell>
          <cell r="B322" t="str">
            <v xml:space="preserve">ВПО ОАО "УРАЛТРАНСНЕФТЕПРДУКТ"</v>
          </cell>
          <cell r="C322">
            <v>44</v>
          </cell>
          <cell r="D322">
            <v>74</v>
          </cell>
          <cell r="E322">
            <v>20</v>
          </cell>
        </row>
        <row r="323">
          <cell r="A323" t="str">
            <v>31402270</v>
          </cell>
          <cell r="B323" t="str">
            <v xml:space="preserve">ЗАО "УзЭлектро"</v>
          </cell>
          <cell r="C323">
            <v>49</v>
          </cell>
          <cell r="D323">
            <v>28</v>
          </cell>
          <cell r="E323">
            <v>28</v>
          </cell>
        </row>
        <row r="324">
          <cell r="A324" t="str">
            <v>31429912</v>
          </cell>
          <cell r="B324" t="str">
            <v xml:space="preserve">ПРОИЗВОДСТВЕННО-КОММЕРЧЕСКОЕ ЗАО "АЛЛАДИН-МОСКОВИЯ"</v>
          </cell>
          <cell r="C324">
            <v>33</v>
          </cell>
        </row>
        <row r="325">
          <cell r="A325" t="str">
            <v>31643743</v>
          </cell>
          <cell r="B325" t="str">
            <v>ЗАО"ЭНЕРГОСТРОЙСЕРВИС"</v>
          </cell>
          <cell r="C325">
            <v>4</v>
          </cell>
        </row>
        <row r="326">
          <cell r="A326" t="str">
            <v>31674353</v>
          </cell>
          <cell r="B326" t="str">
            <v xml:space="preserve">ООО "ЛЕГЕНДА" *6165058349</v>
          </cell>
          <cell r="C326">
            <v>13</v>
          </cell>
          <cell r="D326">
            <v>9</v>
          </cell>
          <cell r="E326">
            <v>60</v>
          </cell>
        </row>
        <row r="327">
          <cell r="A327" t="str">
            <v>31858969</v>
          </cell>
          <cell r="B327" t="str">
            <v xml:space="preserve">АОЗТ "ФЕНИКС" ПО КОН-ТУ ООО "ТД "ЛУКОЙЛ"</v>
          </cell>
          <cell r="C327">
            <v>91</v>
          </cell>
        </row>
        <row r="328">
          <cell r="A328" t="str">
            <v>31887190</v>
          </cell>
          <cell r="B328" t="str">
            <v xml:space="preserve">ЗАО "МЕТАЛЛКОНТРАКТ"</v>
          </cell>
          <cell r="C328">
            <v>130</v>
          </cell>
          <cell r="D328">
            <v>86</v>
          </cell>
          <cell r="E328">
            <v>86</v>
          </cell>
        </row>
        <row r="329">
          <cell r="A329" t="str">
            <v>31943126</v>
          </cell>
          <cell r="B329" t="str">
            <v xml:space="preserve">ЗАО "ОННИНЕН САНКТ-ПЕТЕРБУРГ"</v>
          </cell>
          <cell r="C329">
            <v>23</v>
          </cell>
          <cell r="D329">
            <v>23</v>
          </cell>
          <cell r="E329">
            <v>0</v>
          </cell>
        </row>
        <row r="330">
          <cell r="A330" t="str">
            <v>31954526</v>
          </cell>
          <cell r="B330" t="str">
            <v xml:space="preserve">"СП "АББ НЕВСКИЙ" ТОО</v>
          </cell>
          <cell r="C330">
            <v>22</v>
          </cell>
          <cell r="D330">
            <v>0</v>
          </cell>
          <cell r="E330">
            <v>0</v>
          </cell>
        </row>
        <row r="331">
          <cell r="A331" t="str">
            <v>31973423</v>
          </cell>
          <cell r="B331" t="str">
            <v>ООО"ТРАНСФИЛЬТР-СЕРВИС"</v>
          </cell>
          <cell r="C331">
            <v>12</v>
          </cell>
          <cell r="D331">
            <v>81</v>
          </cell>
          <cell r="E331">
            <v>81</v>
          </cell>
        </row>
        <row r="332">
          <cell r="A332" t="str">
            <v>32114739</v>
          </cell>
          <cell r="B332" t="str">
            <v xml:space="preserve">ПОО "РАДУГА-1" ФОНДА СОЦИАЛЬНОЙ РЕАБИЛИТАЦИИ СПОРТСМЕНОВ-ИНВАЛИДОВ          1872</v>
          </cell>
          <cell r="C332">
            <v>197</v>
          </cell>
          <cell r="D332">
            <v>59</v>
          </cell>
          <cell r="E332">
            <v>63</v>
          </cell>
        </row>
        <row r="333">
          <cell r="A333" t="str">
            <v>32139357</v>
          </cell>
          <cell r="B333" t="str">
            <v xml:space="preserve">ЗАО НПП "ДЕБИТ"</v>
          </cell>
          <cell r="C333">
            <v>18</v>
          </cell>
        </row>
        <row r="334">
          <cell r="A334" t="str">
            <v>32256646</v>
          </cell>
          <cell r="B334" t="str">
            <v xml:space="preserve">ЗАО "СВ-ТЕК"</v>
          </cell>
          <cell r="C334">
            <v>5</v>
          </cell>
          <cell r="D334">
            <v>21</v>
          </cell>
          <cell r="E334">
            <v>281</v>
          </cell>
        </row>
        <row r="335">
          <cell r="A335" t="str">
            <v>32259018</v>
          </cell>
          <cell r="B335" t="str">
            <v xml:space="preserve">ТОО ПКФ "КОМФИ"</v>
          </cell>
          <cell r="C335">
            <v>32</v>
          </cell>
          <cell r="D335">
            <v>75</v>
          </cell>
          <cell r="E335">
            <v>75</v>
          </cell>
        </row>
        <row r="336">
          <cell r="A336" t="str">
            <v>32532514</v>
          </cell>
          <cell r="B336" t="str">
            <v xml:space="preserve">ТОО "БИНГ"</v>
          </cell>
          <cell r="C336">
            <v>3</v>
          </cell>
        </row>
        <row r="337">
          <cell r="A337" t="str">
            <v>32543140</v>
          </cell>
          <cell r="B337" t="str">
            <v xml:space="preserve">ЗАО "УРАЛКОМПЛЕКТ"</v>
          </cell>
          <cell r="C337">
            <v>33</v>
          </cell>
          <cell r="D337">
            <v>737</v>
          </cell>
          <cell r="E337">
            <v>75</v>
          </cell>
        </row>
        <row r="338">
          <cell r="A338" t="str">
            <v>32747752</v>
          </cell>
          <cell r="B338" t="str">
            <v xml:space="preserve">ТОО СТП "ЛОКОМОТИВ"</v>
          </cell>
          <cell r="C338">
            <v>120</v>
          </cell>
          <cell r="D338">
            <v>20</v>
          </cell>
        </row>
        <row r="339">
          <cell r="A339" t="str">
            <v>32785451</v>
          </cell>
          <cell r="B339" t="str">
            <v xml:space="preserve">ООО "ЮНОНА"</v>
          </cell>
          <cell r="C339">
            <v>0</v>
          </cell>
        </row>
        <row r="340">
          <cell r="A340" t="str">
            <v>32835982</v>
          </cell>
          <cell r="B340" t="str">
            <v xml:space="preserve">ООО "ВЭНК"</v>
          </cell>
          <cell r="C340">
            <v>21</v>
          </cell>
          <cell r="D340">
            <v>20</v>
          </cell>
          <cell r="E340">
            <v>20</v>
          </cell>
        </row>
        <row r="341">
          <cell r="A341" t="str">
            <v>32840026</v>
          </cell>
          <cell r="B341" t="str">
            <v xml:space="preserve">"ЛАДОГА-ЛЕСОТЕХНИКА" ЗАО</v>
          </cell>
          <cell r="C341">
            <v>20</v>
          </cell>
          <cell r="D341">
            <v>0</v>
          </cell>
          <cell r="E341">
            <v>0</v>
          </cell>
        </row>
        <row r="342">
          <cell r="A342" t="str">
            <v>32947913</v>
          </cell>
          <cell r="B342" t="str">
            <v>ООО"ЛЕАН"</v>
          </cell>
          <cell r="C342">
            <v>0</v>
          </cell>
          <cell r="D342">
            <v>20</v>
          </cell>
          <cell r="E342">
            <v>20</v>
          </cell>
        </row>
        <row r="343">
          <cell r="A343" t="str">
            <v>33165294</v>
          </cell>
          <cell r="B343" t="str">
            <v xml:space="preserve">"КОММЕРЧЕСКИЙ ЦЕНТР,ТРАНСПОРТ И ЛЕС" ОАО</v>
          </cell>
          <cell r="C343">
            <v>0</v>
          </cell>
          <cell r="D343">
            <v>20</v>
          </cell>
          <cell r="E343">
            <v>20</v>
          </cell>
        </row>
        <row r="344">
          <cell r="A344" t="str">
            <v>33310359</v>
          </cell>
          <cell r="B344" t="str">
            <v>АОЗТ"ДОН-ТРЕЙД"</v>
          </cell>
          <cell r="C344">
            <v>140</v>
          </cell>
          <cell r="D344">
            <v>140</v>
          </cell>
          <cell r="E344">
            <v>140</v>
          </cell>
        </row>
        <row r="345">
          <cell r="A345" t="str">
            <v>33401458</v>
          </cell>
          <cell r="B345" t="str">
            <v xml:space="preserve">"АРМАН-2" ИНДИВИДУАЛЬНОЕ ЧАСТНОЕ ПРЕДПРИ</v>
          </cell>
          <cell r="C345">
            <v>16</v>
          </cell>
          <cell r="D345">
            <v>20</v>
          </cell>
          <cell r="E345">
            <v>20</v>
          </cell>
        </row>
        <row r="346">
          <cell r="A346" t="str">
            <v>33887998</v>
          </cell>
          <cell r="B346" t="str">
            <v xml:space="preserve">ЗАО "СТАЛЕПРОМЫШЛЕННАЯ КОМПАНИЯ"</v>
          </cell>
          <cell r="C346">
            <v>20</v>
          </cell>
          <cell r="D346">
            <v>23</v>
          </cell>
        </row>
        <row r="347">
          <cell r="A347" t="str">
            <v>34318208</v>
          </cell>
          <cell r="B347" t="str">
            <v xml:space="preserve">СП ТОО "БАЛТИЙСКОЕ МОРСКОЕ АГЕНТСТВО"</v>
          </cell>
          <cell r="C347">
            <v>0</v>
          </cell>
          <cell r="D347">
            <v>0</v>
          </cell>
          <cell r="E347">
            <v>0</v>
          </cell>
        </row>
        <row r="348">
          <cell r="A348" t="str">
            <v>34320741</v>
          </cell>
          <cell r="B348" t="str">
            <v xml:space="preserve">ЗАО "СТАН-СИГМА"</v>
          </cell>
          <cell r="C348">
            <v>39</v>
          </cell>
        </row>
        <row r="349">
          <cell r="A349" t="str">
            <v>34329898</v>
          </cell>
          <cell r="B349" t="str">
            <v>ЗАО"МАТРИКС",</v>
          </cell>
          <cell r="C349">
            <v>0</v>
          </cell>
          <cell r="D349">
            <v>19</v>
          </cell>
          <cell r="E349">
            <v>19</v>
          </cell>
        </row>
        <row r="350">
          <cell r="A350" t="str">
            <v>34384414</v>
          </cell>
          <cell r="B350" t="str">
            <v xml:space="preserve">АОЗТ"С-ПЕТЕРБУРГСКАЯЭНЕРГИТИЧЕСКАЯ  ЛАБОРАТОРИЯ"</v>
          </cell>
          <cell r="C350">
            <v>0</v>
          </cell>
          <cell r="D350">
            <v>19</v>
          </cell>
          <cell r="E350">
            <v>19</v>
          </cell>
        </row>
        <row r="351">
          <cell r="A351" t="str">
            <v>34404602</v>
          </cell>
          <cell r="B351" t="str">
            <v xml:space="preserve">АСТИНТЕРКОМ АО</v>
          </cell>
          <cell r="C351">
            <v>552</v>
          </cell>
          <cell r="D351">
            <v>88</v>
          </cell>
          <cell r="E351">
            <v>66</v>
          </cell>
        </row>
        <row r="352">
          <cell r="A352" t="str">
            <v>34496521</v>
          </cell>
          <cell r="B352" t="str">
            <v xml:space="preserve">АОЗТ "ТАМДЕК"</v>
          </cell>
          <cell r="C352">
            <v>19</v>
          </cell>
          <cell r="D352">
            <v>57</v>
          </cell>
          <cell r="E352">
            <v>57</v>
          </cell>
        </row>
        <row r="353">
          <cell r="A353" t="str">
            <v>34530933</v>
          </cell>
          <cell r="B353" t="str">
            <v xml:space="preserve">ТОО "КРОНА"</v>
          </cell>
          <cell r="C353">
            <v>75</v>
          </cell>
          <cell r="D353">
            <v>942</v>
          </cell>
        </row>
        <row r="354">
          <cell r="A354" t="str">
            <v>34531157</v>
          </cell>
          <cell r="B354" t="str">
            <v xml:space="preserve">"ГП УС-30 ТО-45" *7453042040</v>
          </cell>
          <cell r="C354">
            <v>13</v>
          </cell>
          <cell r="D354">
            <v>1</v>
          </cell>
        </row>
        <row r="355">
          <cell r="A355" t="str">
            <v>34559635</v>
          </cell>
          <cell r="B355" t="str">
            <v xml:space="preserve">ООО"ПРОМЫШЛЕННОЕ СТРОИТЕЛЬСТВО"</v>
          </cell>
          <cell r="C355">
            <v>31</v>
          </cell>
          <cell r="D355">
            <v>21</v>
          </cell>
          <cell r="E355">
            <v>21</v>
          </cell>
        </row>
        <row r="356">
          <cell r="A356" t="str">
            <v>34845571</v>
          </cell>
          <cell r="B356" t="str">
            <v xml:space="preserve">ТОО "ЛАКОС"</v>
          </cell>
          <cell r="C356">
            <v>13</v>
          </cell>
          <cell r="D356">
            <v>13</v>
          </cell>
          <cell r="E356">
            <v>13</v>
          </cell>
        </row>
        <row r="357">
          <cell r="A357" t="str">
            <v>34890761</v>
          </cell>
          <cell r="B357" t="str">
            <v xml:space="preserve">УПТК АООТ"СПЕЦМОНТАЖМЕХАНИЗАЦИЯ"</v>
          </cell>
          <cell r="C357">
            <v>18</v>
          </cell>
          <cell r="D357">
            <v>334</v>
          </cell>
          <cell r="E357">
            <v>334</v>
          </cell>
        </row>
        <row r="358">
          <cell r="A358" t="str">
            <v>35169149</v>
          </cell>
          <cell r="B358" t="str">
            <v xml:space="preserve">ЗАО "СУЗМК-ЭНЕРГО"</v>
          </cell>
          <cell r="C358">
            <v>20</v>
          </cell>
          <cell r="D358">
            <v>18</v>
          </cell>
          <cell r="E358">
            <v>18</v>
          </cell>
        </row>
        <row r="359">
          <cell r="A359" t="str">
            <v>35175434</v>
          </cell>
          <cell r="B359" t="str">
            <v xml:space="preserve">ПРЕДСТАВИТЕЛЬСТВО АК "ДОЙЧЕ ЛЮФТГАНЗА АГ"</v>
          </cell>
          <cell r="C359">
            <v>0</v>
          </cell>
        </row>
        <row r="360">
          <cell r="A360" t="str">
            <v>35308444</v>
          </cell>
          <cell r="B360" t="str">
            <v xml:space="preserve">ЗАО "ДЖИНКО"</v>
          </cell>
          <cell r="C360">
            <v>55</v>
          </cell>
        </row>
        <row r="361">
          <cell r="A361" t="str">
            <v>35312227</v>
          </cell>
          <cell r="B361" t="str">
            <v xml:space="preserve">ЗАО"ЕВРОТЕРМИНАЛ ОБНИНСК" ПО ПОРУЧ.ЗАО"ПАКЭНСО" Г.МОСКВА</v>
          </cell>
          <cell r="C361">
            <v>17</v>
          </cell>
          <cell r="D361">
            <v>0</v>
          </cell>
          <cell r="E361">
            <v>0</v>
          </cell>
        </row>
        <row r="362">
          <cell r="A362" t="str">
            <v>35354680</v>
          </cell>
          <cell r="B362" t="str">
            <v xml:space="preserve">ДГП "РОСТЭК-СМОЛЕНСК"</v>
          </cell>
          <cell r="C362">
            <v>0</v>
          </cell>
        </row>
        <row r="363">
          <cell r="A363" t="str">
            <v>35383902</v>
          </cell>
          <cell r="B363" t="str">
            <v xml:space="preserve">АОЗТ "ВЕЙМАР"</v>
          </cell>
          <cell r="C363">
            <v>0</v>
          </cell>
        </row>
        <row r="364">
          <cell r="A364" t="str">
            <v>35497296</v>
          </cell>
          <cell r="B364" t="str">
            <v xml:space="preserve">ЗАО ППП "ТЕХНОСПЕЦСТАЛЬ"</v>
          </cell>
          <cell r="C364">
            <v>32</v>
          </cell>
          <cell r="D364">
            <v>32</v>
          </cell>
          <cell r="E364">
            <v>32</v>
          </cell>
        </row>
        <row r="365">
          <cell r="A365" t="str">
            <v>35509846</v>
          </cell>
          <cell r="B365" t="str">
            <v xml:space="preserve">ОАО "ВЕСТМЕТ"</v>
          </cell>
          <cell r="C365">
            <v>109</v>
          </cell>
          <cell r="D365">
            <v>109</v>
          </cell>
          <cell r="E365">
            <v>109</v>
          </cell>
        </row>
        <row r="366">
          <cell r="A366" t="str">
            <v>35588254</v>
          </cell>
          <cell r="B366" t="str">
            <v xml:space="preserve">"ASTON ENTERPRISE LTD" ФАОЗТ ДИР.АВЕШНИКОВ ГЕННАДИЙ ТИХОНОВИЧ</v>
          </cell>
          <cell r="C366">
            <v>0</v>
          </cell>
          <cell r="D366">
            <v>15</v>
          </cell>
        </row>
        <row r="367">
          <cell r="A367" t="str">
            <v>35798262</v>
          </cell>
          <cell r="B367" t="str">
            <v xml:space="preserve">ООО "САНТА-2"</v>
          </cell>
          <cell r="C367">
            <v>172</v>
          </cell>
          <cell r="D367">
            <v>15</v>
          </cell>
          <cell r="E367">
            <v>15</v>
          </cell>
        </row>
        <row r="368">
          <cell r="A368" t="str">
            <v>35828706</v>
          </cell>
          <cell r="B368" t="str">
            <v xml:space="preserve">ЗАО "КОМПАНИЯ БАЙТЕК-СИЛУР"</v>
          </cell>
          <cell r="C368">
            <v>6</v>
          </cell>
          <cell r="D368">
            <v>15</v>
          </cell>
          <cell r="E368">
            <v>15</v>
          </cell>
        </row>
        <row r="369">
          <cell r="A369" t="str">
            <v>36247868</v>
          </cell>
          <cell r="B369" t="str">
            <v xml:space="preserve">ООО "ТО И Р"</v>
          </cell>
          <cell r="C369">
            <v>15</v>
          </cell>
          <cell r="D369">
            <v>0</v>
          </cell>
          <cell r="E369">
            <v>0</v>
          </cell>
        </row>
        <row r="370">
          <cell r="A370" t="str">
            <v>36334998</v>
          </cell>
          <cell r="B370" t="str">
            <v xml:space="preserve">ООО "ЭПОС-2"</v>
          </cell>
          <cell r="C370">
            <v>10</v>
          </cell>
          <cell r="D370">
            <v>10</v>
          </cell>
          <cell r="E370">
            <v>10</v>
          </cell>
        </row>
        <row r="371">
          <cell r="A371" t="str">
            <v>36395014</v>
          </cell>
          <cell r="B371" t="str">
            <v xml:space="preserve">ОБЩЕСТВО С ОГРАНИЧЕННОЙ ОТВЕТСТВЕННОСТЬЮ "ТОРГОВЫЙ ДОМ УРАЛЬСКИЙ РЕГИОН"</v>
          </cell>
          <cell r="C371">
            <v>15</v>
          </cell>
          <cell r="D371">
            <v>37</v>
          </cell>
          <cell r="E371">
            <v>37</v>
          </cell>
        </row>
        <row r="372">
          <cell r="A372" t="str">
            <v>36561783</v>
          </cell>
          <cell r="B372" t="str">
            <v xml:space="preserve">АОЗТ  "КАРГО ЭКСПРЕСС"</v>
          </cell>
          <cell r="C372">
            <v>0</v>
          </cell>
          <cell r="D372">
            <v>15</v>
          </cell>
          <cell r="E372">
            <v>15</v>
          </cell>
        </row>
        <row r="373">
          <cell r="A373" t="str">
            <v>36580023</v>
          </cell>
          <cell r="B373" t="str">
            <v xml:space="preserve">ФИЛИАЛ СОВМЕСТНОГО РОССИЙСКО-ГЕРМАНСКОГО ПРЕДПРИЯТИЯ МЮШЕЛЛ</v>
          </cell>
          <cell r="C373">
            <v>0</v>
          </cell>
        </row>
        <row r="374">
          <cell r="A374" t="str">
            <v>36721815</v>
          </cell>
          <cell r="B374" t="str">
            <v xml:space="preserve">ЭСТЕТ - ООО</v>
          </cell>
          <cell r="C374">
            <v>7</v>
          </cell>
          <cell r="D374">
            <v>15</v>
          </cell>
          <cell r="E374">
            <v>15</v>
          </cell>
        </row>
        <row r="375">
          <cell r="A375" t="str">
            <v>36784566</v>
          </cell>
          <cell r="B375" t="str">
            <v xml:space="preserve">"ДАЛЬСТАРИНВЕСТ" АОЗТ</v>
          </cell>
          <cell r="C375">
            <v>0</v>
          </cell>
          <cell r="D375">
            <v>15</v>
          </cell>
        </row>
        <row r="376">
          <cell r="A376" t="str">
            <v>36899430</v>
          </cell>
          <cell r="B376" t="str">
            <v xml:space="preserve">ТОО "ИМАН"</v>
          </cell>
          <cell r="C376">
            <v>13</v>
          </cell>
          <cell r="D376">
            <v>13</v>
          </cell>
          <cell r="E376">
            <v>13</v>
          </cell>
        </row>
        <row r="377">
          <cell r="A377" t="str">
            <v>36903574</v>
          </cell>
          <cell r="B377" t="str">
            <v xml:space="preserve">ЗАО "БОН-ЛТД"</v>
          </cell>
          <cell r="C377">
            <v>134</v>
          </cell>
          <cell r="D377">
            <v>134</v>
          </cell>
          <cell r="E377">
            <v>1</v>
          </cell>
        </row>
        <row r="378">
          <cell r="A378" t="str">
            <v>36906940</v>
          </cell>
          <cell r="B378" t="str">
            <v xml:space="preserve">ЗАО"АПТЕКА 500"</v>
          </cell>
          <cell r="C378">
            <v>52</v>
          </cell>
          <cell r="D378">
            <v>52</v>
          </cell>
          <cell r="E378">
            <v>52</v>
          </cell>
        </row>
        <row r="379">
          <cell r="A379" t="str">
            <v>36907170</v>
          </cell>
          <cell r="B379" t="str">
            <v xml:space="preserve">ООО "УРАЛСПЕЦСТАЛЬ"</v>
          </cell>
          <cell r="C379">
            <v>79</v>
          </cell>
          <cell r="D379">
            <v>64</v>
          </cell>
          <cell r="E379">
            <v>64</v>
          </cell>
        </row>
        <row r="380">
          <cell r="A380" t="str">
            <v>36911711</v>
          </cell>
          <cell r="B380" t="str">
            <v xml:space="preserve">ООО ПКФ "УРАЛЭЛЕКТРОКОМПЛЕКТ" *7449016256</v>
          </cell>
          <cell r="C380">
            <v>1</v>
          </cell>
          <cell r="D380">
            <v>13</v>
          </cell>
          <cell r="E380">
            <v>13</v>
          </cell>
        </row>
        <row r="381">
          <cell r="A381" t="str">
            <v>36924292</v>
          </cell>
          <cell r="B381" t="str">
            <v xml:space="preserve">ООО"ПЯТЫЙ ПЕРЕДЕЛ-ДОЛИНА"</v>
          </cell>
          <cell r="C381">
            <v>65</v>
          </cell>
          <cell r="D381">
            <v>65</v>
          </cell>
          <cell r="E381">
            <v>65</v>
          </cell>
        </row>
        <row r="382">
          <cell r="A382" t="str">
            <v>36924702</v>
          </cell>
          <cell r="B382" t="str">
            <v xml:space="preserve">ЗАО "СПЕЦСТАЛЬКОНСТРУКЦИЯ"</v>
          </cell>
          <cell r="C382">
            <v>13</v>
          </cell>
          <cell r="D382">
            <v>28</v>
          </cell>
          <cell r="E382">
            <v>28</v>
          </cell>
        </row>
        <row r="383">
          <cell r="A383" t="str">
            <v>36940763</v>
          </cell>
          <cell r="B383" t="str">
            <v xml:space="preserve">ЗАО "ХАКАСМЕТАЛОПТТОРГ"</v>
          </cell>
          <cell r="C383">
            <v>11</v>
          </cell>
          <cell r="D383">
            <v>13</v>
          </cell>
          <cell r="E383">
            <v>13</v>
          </cell>
        </row>
        <row r="384">
          <cell r="A384" t="str">
            <v>36986117</v>
          </cell>
          <cell r="B384" t="str">
            <v xml:space="preserve">ЗАО ПО "БИЙСКЭНЕРГОМАШ"</v>
          </cell>
          <cell r="C384">
            <v>47</v>
          </cell>
        </row>
        <row r="385">
          <cell r="A385" t="str">
            <v>39214817</v>
          </cell>
          <cell r="B385" t="str">
            <v xml:space="preserve">ООО "ВЕСТАЛ"</v>
          </cell>
          <cell r="C385">
            <v>9</v>
          </cell>
          <cell r="D385">
            <v>13</v>
          </cell>
          <cell r="E385">
            <v>13</v>
          </cell>
        </row>
        <row r="386">
          <cell r="A386" t="str">
            <v>39310633</v>
          </cell>
          <cell r="B386" t="str">
            <v xml:space="preserve">ЮЖНО-РУССКАЯ ОПТОВАЯ КОМПАНИЯ - ООО</v>
          </cell>
          <cell r="C386">
            <v>16</v>
          </cell>
          <cell r="D386">
            <v>13</v>
          </cell>
          <cell r="E386">
            <v>13</v>
          </cell>
        </row>
        <row r="387">
          <cell r="A387" t="str">
            <v>39417503</v>
          </cell>
          <cell r="B387" t="str">
            <v xml:space="preserve">ПОО "ВИТИМ"</v>
          </cell>
          <cell r="C387">
            <v>12</v>
          </cell>
          <cell r="D387">
            <v>57</v>
          </cell>
          <cell r="E387">
            <v>57</v>
          </cell>
        </row>
        <row r="388">
          <cell r="A388" t="str">
            <v>39423320</v>
          </cell>
          <cell r="B388" t="str">
            <v xml:space="preserve">ООО"ВИКОМ"Г.САНКТ-ПЕТЕРБУРГ ,ВАСИЛЕОСТРОВСКИЙ Р-Н</v>
          </cell>
          <cell r="C388">
            <v>145</v>
          </cell>
          <cell r="D388">
            <v>145</v>
          </cell>
          <cell r="E388">
            <v>12</v>
          </cell>
        </row>
        <row r="389">
          <cell r="A389" t="str">
            <v>39432106</v>
          </cell>
          <cell r="B389" t="str">
            <v>ТОО"ВИТЕП"</v>
          </cell>
          <cell r="C389">
            <v>72</v>
          </cell>
        </row>
        <row r="390">
          <cell r="A390" t="str">
            <v>39443908</v>
          </cell>
          <cell r="B390" t="str">
            <v xml:space="preserve">ЗАО "ИЖОРА-АТОМСЕРВИС"</v>
          </cell>
          <cell r="C390">
            <v>0</v>
          </cell>
          <cell r="D390">
            <v>0</v>
          </cell>
          <cell r="E390">
            <v>0</v>
          </cell>
        </row>
        <row r="391">
          <cell r="A391" t="str">
            <v>39482334</v>
          </cell>
          <cell r="B391" t="str">
            <v xml:space="preserve">ООО  "КРИСС ЛТД"</v>
          </cell>
          <cell r="C391">
            <v>0</v>
          </cell>
        </row>
        <row r="392">
          <cell r="A392" t="str">
            <v>39513738</v>
          </cell>
          <cell r="B392" t="str">
            <v xml:space="preserve">ООО "БОЯРШИЙ ДВОР И К"</v>
          </cell>
          <cell r="C392">
            <v>4</v>
          </cell>
          <cell r="D392">
            <v>11</v>
          </cell>
          <cell r="E392">
            <v>11</v>
          </cell>
        </row>
        <row r="393">
          <cell r="A393" t="str">
            <v>39853730</v>
          </cell>
          <cell r="B393" t="str">
            <v xml:space="preserve">ООО "ОСТ-АЛКО"</v>
          </cell>
          <cell r="C393">
            <v>0</v>
          </cell>
          <cell r="D393">
            <v>11</v>
          </cell>
          <cell r="E393">
            <v>11</v>
          </cell>
        </row>
        <row r="394">
          <cell r="A394" t="str">
            <v>39905102</v>
          </cell>
          <cell r="B394" t="str">
            <v xml:space="preserve">ООО "ЕКАТЕРИНБУРГСКОЕ ТРАНСПОРТНОЕ АГЕНСТВО"</v>
          </cell>
          <cell r="C394">
            <v>11</v>
          </cell>
          <cell r="D394">
            <v>165</v>
          </cell>
          <cell r="E394">
            <v>165</v>
          </cell>
        </row>
        <row r="395">
          <cell r="A395" t="str">
            <v>39906082</v>
          </cell>
          <cell r="B395" t="str">
            <v xml:space="preserve">ЗАО "УРАЛСТАЛЬТРУБПРОМ"</v>
          </cell>
          <cell r="C395">
            <v>329</v>
          </cell>
          <cell r="D395">
            <v>205</v>
          </cell>
          <cell r="E395">
            <v>205</v>
          </cell>
        </row>
        <row r="396">
          <cell r="A396" t="str">
            <v>39932642</v>
          </cell>
          <cell r="B396" t="str">
            <v xml:space="preserve">ООО "УРАЛТРУБОТЭК"</v>
          </cell>
          <cell r="C396">
            <v>11</v>
          </cell>
          <cell r="D396">
            <v>19</v>
          </cell>
          <cell r="E396">
            <v>19</v>
          </cell>
        </row>
        <row r="397">
          <cell r="A397" t="str">
            <v>40028474</v>
          </cell>
          <cell r="B397" t="str">
            <v xml:space="preserve">ЗАО "СТРОЙПРОМТЕХ"</v>
          </cell>
          <cell r="C397">
            <v>422</v>
          </cell>
          <cell r="D397">
            <v>11</v>
          </cell>
          <cell r="E397">
            <v>11</v>
          </cell>
        </row>
        <row r="398">
          <cell r="A398" t="str">
            <v>40347848</v>
          </cell>
          <cell r="B398" t="str">
            <v xml:space="preserve">ООО"ТРАНСПОРТЕЙШН СЕРВИСИЗ"</v>
          </cell>
          <cell r="C398">
            <v>0</v>
          </cell>
          <cell r="D398">
            <v>10</v>
          </cell>
          <cell r="E398">
            <v>10</v>
          </cell>
        </row>
        <row r="399">
          <cell r="A399" t="str">
            <v>40376755</v>
          </cell>
          <cell r="B399" t="str">
            <v xml:space="preserve">ООО "ОКТАКАР"</v>
          </cell>
          <cell r="C399">
            <v>5</v>
          </cell>
        </row>
        <row r="400">
          <cell r="A400" t="str">
            <v>40378062</v>
          </cell>
          <cell r="B400" t="str">
            <v xml:space="preserve">ООО НТФ "СТОК-СЕРВИС 1"</v>
          </cell>
          <cell r="C400">
            <v>118</v>
          </cell>
        </row>
        <row r="401">
          <cell r="A401" t="str">
            <v>40427814</v>
          </cell>
          <cell r="B401" t="str">
            <v xml:space="preserve">ЗАО "ТРЕСТ КОКСОХИММОНТАЖ"</v>
          </cell>
          <cell r="C401">
            <v>0</v>
          </cell>
          <cell r="D401">
            <v>10</v>
          </cell>
          <cell r="E401">
            <v>10</v>
          </cell>
        </row>
        <row r="402">
          <cell r="A402" t="str">
            <v>40432927</v>
          </cell>
          <cell r="B402" t="str">
            <v xml:space="preserve">ООО "ТРАНСИМЕКС"</v>
          </cell>
          <cell r="C402">
            <v>10</v>
          </cell>
          <cell r="D402">
            <v>0</v>
          </cell>
          <cell r="E402">
            <v>0</v>
          </cell>
        </row>
        <row r="403">
          <cell r="A403" t="str">
            <v>40502384</v>
          </cell>
          <cell r="B403" t="str">
            <v>ООО"СЕЛЬМАШЭКСПОРТ"</v>
          </cell>
          <cell r="C403">
            <v>0</v>
          </cell>
        </row>
        <row r="404">
          <cell r="A404" t="str">
            <v>40548624</v>
          </cell>
          <cell r="B404" t="str">
            <v xml:space="preserve">ООО "ЮГТРАНЗИТСЕРВИС"</v>
          </cell>
          <cell r="C404">
            <v>73</v>
          </cell>
          <cell r="D404">
            <v>10</v>
          </cell>
          <cell r="E404">
            <v>10</v>
          </cell>
        </row>
        <row r="405">
          <cell r="A405" t="str">
            <v>40548802</v>
          </cell>
          <cell r="B405" t="str">
            <v xml:space="preserve">ЗАО "ИНТЕРРЕСУРС"</v>
          </cell>
          <cell r="C405">
            <v>10</v>
          </cell>
          <cell r="D405">
            <v>333</v>
          </cell>
          <cell r="E405">
            <v>333</v>
          </cell>
        </row>
        <row r="406">
          <cell r="A406" t="str">
            <v>40555452</v>
          </cell>
          <cell r="B406" t="str">
            <v xml:space="preserve">"СОЮЗ-ЭНЕРГИЯ" ООО МПК</v>
          </cell>
          <cell r="C406">
            <v>0</v>
          </cell>
        </row>
        <row r="407">
          <cell r="A407" t="str">
            <v>40564876</v>
          </cell>
          <cell r="B407" t="str">
            <v xml:space="preserve">ООО "ЭКСПРЕСС"</v>
          </cell>
          <cell r="C407">
            <v>86</v>
          </cell>
          <cell r="D407">
            <v>86</v>
          </cell>
          <cell r="E407">
            <v>86</v>
          </cell>
        </row>
        <row r="408">
          <cell r="A408" t="str">
            <v>40604185</v>
          </cell>
          <cell r="B408" t="str">
            <v xml:space="preserve">ТОО "АРЕАН"</v>
          </cell>
          <cell r="C408">
            <v>10</v>
          </cell>
          <cell r="D408">
            <v>61</v>
          </cell>
          <cell r="E408">
            <v>61</v>
          </cell>
        </row>
        <row r="409">
          <cell r="A409" t="str">
            <v>40923861</v>
          </cell>
          <cell r="B409" t="str">
            <v xml:space="preserve">ОБЩЕСТВО С ОГРАНИЧЕННОЙ ОТВЕТСТВЕННОСТЬЮ</v>
          </cell>
          <cell r="C409">
            <v>90</v>
          </cell>
          <cell r="D409">
            <v>10</v>
          </cell>
          <cell r="E409">
            <v>10</v>
          </cell>
        </row>
        <row r="410">
          <cell r="A410" t="str">
            <v>40936237</v>
          </cell>
          <cell r="B410" t="str">
            <v xml:space="preserve">ЗАКРЫТОЕ АКЦИОНЕРНОЕ ОБЩЕСТВО ФИЛИАЛ "БИ-ЭЙЧ-ПИ ИНТЕРНЭШНЛ РИСОРСЕС"</v>
          </cell>
          <cell r="C410">
            <v>0</v>
          </cell>
          <cell r="D410">
            <v>10</v>
          </cell>
          <cell r="E410">
            <v>10</v>
          </cell>
        </row>
        <row r="411">
          <cell r="A411" t="str">
            <v>41010000</v>
          </cell>
          <cell r="B411" t="str">
            <v xml:space="preserve">СЭФ "БЛАГОВЕСТ" 659700 Г.ГОРНО-АЛТАЙСК ПР.КОММУНИСТИЧЕСКИЙ,6</v>
          </cell>
          <cell r="C411">
            <v>40</v>
          </cell>
          <cell r="D411">
            <v>40</v>
          </cell>
          <cell r="E411">
            <v>40</v>
          </cell>
        </row>
        <row r="412">
          <cell r="A412" t="str">
            <v>41011369</v>
          </cell>
          <cell r="B412" t="str">
            <v xml:space="preserve">ЗАО "АЛЬБИОН"</v>
          </cell>
          <cell r="C412">
            <v>64</v>
          </cell>
        </row>
        <row r="413">
          <cell r="A413" t="str">
            <v>41017231</v>
          </cell>
          <cell r="B413" t="str">
            <v xml:space="preserve">ЗАО "ФОНД СОЦИАЛЬНОЙ ПОДДЕРЖКИ НАСЕЛЕНИЯ</v>
          </cell>
          <cell r="C413">
            <v>12</v>
          </cell>
        </row>
        <row r="414">
          <cell r="A414" t="str">
            <v>41017596</v>
          </cell>
          <cell r="B414" t="str">
            <v>ООО"АЗИЯ-ВАЛЬЯНТ"</v>
          </cell>
          <cell r="C414">
            <v>15</v>
          </cell>
        </row>
        <row r="415">
          <cell r="A415" t="str">
            <v>41091196</v>
          </cell>
          <cell r="B415" t="str">
            <v xml:space="preserve">ЗАО "ДАУМОС"</v>
          </cell>
          <cell r="C415">
            <v>5</v>
          </cell>
          <cell r="D415">
            <v>0</v>
          </cell>
          <cell r="E415">
            <v>0</v>
          </cell>
        </row>
        <row r="416">
          <cell r="A416" t="str">
            <v>41274927</v>
          </cell>
          <cell r="B416" t="str">
            <v xml:space="preserve">ООО ПКФ "БРЯНСКТЕХСЕРВИС"</v>
          </cell>
          <cell r="C416">
            <v>9</v>
          </cell>
          <cell r="D416">
            <v>29</v>
          </cell>
          <cell r="E416">
            <v>29</v>
          </cell>
        </row>
        <row r="417">
          <cell r="A417" t="str">
            <v>41280307</v>
          </cell>
          <cell r="B417" t="str">
            <v xml:space="preserve">ООО "БМЗ-ДИЗЕЛЬ"</v>
          </cell>
          <cell r="C417">
            <v>0</v>
          </cell>
        </row>
        <row r="418">
          <cell r="A418" t="str">
            <v>41410033</v>
          </cell>
          <cell r="B418" t="str">
            <v xml:space="preserve">ЗАО "АРКТИК НЕНЕЦ ЛИМИТЕД"</v>
          </cell>
          <cell r="C418">
            <v>0</v>
          </cell>
          <cell r="D418">
            <v>0</v>
          </cell>
          <cell r="E418">
            <v>0</v>
          </cell>
        </row>
        <row r="419">
          <cell r="A419" t="str">
            <v>41475896</v>
          </cell>
          <cell r="B419" t="str">
            <v xml:space="preserve">ОБЩЕСТВО С ОГРАНИЧЕННОЙ ОТВЕТСТВЕННОСТЬЮ"КАМКРИС"</v>
          </cell>
          <cell r="C419">
            <v>10</v>
          </cell>
        </row>
        <row r="420">
          <cell r="A420" t="str">
            <v>41637695</v>
          </cell>
          <cell r="B420" t="str">
            <v xml:space="preserve">ООО "РОТЕКС-К"</v>
          </cell>
          <cell r="C420">
            <v>0</v>
          </cell>
          <cell r="D420">
            <v>9</v>
          </cell>
          <cell r="E420">
            <v>9</v>
          </cell>
        </row>
        <row r="421">
          <cell r="A421" t="str">
            <v>41718979</v>
          </cell>
          <cell r="B421" t="str">
            <v xml:space="preserve">ООО "ТМЗ СЕРВИС"                                                            0744</v>
          </cell>
          <cell r="C421">
            <v>0</v>
          </cell>
          <cell r="D421">
            <v>6</v>
          </cell>
          <cell r="E421">
            <v>6</v>
          </cell>
        </row>
        <row r="422">
          <cell r="A422" t="str">
            <v>41743724</v>
          </cell>
          <cell r="B422" t="str">
            <v xml:space="preserve">ООО "ТЭО"                                                                   1023</v>
          </cell>
          <cell r="C422">
            <v>893</v>
          </cell>
          <cell r="D422">
            <v>8</v>
          </cell>
          <cell r="E422">
            <v>8</v>
          </cell>
        </row>
        <row r="423">
          <cell r="A423" t="str">
            <v>41750285</v>
          </cell>
          <cell r="B423" t="str">
            <v xml:space="preserve">ЗАО   "УРАЛСЕРВИСЭНЕРГО"</v>
          </cell>
          <cell r="C423">
            <v>4</v>
          </cell>
        </row>
        <row r="424">
          <cell r="A424" t="str">
            <v>41808274</v>
          </cell>
          <cell r="B424" t="str">
            <v xml:space="preserve">ОБЩЕСТВО С ОГРАНИЧЕННОЙ ОТВЕТСТВЕННОСТЬЮ "ФЛАГМАН"</v>
          </cell>
          <cell r="C424">
            <v>11</v>
          </cell>
        </row>
        <row r="425">
          <cell r="A425" t="str">
            <v>41810478</v>
          </cell>
          <cell r="B425" t="str">
            <v xml:space="preserve">ООО "ЮЖУРАЛПРОДТОРГ"</v>
          </cell>
          <cell r="C425">
            <v>10</v>
          </cell>
        </row>
        <row r="426">
          <cell r="A426" t="str">
            <v>41841510</v>
          </cell>
          <cell r="B426" t="str">
            <v xml:space="preserve">ОАО "БУЗУЛУКСКИЙ ЗАВОД ТЯЖЕЛОГО МАШИНОСТРОЕНИЯ"</v>
          </cell>
          <cell r="C426">
            <v>8</v>
          </cell>
        </row>
        <row r="427">
          <cell r="A427" t="str">
            <v>41878469</v>
          </cell>
          <cell r="B427" t="str">
            <v xml:space="preserve">СТРОИТЕЛЬНО-МОНТАЖНЫЙ ПОЕЗД 730</v>
          </cell>
          <cell r="C427">
            <v>364</v>
          </cell>
        </row>
        <row r="428">
          <cell r="A428" t="str">
            <v>41902341</v>
          </cell>
          <cell r="B428" t="str">
            <v xml:space="preserve">ООО "БЕЛТРУБОТЕХСЕРВИС"</v>
          </cell>
          <cell r="C428">
            <v>8</v>
          </cell>
          <cell r="D428">
            <v>1006</v>
          </cell>
          <cell r="E428">
            <v>1006</v>
          </cell>
        </row>
        <row r="429">
          <cell r="A429" t="str">
            <v>41906936</v>
          </cell>
          <cell r="B429" t="str">
            <v xml:space="preserve">ООО "ДАМАР"</v>
          </cell>
          <cell r="C429">
            <v>58</v>
          </cell>
          <cell r="D429">
            <v>8</v>
          </cell>
          <cell r="E429">
            <v>8</v>
          </cell>
        </row>
        <row r="430">
          <cell r="A430" t="str">
            <v>41918023</v>
          </cell>
          <cell r="B430" t="str">
            <v xml:space="preserve">ЗАО "ПОЛИГРАФИСТ"</v>
          </cell>
          <cell r="C430">
            <v>70</v>
          </cell>
          <cell r="D430">
            <v>3</v>
          </cell>
        </row>
        <row r="431">
          <cell r="A431" t="str">
            <v>41918796</v>
          </cell>
          <cell r="B431" t="str">
            <v xml:space="preserve">ЗАО "ЭНЕРГОТЕХКОМ"</v>
          </cell>
          <cell r="C431">
            <v>119</v>
          </cell>
          <cell r="D431">
            <v>119</v>
          </cell>
          <cell r="E431">
            <v>119</v>
          </cell>
        </row>
        <row r="432">
          <cell r="A432" t="str">
            <v>42025669</v>
          </cell>
          <cell r="B432" t="str">
            <v xml:space="preserve">ООО "БИНИТЕК"</v>
          </cell>
          <cell r="C432">
            <v>7</v>
          </cell>
          <cell r="D432">
            <v>0</v>
          </cell>
          <cell r="E432">
            <v>0</v>
          </cell>
        </row>
        <row r="433">
          <cell r="A433" t="str">
            <v>42036762</v>
          </cell>
          <cell r="B433" t="str">
            <v>ЗАО"СОЗВЕЗДИЯ"</v>
          </cell>
          <cell r="C433">
            <v>7</v>
          </cell>
          <cell r="D433">
            <v>10</v>
          </cell>
          <cell r="E433">
            <v>10</v>
          </cell>
        </row>
        <row r="434">
          <cell r="A434" t="str">
            <v>42361953</v>
          </cell>
          <cell r="B434" t="str">
            <v>ООО"СТРОЙДОРМАШКОМПЛЕКТ"</v>
          </cell>
          <cell r="C434">
            <v>2</v>
          </cell>
          <cell r="D434">
            <v>6</v>
          </cell>
          <cell r="E434">
            <v>6</v>
          </cell>
        </row>
        <row r="435">
          <cell r="A435" t="str">
            <v>42362355</v>
          </cell>
          <cell r="B435" t="str">
            <v xml:space="preserve">ООО "ДРАВЕР ПХ"</v>
          </cell>
          <cell r="C435">
            <v>0</v>
          </cell>
        </row>
        <row r="436">
          <cell r="A436" t="str">
            <v>42422459</v>
          </cell>
          <cell r="B436" t="str">
            <v xml:space="preserve">ООО "ИНТЕРПРОМТЕХСЕРВИС-М"</v>
          </cell>
          <cell r="C436">
            <v>6</v>
          </cell>
          <cell r="D436">
            <v>0</v>
          </cell>
          <cell r="E436">
            <v>0</v>
          </cell>
        </row>
        <row r="437">
          <cell r="A437" t="str">
            <v>42434037</v>
          </cell>
          <cell r="B437" t="str">
            <v xml:space="preserve">ЗАО "ФИРМА АГИС"</v>
          </cell>
          <cell r="C437">
            <v>165</v>
          </cell>
          <cell r="D437">
            <v>15</v>
          </cell>
          <cell r="E437">
            <v>15</v>
          </cell>
        </row>
        <row r="438">
          <cell r="A438" t="str">
            <v>42484489</v>
          </cell>
          <cell r="B438" t="str">
            <v>ООО"УРАЛ-СОЮЗ"</v>
          </cell>
          <cell r="C438">
            <v>6</v>
          </cell>
          <cell r="D438">
            <v>120</v>
          </cell>
          <cell r="E438">
            <v>120</v>
          </cell>
        </row>
        <row r="439">
          <cell r="A439" t="str">
            <v>42487571</v>
          </cell>
          <cell r="B439" t="str">
            <v xml:space="preserve">ООО ПКП "АДИС"</v>
          </cell>
          <cell r="C439">
            <v>12</v>
          </cell>
          <cell r="D439">
            <v>12</v>
          </cell>
          <cell r="E439">
            <v>12</v>
          </cell>
        </row>
        <row r="440">
          <cell r="A440" t="str">
            <v>42502164</v>
          </cell>
          <cell r="B440" t="str">
            <v xml:space="preserve">ООО ПТФ "ЭНЕРГЕТИК"</v>
          </cell>
          <cell r="C440">
            <v>6</v>
          </cell>
          <cell r="D440">
            <v>48</v>
          </cell>
          <cell r="E440">
            <v>48</v>
          </cell>
        </row>
        <row r="441">
          <cell r="A441" t="str">
            <v>42599123</v>
          </cell>
          <cell r="B441" t="str">
            <v xml:space="preserve">ООО "КОМПАНИЯ ВОСТОЧНЫЙ ТРАНЗИТ"</v>
          </cell>
          <cell r="C441">
            <v>6</v>
          </cell>
          <cell r="D441">
            <v>200</v>
          </cell>
          <cell r="E441">
            <v>200</v>
          </cell>
        </row>
        <row r="442">
          <cell r="A442" t="str">
            <v>42600910</v>
          </cell>
          <cell r="B442" t="str">
            <v xml:space="preserve">ОБЩЕСТВО С ОГРАНИЧЕННОЙ  ОТВЕТСТВЕННОСТЬЮ "ГРАНИТ".</v>
          </cell>
          <cell r="C442">
            <v>9</v>
          </cell>
        </row>
        <row r="443">
          <cell r="A443" t="str">
            <v>42861874</v>
          </cell>
          <cell r="B443" t="str">
            <v xml:space="preserve">ООО "ОБЪЕДИНЕНИЕ МАШСЕРВИС"</v>
          </cell>
          <cell r="C443">
            <v>116</v>
          </cell>
          <cell r="D443">
            <v>116</v>
          </cell>
          <cell r="E443">
            <v>116</v>
          </cell>
        </row>
        <row r="444">
          <cell r="A444" t="str">
            <v>42908050</v>
          </cell>
          <cell r="B444" t="str">
            <v xml:space="preserve">ЗАО "ТФК ТОМПО"</v>
          </cell>
          <cell r="C444">
            <v>180</v>
          </cell>
          <cell r="D444">
            <v>5</v>
          </cell>
          <cell r="E444">
            <v>5</v>
          </cell>
        </row>
        <row r="445">
          <cell r="A445" t="str">
            <v>42921122</v>
          </cell>
          <cell r="B445" t="str">
            <v xml:space="preserve">ЗАО "ТРОЙКА-СОЮЗ"</v>
          </cell>
          <cell r="C445">
            <v>36</v>
          </cell>
          <cell r="D445">
            <v>36</v>
          </cell>
          <cell r="E445">
            <v>36</v>
          </cell>
        </row>
        <row r="446">
          <cell r="A446" t="str">
            <v>43130486</v>
          </cell>
          <cell r="B446" t="str">
            <v xml:space="preserve">ЗАО "НИЖНЕВАРТОВСКМЕДЬ"</v>
          </cell>
          <cell r="C446">
            <v>118</v>
          </cell>
        </row>
        <row r="447">
          <cell r="A447" t="str">
            <v>43229210</v>
          </cell>
          <cell r="B447" t="str">
            <v xml:space="preserve">ЗАО "ЭЛЕКТРОМ-2"</v>
          </cell>
          <cell r="C447">
            <v>5</v>
          </cell>
          <cell r="D447">
            <v>0</v>
          </cell>
          <cell r="E447">
            <v>0</v>
          </cell>
        </row>
        <row r="448">
          <cell r="A448" t="str">
            <v>43265358</v>
          </cell>
          <cell r="B448" t="str">
            <v>ЗАО"СПЕЦМОНТАЖРЕМОНТ"</v>
          </cell>
          <cell r="C448">
            <v>5</v>
          </cell>
          <cell r="D448">
            <v>0</v>
          </cell>
          <cell r="E448">
            <v>0</v>
          </cell>
        </row>
        <row r="449">
          <cell r="A449" t="str">
            <v>43858041</v>
          </cell>
          <cell r="B449" t="str">
            <v>ООО"КОВЕС"</v>
          </cell>
          <cell r="C449">
            <v>5</v>
          </cell>
          <cell r="D449">
            <v>20</v>
          </cell>
          <cell r="E449">
            <v>20</v>
          </cell>
        </row>
        <row r="450">
          <cell r="A450" t="str">
            <v>43909884</v>
          </cell>
          <cell r="B450" t="str">
            <v>ООО"ЭНКОМ"</v>
          </cell>
          <cell r="C450">
            <v>5</v>
          </cell>
          <cell r="D450">
            <v>0</v>
          </cell>
          <cell r="E450">
            <v>0</v>
          </cell>
        </row>
        <row r="451">
          <cell r="A451" t="str">
            <v>43925855</v>
          </cell>
          <cell r="B451" t="str">
            <v xml:space="preserve">ООО "ТЕКСТОН"</v>
          </cell>
          <cell r="C451">
            <v>1</v>
          </cell>
          <cell r="D451">
            <v>0</v>
          </cell>
          <cell r="E451">
            <v>5</v>
          </cell>
        </row>
        <row r="452">
          <cell r="A452" t="str">
            <v>43977219</v>
          </cell>
          <cell r="B452" t="str">
            <v xml:space="preserve">ООО "ТОРГСНАБСИБ"</v>
          </cell>
          <cell r="C452">
            <v>5</v>
          </cell>
          <cell r="D452">
            <v>189</v>
          </cell>
        </row>
        <row r="453">
          <cell r="A453" t="str">
            <v>43979000</v>
          </cell>
          <cell r="B453" t="str">
            <v xml:space="preserve">ООО СТРОИТЕЛЬНАЯ ТОРГОВО-ФИНАНСОВАЯ КОМПАНИЯ "УНИВЕРСАЛ-ИНИВЕРСАЛ-ИНВЕСТ-ОМСК"</v>
          </cell>
          <cell r="C453">
            <v>5</v>
          </cell>
          <cell r="D453">
            <v>96</v>
          </cell>
          <cell r="E453">
            <v>96</v>
          </cell>
        </row>
        <row r="454">
          <cell r="A454" t="str">
            <v>43983243</v>
          </cell>
          <cell r="B454" t="str">
            <v xml:space="preserve">ООО "ИНТЕХУСЛУГИ"</v>
          </cell>
          <cell r="C454">
            <v>4</v>
          </cell>
          <cell r="D454">
            <v>0</v>
          </cell>
        </row>
        <row r="455">
          <cell r="A455" t="str">
            <v>44028369</v>
          </cell>
          <cell r="B455" t="str">
            <v xml:space="preserve">ЗАО "ИНПРОМ"</v>
          </cell>
          <cell r="C455">
            <v>44</v>
          </cell>
        </row>
        <row r="456">
          <cell r="A456" t="str">
            <v>44039658</v>
          </cell>
          <cell r="B456" t="str">
            <v xml:space="preserve">ООО ТОРГОВЫЙ ДОМ"СИБГЕОПРОМ"</v>
          </cell>
          <cell r="C456">
            <v>40</v>
          </cell>
          <cell r="D456">
            <v>164</v>
          </cell>
          <cell r="E456">
            <v>164</v>
          </cell>
        </row>
        <row r="457">
          <cell r="A457" t="str">
            <v>44064113</v>
          </cell>
          <cell r="B457" t="str">
            <v xml:space="preserve">ООО ЦТРИ"СТАЛЬКОН"</v>
          </cell>
          <cell r="C457">
            <v>4</v>
          </cell>
          <cell r="D457">
            <v>100</v>
          </cell>
          <cell r="E457">
            <v>100</v>
          </cell>
        </row>
        <row r="458">
          <cell r="A458" t="str">
            <v>44148933</v>
          </cell>
          <cell r="B458" t="str">
            <v>ЗАО"НЕФТЬ-ИНВЕСТ"</v>
          </cell>
          <cell r="C458">
            <v>45</v>
          </cell>
          <cell r="D458">
            <v>54</v>
          </cell>
          <cell r="E458">
            <v>54</v>
          </cell>
        </row>
        <row r="459">
          <cell r="A459" t="str">
            <v>44197831</v>
          </cell>
          <cell r="B459" t="str">
            <v xml:space="preserve">ООО "МОРСКАЯ ЗВЕЗДА"</v>
          </cell>
          <cell r="C459">
            <v>1</v>
          </cell>
        </row>
        <row r="460">
          <cell r="A460" t="str">
            <v>44198865</v>
          </cell>
          <cell r="B460" t="str">
            <v xml:space="preserve">ООО УНИСТРОЙ</v>
          </cell>
          <cell r="C460">
            <v>22</v>
          </cell>
          <cell r="D460">
            <v>22</v>
          </cell>
          <cell r="E460">
            <v>22</v>
          </cell>
        </row>
        <row r="461">
          <cell r="A461" t="str">
            <v>44204502</v>
          </cell>
          <cell r="B461" t="str">
            <v xml:space="preserve">ОБЩЕСТВО С ОГРАНИЧЕННОЙ ОТВЕТСТВЕННОСТЬЮ "БАЛТИК-МЕТАЛС ГРУПП"</v>
          </cell>
          <cell r="C461">
            <v>4</v>
          </cell>
          <cell r="D461">
            <v>17</v>
          </cell>
          <cell r="E461">
            <v>17</v>
          </cell>
        </row>
        <row r="462">
          <cell r="A462" t="str">
            <v>44297923</v>
          </cell>
          <cell r="B462" t="str">
            <v>ЗАО"МИЛОРД"</v>
          </cell>
          <cell r="C462">
            <v>4</v>
          </cell>
          <cell r="D462">
            <v>0</v>
          </cell>
          <cell r="E462">
            <v>0</v>
          </cell>
        </row>
        <row r="463">
          <cell r="A463" t="str">
            <v>44356956</v>
          </cell>
          <cell r="B463" t="str">
            <v xml:space="preserve">ООО "ПЕТРОТЭКС"</v>
          </cell>
          <cell r="C463">
            <v>4</v>
          </cell>
          <cell r="D463">
            <v>0</v>
          </cell>
          <cell r="E463">
            <v>0</v>
          </cell>
        </row>
        <row r="464">
          <cell r="A464" t="str">
            <v>44383858</v>
          </cell>
          <cell r="B464" t="str">
            <v xml:space="preserve">ЗАО ПСП "МЕДИА ИНДЕКС"</v>
          </cell>
          <cell r="C464">
            <v>4</v>
          </cell>
          <cell r="D464">
            <v>19</v>
          </cell>
          <cell r="E464">
            <v>19</v>
          </cell>
        </row>
        <row r="465">
          <cell r="A465" t="str">
            <v>44387939</v>
          </cell>
          <cell r="B465" t="str">
            <v xml:space="preserve">ООО "АКВАМАРИН"</v>
          </cell>
          <cell r="C465">
            <v>10</v>
          </cell>
          <cell r="D465">
            <v>4</v>
          </cell>
          <cell r="E465">
            <v>4</v>
          </cell>
        </row>
        <row r="466">
          <cell r="A466" t="str">
            <v>44420921</v>
          </cell>
          <cell r="B466" t="str">
            <v xml:space="preserve">МЕДИ - ООО ("MEDI" CO.LTD)</v>
          </cell>
          <cell r="C466">
            <v>3</v>
          </cell>
          <cell r="D466">
            <v>10</v>
          </cell>
          <cell r="E466">
            <v>10</v>
          </cell>
        </row>
        <row r="467">
          <cell r="A467" t="str">
            <v>44656150</v>
          </cell>
          <cell r="B467" t="str">
            <v xml:space="preserve">ЗАО ПО "СТАЛЬЗАВОД"                                                         2405</v>
          </cell>
          <cell r="C467">
            <v>185</v>
          </cell>
          <cell r="D467">
            <v>3</v>
          </cell>
          <cell r="E467">
            <v>3</v>
          </cell>
        </row>
        <row r="468">
          <cell r="A468" t="str">
            <v>44657480</v>
          </cell>
          <cell r="B468" t="str">
            <v xml:space="preserve">ЗАО "ОБЬЕДИНЕНИЕ МЕТАЛЛОЗАВОД"</v>
          </cell>
          <cell r="C468">
            <v>3</v>
          </cell>
          <cell r="D468">
            <v>41</v>
          </cell>
          <cell r="E468">
            <v>41</v>
          </cell>
        </row>
        <row r="469">
          <cell r="A469" t="str">
            <v>44668584</v>
          </cell>
          <cell r="B469" t="str">
            <v xml:space="preserve">ЗАО "ЭНЕРГОКОМ"                                                             2258</v>
          </cell>
          <cell r="C469">
            <v>84</v>
          </cell>
          <cell r="D469">
            <v>3</v>
          </cell>
          <cell r="E469">
            <v>3</v>
          </cell>
        </row>
        <row r="470">
          <cell r="A470" t="str">
            <v>44677005</v>
          </cell>
          <cell r="B470" t="str">
            <v xml:space="preserve">ОБЩЕСТВО С ОГРАНИЧЕННОЙ ОТВЕТСТВЕННОСТЬЮ "АМУРСКИЕ ПРОСТОРЫ"</v>
          </cell>
          <cell r="C470">
            <v>3</v>
          </cell>
          <cell r="D470">
            <v>10</v>
          </cell>
          <cell r="E470">
            <v>10</v>
          </cell>
        </row>
        <row r="471">
          <cell r="A471" t="str">
            <v>44693352</v>
          </cell>
          <cell r="B471" t="str">
            <v xml:space="preserve">ООО "АСКАД"</v>
          </cell>
          <cell r="C471">
            <v>0</v>
          </cell>
        </row>
        <row r="472">
          <cell r="A472" t="str">
            <v>44768274</v>
          </cell>
          <cell r="B472" t="str">
            <v>ООО"ОБЕРОН"</v>
          </cell>
          <cell r="C472">
            <v>3</v>
          </cell>
          <cell r="D472">
            <v>0</v>
          </cell>
          <cell r="E472">
            <v>0</v>
          </cell>
        </row>
        <row r="473">
          <cell r="A473" t="str">
            <v>44867898</v>
          </cell>
          <cell r="B473" t="str">
            <v>ООО"КАВКАЗПРОМСНАБ"</v>
          </cell>
          <cell r="C473">
            <v>40</v>
          </cell>
        </row>
        <row r="474">
          <cell r="A474" t="str">
            <v>45123929</v>
          </cell>
          <cell r="B474" t="str">
            <v xml:space="preserve">ЗАО "ФИРМА ИКАР-ИНВЕСТ"</v>
          </cell>
          <cell r="C474">
            <v>3</v>
          </cell>
          <cell r="D474">
            <v>0</v>
          </cell>
          <cell r="E474">
            <v>0</v>
          </cell>
        </row>
        <row r="475">
          <cell r="A475" t="str">
            <v>45137908</v>
          </cell>
          <cell r="B475" t="str">
            <v xml:space="preserve">ООО "ТОРГОВЫЙ ДОМ "ТОРГМЕТ"</v>
          </cell>
          <cell r="C475">
            <v>60</v>
          </cell>
          <cell r="D475">
            <v>130</v>
          </cell>
          <cell r="E475">
            <v>130</v>
          </cell>
        </row>
        <row r="476">
          <cell r="A476" t="str">
            <v>45243970</v>
          </cell>
          <cell r="B476" t="str">
            <v xml:space="preserve">ЗАО "ОГНИ"</v>
          </cell>
          <cell r="C476">
            <v>0</v>
          </cell>
          <cell r="D476">
            <v>3</v>
          </cell>
          <cell r="E476">
            <v>3</v>
          </cell>
        </row>
        <row r="477">
          <cell r="A477" t="str">
            <v>45294654</v>
          </cell>
          <cell r="B477" t="str">
            <v xml:space="preserve">ООО УФАПОЛИХИМ</v>
          </cell>
          <cell r="C477">
            <v>3</v>
          </cell>
          <cell r="D477">
            <v>148</v>
          </cell>
          <cell r="E477">
            <v>148</v>
          </cell>
        </row>
        <row r="478">
          <cell r="A478" t="str">
            <v>45349059</v>
          </cell>
          <cell r="B478" t="str">
            <v xml:space="preserve">ЗАО "ПРОМСТРОЙПРИБОР"</v>
          </cell>
          <cell r="C478">
            <v>3</v>
          </cell>
          <cell r="D478">
            <v>119</v>
          </cell>
          <cell r="E478">
            <v>119</v>
          </cell>
        </row>
        <row r="479">
          <cell r="A479" t="str">
            <v>45372325</v>
          </cell>
          <cell r="B479" t="str">
            <v xml:space="preserve">ЗАО ПКФ " ПОЛИМЕРИНВЕСТ"</v>
          </cell>
          <cell r="C479">
            <v>2</v>
          </cell>
          <cell r="D479">
            <v>6</v>
          </cell>
          <cell r="E479">
            <v>6</v>
          </cell>
        </row>
        <row r="480">
          <cell r="A480" t="str">
            <v>45431803</v>
          </cell>
          <cell r="B480" t="str">
            <v xml:space="preserve">ООО "SSD БИЗНЕС ГРУПП"</v>
          </cell>
          <cell r="C480">
            <v>730</v>
          </cell>
        </row>
        <row r="481">
          <cell r="A481" t="str">
            <v>45436924</v>
          </cell>
          <cell r="B481" t="str">
            <v xml:space="preserve">ООО "КОНСУЛ-ФИРМА"</v>
          </cell>
          <cell r="C481">
            <v>24</v>
          </cell>
        </row>
        <row r="482">
          <cell r="A482" t="str">
            <v>45448590</v>
          </cell>
          <cell r="B482" t="str">
            <v>ООО"БИЗНЕС-СИТИ"</v>
          </cell>
          <cell r="C482">
            <v>2</v>
          </cell>
          <cell r="D482">
            <v>87</v>
          </cell>
          <cell r="E482">
            <v>87</v>
          </cell>
        </row>
        <row r="483">
          <cell r="A483" t="str">
            <v>45475812</v>
          </cell>
          <cell r="B483" t="str">
            <v xml:space="preserve">ОАО "ЭМК-АТОММАШ"</v>
          </cell>
          <cell r="C483">
            <v>8</v>
          </cell>
        </row>
        <row r="484">
          <cell r="A484" t="str">
            <v>45482580</v>
          </cell>
          <cell r="B484" t="str">
            <v xml:space="preserve">ЗАО "ПРОММЕТ"</v>
          </cell>
          <cell r="C484">
            <v>323</v>
          </cell>
          <cell r="D484">
            <v>320</v>
          </cell>
          <cell r="E484">
            <v>320</v>
          </cell>
        </row>
        <row r="485">
          <cell r="A485" t="str">
            <v>45511241</v>
          </cell>
          <cell r="B485" t="str">
            <v xml:space="preserve">ЗАО "ВЛАДОКС НТ"</v>
          </cell>
          <cell r="C485">
            <v>0</v>
          </cell>
        </row>
        <row r="486">
          <cell r="A486" t="str">
            <v>45530847</v>
          </cell>
          <cell r="B486" t="str">
            <v xml:space="preserve">АООТ "ИНСТИТУТ ГИПРОСТРОЙМОСТ" СПБ ОТДЕЛЕНИЕ</v>
          </cell>
          <cell r="C486">
            <v>2</v>
          </cell>
          <cell r="D486">
            <v>144</v>
          </cell>
          <cell r="E486">
            <v>0</v>
          </cell>
        </row>
        <row r="487">
          <cell r="A487" t="str">
            <v>45563373</v>
          </cell>
          <cell r="B487" t="str">
            <v>ООО"ШАРК"</v>
          </cell>
          <cell r="C487">
            <v>0</v>
          </cell>
        </row>
        <row r="488">
          <cell r="A488" t="str">
            <v>45584820</v>
          </cell>
          <cell r="B488" t="str">
            <v xml:space="preserve">ЗАО "ТИМЕНС"</v>
          </cell>
          <cell r="C488">
            <v>4</v>
          </cell>
          <cell r="D488">
            <v>2</v>
          </cell>
          <cell r="E488">
            <v>2</v>
          </cell>
        </row>
        <row r="489">
          <cell r="A489" t="str">
            <v>45596190</v>
          </cell>
          <cell r="B489" t="str">
            <v xml:space="preserve">ООО "УРАЛМЕТСБЫТ"                                                           2262</v>
          </cell>
          <cell r="C489">
            <v>2</v>
          </cell>
          <cell r="D489">
            <v>170</v>
          </cell>
          <cell r="E489">
            <v>170</v>
          </cell>
        </row>
        <row r="490">
          <cell r="A490" t="str">
            <v>45598532</v>
          </cell>
          <cell r="B490" t="str">
            <v xml:space="preserve">ООО "УНИВЕРСАЛ-ЦЕНТР"</v>
          </cell>
          <cell r="C490">
            <v>5</v>
          </cell>
          <cell r="D490">
            <v>0</v>
          </cell>
          <cell r="E490">
            <v>0</v>
          </cell>
        </row>
        <row r="491">
          <cell r="A491" t="str">
            <v>45599201</v>
          </cell>
          <cell r="B491" t="str">
            <v xml:space="preserve">ООО "МЕТАЛЛТРАНССЕРВИС"</v>
          </cell>
          <cell r="C491">
            <v>2</v>
          </cell>
          <cell r="D491">
            <v>47</v>
          </cell>
          <cell r="E491">
            <v>47</v>
          </cell>
        </row>
        <row r="492">
          <cell r="A492" t="str">
            <v>45599773</v>
          </cell>
          <cell r="B492" t="str">
            <v xml:space="preserve">ООО " УРТЭО"</v>
          </cell>
          <cell r="C492">
            <v>2</v>
          </cell>
          <cell r="D492">
            <v>57</v>
          </cell>
          <cell r="E492">
            <v>57</v>
          </cell>
        </row>
        <row r="493">
          <cell r="A493" t="str">
            <v>45604149</v>
          </cell>
          <cell r="B493" t="str">
            <v xml:space="preserve">ООО ТЕХКОМПЛЕКТСЕРВИС</v>
          </cell>
          <cell r="C493">
            <v>65</v>
          </cell>
          <cell r="D493">
            <v>1</v>
          </cell>
          <cell r="E493">
            <v>1</v>
          </cell>
        </row>
        <row r="494">
          <cell r="A494" t="str">
            <v>45625697</v>
          </cell>
          <cell r="B494" t="str">
            <v xml:space="preserve">ООО ПКФ"УРАЛ-МАРКЕТ"</v>
          </cell>
          <cell r="C494">
            <v>1</v>
          </cell>
          <cell r="D494">
            <v>10</v>
          </cell>
          <cell r="E494">
            <v>10</v>
          </cell>
        </row>
        <row r="495">
          <cell r="A495" t="str">
            <v>45639231</v>
          </cell>
          <cell r="B495" t="str">
            <v xml:space="preserve">ЗАО "УРАЛЬСКИЙ КООРДИНАЦИОННЫЙ ТРАНСПОРТНЫЙ ЦЕНТР"</v>
          </cell>
          <cell r="C495">
            <v>36</v>
          </cell>
          <cell r="D495">
            <v>111</v>
          </cell>
          <cell r="E495">
            <v>111</v>
          </cell>
        </row>
        <row r="496">
          <cell r="A496" t="str">
            <v>45642440</v>
          </cell>
          <cell r="B496" t="str">
            <v xml:space="preserve">ООО "МАЛАХИТ-II"</v>
          </cell>
          <cell r="C496">
            <v>1</v>
          </cell>
          <cell r="D496">
            <v>36</v>
          </cell>
        </row>
        <row r="497">
          <cell r="A497" t="str">
            <v>45652757</v>
          </cell>
          <cell r="B497" t="str">
            <v xml:space="preserve">ЗАО "СТАЛЬОПТОРГ"</v>
          </cell>
          <cell r="C497">
            <v>270</v>
          </cell>
          <cell r="D497">
            <v>270</v>
          </cell>
          <cell r="E497">
            <v>270</v>
          </cell>
        </row>
        <row r="498">
          <cell r="A498" t="str">
            <v>45653662</v>
          </cell>
          <cell r="B498" t="str">
            <v xml:space="preserve">ЗАО "МАГЧЕРМЕТ"</v>
          </cell>
          <cell r="C498">
            <v>1</v>
          </cell>
          <cell r="D498">
            <v>150</v>
          </cell>
          <cell r="E498">
            <v>150</v>
          </cell>
        </row>
        <row r="499">
          <cell r="A499" t="str">
            <v>45717043</v>
          </cell>
          <cell r="B499" t="str">
            <v xml:space="preserve">ОАО "АТО"ОГО"</v>
          </cell>
          <cell r="C499">
            <v>109</v>
          </cell>
        </row>
        <row r="500">
          <cell r="A500" t="str">
            <v>45784217</v>
          </cell>
          <cell r="B500" t="str">
            <v xml:space="preserve">КФ ЗАО "КЯЛЯЙ ИР ТИЛТАЙ"</v>
          </cell>
          <cell r="C500">
            <v>0</v>
          </cell>
          <cell r="D500">
            <v>1</v>
          </cell>
          <cell r="E500">
            <v>1</v>
          </cell>
        </row>
        <row r="501">
          <cell r="A501" t="str">
            <v>45809957</v>
          </cell>
          <cell r="B501" t="str">
            <v xml:space="preserve">ООО "ПОСАД"</v>
          </cell>
          <cell r="C501">
            <v>1153</v>
          </cell>
        </row>
        <row r="502">
          <cell r="A502" t="str">
            <v>45813806</v>
          </cell>
          <cell r="B502" t="str">
            <v xml:space="preserve">ЗАО "ПРОМТЕХКОМПЛЕКТ"</v>
          </cell>
          <cell r="C502">
            <v>1</v>
          </cell>
          <cell r="D502">
            <v>31</v>
          </cell>
          <cell r="E502">
            <v>31</v>
          </cell>
        </row>
        <row r="503">
          <cell r="A503" t="str">
            <v>45815509</v>
          </cell>
          <cell r="B503" t="str">
            <v xml:space="preserve">ЗАО "ЭНЕРГОСНАБСЕРВИС"</v>
          </cell>
          <cell r="C503">
            <v>62</v>
          </cell>
        </row>
        <row r="504">
          <cell r="A504" t="str">
            <v>45844379</v>
          </cell>
          <cell r="B504" t="str">
            <v xml:space="preserve">ООО "БМЗ - З-Д ТЕПЛОВОЗНЫХ ДИЗЕЛЕЙ"</v>
          </cell>
          <cell r="C504">
            <v>3</v>
          </cell>
        </row>
        <row r="505">
          <cell r="A505" t="str">
            <v>45845093</v>
          </cell>
          <cell r="B505" t="str">
            <v xml:space="preserve">ЗАО "ВТЗ-МОСКВА"</v>
          </cell>
          <cell r="C505">
            <v>20804</v>
          </cell>
          <cell r="D505">
            <v>33</v>
          </cell>
          <cell r="E505">
            <v>33</v>
          </cell>
        </row>
        <row r="506">
          <cell r="A506" t="str">
            <v>45848905</v>
          </cell>
          <cell r="B506" t="str">
            <v xml:space="preserve">ЗАО "ПАРТИ"</v>
          </cell>
          <cell r="C506">
            <v>61</v>
          </cell>
        </row>
        <row r="507">
          <cell r="A507" t="str">
            <v>45907565</v>
          </cell>
          <cell r="B507" t="str">
            <v xml:space="preserve">ООО "КОМПАНИЯ ЭЛИКОН" ("ELICON Co.Ltd")</v>
          </cell>
          <cell r="C507">
            <v>8</v>
          </cell>
        </row>
        <row r="508">
          <cell r="A508" t="str">
            <v>45950207</v>
          </cell>
          <cell r="B508" t="str">
            <v xml:space="preserve">ЗАО "ЛАНДИА-М"</v>
          </cell>
          <cell r="C508">
            <v>1</v>
          </cell>
          <cell r="D508">
            <v>61</v>
          </cell>
          <cell r="E508">
            <v>61</v>
          </cell>
        </row>
        <row r="509">
          <cell r="A509" t="str">
            <v>45990081</v>
          </cell>
          <cell r="B509" t="str">
            <v xml:space="preserve">ЗАО "ЗАВОД "КРАСНЫЙ МОЛОТ"</v>
          </cell>
          <cell r="C509">
            <v>0</v>
          </cell>
        </row>
        <row r="510">
          <cell r="A510" t="str">
            <v>45998160</v>
          </cell>
          <cell r="B510" t="str">
            <v xml:space="preserve">ТИХОРЕЦКОЕ РАЙОННОЕ УПРАВЛЕНИЕ МАГИСТРАЛЬНЫХ НЕФТЕПРОВОДОВ - Ф-Л ОАО "ЧЕРНОМОРСК</v>
          </cell>
          <cell r="C510">
            <v>11</v>
          </cell>
        </row>
        <row r="511">
          <cell r="A511" t="str">
            <v>46020663</v>
          </cell>
          <cell r="B511" t="str">
            <v xml:space="preserve">ООО "ПТП ЭНЕРГОХИМРЕМОНТ"</v>
          </cell>
          <cell r="C511">
            <v>181</v>
          </cell>
          <cell r="D511">
            <v>181</v>
          </cell>
          <cell r="E511">
            <v>1</v>
          </cell>
        </row>
        <row r="512">
          <cell r="A512" t="str">
            <v>46038545</v>
          </cell>
          <cell r="B512" t="str">
            <v xml:space="preserve">ООО "ДАФ"</v>
          </cell>
          <cell r="C512">
            <v>65</v>
          </cell>
          <cell r="D512">
            <v>65</v>
          </cell>
          <cell r="E512">
            <v>65</v>
          </cell>
        </row>
        <row r="513">
          <cell r="A513" t="str">
            <v>46044936</v>
          </cell>
          <cell r="B513" t="str">
            <v xml:space="preserve">ЗАО "ЭНЕРГО-ОЙЛ"</v>
          </cell>
          <cell r="C513">
            <v>91</v>
          </cell>
          <cell r="D513">
            <v>29</v>
          </cell>
          <cell r="E513">
            <v>29</v>
          </cell>
        </row>
        <row r="514">
          <cell r="A514" t="str">
            <v>46057873</v>
          </cell>
          <cell r="B514" t="str">
            <v>ЗАО"ЦАРИЦЫНПРОМСВЯЗЬ"</v>
          </cell>
          <cell r="C514">
            <v>0</v>
          </cell>
          <cell r="D514">
            <v>33</v>
          </cell>
          <cell r="E514">
            <v>33</v>
          </cell>
        </row>
        <row r="515">
          <cell r="A515" t="str">
            <v>46142113</v>
          </cell>
          <cell r="B515" t="str">
            <v xml:space="preserve">ООО "КОРПОРАЦИЯ ТРУБОМЕТАЛЛОИМПЭКС"</v>
          </cell>
          <cell r="C515">
            <v>0</v>
          </cell>
          <cell r="D515">
            <v>517</v>
          </cell>
        </row>
        <row r="516">
          <cell r="A516" t="str">
            <v>46246663</v>
          </cell>
          <cell r="B516" t="str">
            <v xml:space="preserve">ЗАО "ЭКОНОМИКО-ФИНАНСОВАЯ ЭНЕРГЕТИЧЕСКО-СТРОИТЕЛЬНАЯ КОРПОРАЦИЯ"</v>
          </cell>
          <cell r="C516">
            <v>11</v>
          </cell>
          <cell r="D516">
            <v>11</v>
          </cell>
          <cell r="E516">
            <v>11</v>
          </cell>
        </row>
        <row r="517">
          <cell r="A517" t="str">
            <v>46370191</v>
          </cell>
          <cell r="B517" t="str">
            <v xml:space="preserve">ЗАО ТРУБОТРЕЙД</v>
          </cell>
          <cell r="C517">
            <v>41</v>
          </cell>
          <cell r="D517">
            <v>0</v>
          </cell>
          <cell r="E517">
            <v>0</v>
          </cell>
        </row>
        <row r="518">
          <cell r="A518" t="str">
            <v>46462697</v>
          </cell>
          <cell r="B518" t="str">
            <v xml:space="preserve">ООО "АНГЕТЕКС"</v>
          </cell>
          <cell r="C518">
            <v>0</v>
          </cell>
          <cell r="D518">
            <v>0</v>
          </cell>
          <cell r="E518">
            <v>0</v>
          </cell>
        </row>
        <row r="519">
          <cell r="A519" t="str">
            <v>46496822</v>
          </cell>
          <cell r="B519" t="str">
            <v xml:space="preserve">ООО "ФИРМА ТРАНС  ЭКСПО"</v>
          </cell>
          <cell r="C519">
            <v>0</v>
          </cell>
          <cell r="D519">
            <v>0</v>
          </cell>
          <cell r="E519">
            <v>0</v>
          </cell>
        </row>
        <row r="520">
          <cell r="A520" t="str">
            <v>46529272</v>
          </cell>
          <cell r="B520" t="str">
            <v xml:space="preserve">ЗАО "РИВЕРТЕХ/RIVERTECH"</v>
          </cell>
          <cell r="C520">
            <v>0</v>
          </cell>
        </row>
        <row r="521">
          <cell r="A521" t="str">
            <v>46586560</v>
          </cell>
          <cell r="B521" t="str">
            <v>ООО"СЭГАС-КУЗРОБОТ"</v>
          </cell>
          <cell r="C521">
            <v>119</v>
          </cell>
        </row>
        <row r="522">
          <cell r="A522" t="str">
            <v>46649585</v>
          </cell>
          <cell r="B522" t="str">
            <v xml:space="preserve">ООО "ДЕЛОВОЙ ДОМ "УРАЛ"                                                     3446</v>
          </cell>
          <cell r="C522">
            <v>0</v>
          </cell>
          <cell r="D522">
            <v>1</v>
          </cell>
          <cell r="E522">
            <v>1</v>
          </cell>
        </row>
        <row r="523">
          <cell r="A523" t="str">
            <v>46659323</v>
          </cell>
          <cell r="B523" t="str">
            <v xml:space="preserve">ООО "АГРОТЕХНИКА"</v>
          </cell>
          <cell r="C523">
            <v>29</v>
          </cell>
          <cell r="D523">
            <v>29</v>
          </cell>
          <cell r="E523">
            <v>29</v>
          </cell>
        </row>
        <row r="524">
          <cell r="A524" t="str">
            <v>46664107</v>
          </cell>
          <cell r="B524" t="str">
            <v>ООО"ИМПЕР-ПРОДУКТ"</v>
          </cell>
          <cell r="C524">
            <v>107</v>
          </cell>
          <cell r="D524">
            <v>0</v>
          </cell>
          <cell r="E524">
            <v>0</v>
          </cell>
        </row>
        <row r="525">
          <cell r="A525" t="str">
            <v>46740417</v>
          </cell>
          <cell r="B525" t="str">
            <v xml:space="preserve">ЗАО "СЕВЕРНОЕ"</v>
          </cell>
          <cell r="C525">
            <v>157</v>
          </cell>
        </row>
        <row r="526">
          <cell r="A526" t="str">
            <v>46816348</v>
          </cell>
          <cell r="B526" t="str">
            <v xml:space="preserve">ЗАО "КЛЭРИС"</v>
          </cell>
          <cell r="C526">
            <v>0</v>
          </cell>
          <cell r="D526">
            <v>0</v>
          </cell>
          <cell r="E526">
            <v>0</v>
          </cell>
        </row>
        <row r="527">
          <cell r="A527" t="str">
            <v>46847351</v>
          </cell>
          <cell r="B527" t="str">
            <v xml:space="preserve">ЗАО "ПАКЭНСО"</v>
          </cell>
          <cell r="C527">
            <v>0</v>
          </cell>
          <cell r="D527">
            <v>0</v>
          </cell>
          <cell r="E527">
            <v>0</v>
          </cell>
        </row>
        <row r="528">
          <cell r="A528" t="str">
            <v>46861078</v>
          </cell>
          <cell r="B528" t="str">
            <v xml:space="preserve">ООО "ЭКСПОРЕСУРС"</v>
          </cell>
          <cell r="C528">
            <v>0</v>
          </cell>
          <cell r="D528">
            <v>0</v>
          </cell>
          <cell r="E528">
            <v>0</v>
          </cell>
        </row>
        <row r="529">
          <cell r="A529" t="str">
            <v>46895203</v>
          </cell>
          <cell r="B529" t="str">
            <v xml:space="preserve">ООО "М.Т.ТЕХНО ПЛЮС"</v>
          </cell>
          <cell r="C529">
            <v>21</v>
          </cell>
        </row>
        <row r="530">
          <cell r="A530" t="str">
            <v>46913177</v>
          </cell>
          <cell r="B530" t="str">
            <v xml:space="preserve">ЗАО Т.Д."ЭНЕРГОПЕРЕТОК" ПО ПОРУЧЕНИЮ"ВО ТЕХНОПРОМЭКСПОРТ"</v>
          </cell>
          <cell r="C530">
            <v>48</v>
          </cell>
          <cell r="D530">
            <v>5</v>
          </cell>
          <cell r="E530">
            <v>5</v>
          </cell>
        </row>
        <row r="531">
          <cell r="A531" t="str">
            <v>46917264</v>
          </cell>
          <cell r="B531" t="str">
            <v xml:space="preserve">ООО "КОМПАНИЯ "МАРА"</v>
          </cell>
          <cell r="C531">
            <v>0</v>
          </cell>
          <cell r="D531">
            <v>0</v>
          </cell>
          <cell r="E531">
            <v>0</v>
          </cell>
        </row>
        <row r="532">
          <cell r="A532" t="str">
            <v>46928500</v>
          </cell>
          <cell r="B532" t="str">
            <v xml:space="preserve">ЗАО "АЛСАНТЕ"</v>
          </cell>
          <cell r="C532">
            <v>0</v>
          </cell>
          <cell r="D532">
            <v>26</v>
          </cell>
          <cell r="E532">
            <v>26</v>
          </cell>
        </row>
        <row r="533">
          <cell r="A533" t="str">
            <v>46930253</v>
          </cell>
          <cell r="B533" t="str">
            <v xml:space="preserve">ООО "ЛОТТА СПБ"</v>
          </cell>
          <cell r="C533">
            <v>10</v>
          </cell>
        </row>
        <row r="534">
          <cell r="A534" t="str">
            <v>46936572</v>
          </cell>
          <cell r="B534" t="str">
            <v xml:space="preserve">ООО "АВАНТ"</v>
          </cell>
          <cell r="C534">
            <v>84</v>
          </cell>
        </row>
        <row r="535">
          <cell r="A535" t="str">
            <v>46956206</v>
          </cell>
          <cell r="B535" t="str">
            <v xml:space="preserve">ОБЩЕСТВЕННАЯ ОРГАНИЗАЦИЯ ОБЩЕСТВО ВЗАИМОПОМОЩИ ИНВАЛИДОВ</v>
          </cell>
          <cell r="C535">
            <v>24</v>
          </cell>
          <cell r="D535">
            <v>13</v>
          </cell>
          <cell r="E535">
            <v>13</v>
          </cell>
        </row>
        <row r="536">
          <cell r="A536" t="str">
            <v>46968787</v>
          </cell>
          <cell r="B536" t="str">
            <v xml:space="preserve">ЗАО НПФ "БИТЛАЙН"</v>
          </cell>
          <cell r="C536">
            <v>50</v>
          </cell>
        </row>
        <row r="537">
          <cell r="A537" t="str">
            <v>47100074</v>
          </cell>
          <cell r="B537" t="str">
            <v xml:space="preserve">ФИЛИАЛ ОАО ТФК КАМАЗ</v>
          </cell>
          <cell r="C537">
            <v>0</v>
          </cell>
          <cell r="D537">
            <v>0</v>
          </cell>
          <cell r="E537">
            <v>0</v>
          </cell>
        </row>
        <row r="538">
          <cell r="A538" t="str">
            <v>47103150</v>
          </cell>
          <cell r="B538" t="str">
            <v xml:space="preserve">ООО "БАРС-СЕРВИС"</v>
          </cell>
          <cell r="C538">
            <v>221</v>
          </cell>
        </row>
        <row r="539">
          <cell r="A539" t="str">
            <v>47164393</v>
          </cell>
          <cell r="B539" t="str">
            <v>ООО"МАКТАР"</v>
          </cell>
          <cell r="C539">
            <v>0</v>
          </cell>
          <cell r="D539">
            <v>0</v>
          </cell>
          <cell r="E539">
            <v>0</v>
          </cell>
        </row>
        <row r="540">
          <cell r="A540" t="str">
            <v>47211164</v>
          </cell>
          <cell r="B540" t="str">
            <v>ООО"МЕТАЛЛОКОНСТРУКЦИЯ"</v>
          </cell>
          <cell r="C540">
            <v>1</v>
          </cell>
          <cell r="D540">
            <v>0</v>
          </cell>
          <cell r="E540">
            <v>0</v>
          </cell>
        </row>
        <row r="541">
          <cell r="A541" t="str">
            <v>47294836</v>
          </cell>
          <cell r="B541" t="str">
            <v xml:space="preserve">ООО "РЕММОНТАЖКОМПЛЕКТ"</v>
          </cell>
          <cell r="C541">
            <v>0</v>
          </cell>
          <cell r="D541">
            <v>130</v>
          </cell>
          <cell r="E541">
            <v>130</v>
          </cell>
        </row>
        <row r="542">
          <cell r="A542" t="str">
            <v>47295184</v>
          </cell>
          <cell r="B542" t="str">
            <v xml:space="preserve">ЗАО"НПКО МЕТАЛЛОТОРГ"</v>
          </cell>
          <cell r="C542">
            <v>3</v>
          </cell>
        </row>
        <row r="543">
          <cell r="A543" t="str">
            <v>47297390</v>
          </cell>
          <cell r="B543" t="str">
            <v xml:space="preserve">ООО "АНЛЕГЕР"</v>
          </cell>
          <cell r="C543">
            <v>4</v>
          </cell>
          <cell r="D543">
            <v>4</v>
          </cell>
          <cell r="E543">
            <v>4</v>
          </cell>
        </row>
        <row r="544">
          <cell r="A544" t="str">
            <v>47308219</v>
          </cell>
          <cell r="B544" t="str">
            <v xml:space="preserve">ООО "АЛЬХЕНА-А"</v>
          </cell>
          <cell r="C544">
            <v>0</v>
          </cell>
          <cell r="D544">
            <v>60</v>
          </cell>
          <cell r="E544">
            <v>60</v>
          </cell>
        </row>
        <row r="545">
          <cell r="A545" t="str">
            <v>47345152</v>
          </cell>
          <cell r="B545" t="str">
            <v xml:space="preserve">ЗАО ТД "МОВЕН"</v>
          </cell>
          <cell r="C545">
            <v>28</v>
          </cell>
          <cell r="D545">
            <v>28</v>
          </cell>
          <cell r="E545">
            <v>194</v>
          </cell>
        </row>
        <row r="546">
          <cell r="A546" t="str">
            <v>47466059</v>
          </cell>
          <cell r="B546" t="str">
            <v xml:space="preserve">ГФУГП "ЮЖНОЕ НАУЧНО-ПРОИЗВОДСТВЕННОЕ ОБЪЕДИНЕНИЕ ПО МОРСКИМ ГЕОЛОГОРАЗВЕДОЧНЫМ Р</v>
          </cell>
          <cell r="C546">
            <v>0</v>
          </cell>
          <cell r="D546">
            <v>0</v>
          </cell>
          <cell r="E546">
            <v>0</v>
          </cell>
        </row>
        <row r="547">
          <cell r="A547" t="str">
            <v>47469402</v>
          </cell>
          <cell r="B547" t="str">
            <v xml:space="preserve">ООО "АВИАКОМПАНИЯ "ПИЛОТ ИНТЕРНЭШНЛ"</v>
          </cell>
          <cell r="C547">
            <v>0</v>
          </cell>
        </row>
        <row r="548">
          <cell r="A548" t="str">
            <v>47472841</v>
          </cell>
          <cell r="B548" t="str">
            <v xml:space="preserve">ООО КОРПОРАЦИЯ АК "ЭЛЕКТРОСЕВКАВМОНТАЖ"</v>
          </cell>
          <cell r="C548">
            <v>0</v>
          </cell>
          <cell r="D548">
            <v>0</v>
          </cell>
          <cell r="E548">
            <v>0</v>
          </cell>
        </row>
        <row r="549">
          <cell r="A549" t="str">
            <v>47473220</v>
          </cell>
          <cell r="B549" t="str">
            <v xml:space="preserve">ООО "ФИРМА "СИСТЕМ ГИДРООБОРУДОВАНИЯ"</v>
          </cell>
          <cell r="C549">
            <v>20</v>
          </cell>
          <cell r="D549">
            <v>20</v>
          </cell>
          <cell r="E549">
            <v>20</v>
          </cell>
        </row>
        <row r="550">
          <cell r="A550" t="str">
            <v>47482087</v>
          </cell>
          <cell r="B550" t="str">
            <v xml:space="preserve">"ЛАДА-ЭКСПРЕСС" ООО</v>
          </cell>
          <cell r="C550">
            <v>3</v>
          </cell>
          <cell r="D550">
            <v>0</v>
          </cell>
          <cell r="E550">
            <v>0</v>
          </cell>
        </row>
        <row r="551">
          <cell r="A551" t="str">
            <v>47509314</v>
          </cell>
          <cell r="B551" t="str">
            <v xml:space="preserve">ООО ПКП "АГРОСОЮЗ ОФИЦЕРОВ ЗАПАСА"</v>
          </cell>
          <cell r="C551">
            <v>0</v>
          </cell>
          <cell r="D551">
            <v>55</v>
          </cell>
          <cell r="E551">
            <v>55</v>
          </cell>
        </row>
        <row r="552">
          <cell r="A552" t="str">
            <v>47515705</v>
          </cell>
          <cell r="B552" t="str">
            <v xml:space="preserve">ЗАО "ЭЛРОС-СИБИРЬ"</v>
          </cell>
          <cell r="C552">
            <v>35</v>
          </cell>
          <cell r="D552">
            <v>146</v>
          </cell>
          <cell r="E552">
            <v>146</v>
          </cell>
        </row>
        <row r="553">
          <cell r="A553" t="str">
            <v>47520445</v>
          </cell>
          <cell r="B553" t="str">
            <v xml:space="preserve">ЗАО "ЮНИОН-Т"</v>
          </cell>
          <cell r="C553">
            <v>55</v>
          </cell>
          <cell r="D553">
            <v>55</v>
          </cell>
          <cell r="E553">
            <v>55</v>
          </cell>
        </row>
        <row r="554">
          <cell r="A554" t="str">
            <v>47534524</v>
          </cell>
          <cell r="B554" t="str">
            <v>ООО"ТРИАДА-АВТО"</v>
          </cell>
          <cell r="C554">
            <v>0</v>
          </cell>
          <cell r="D554">
            <v>0</v>
          </cell>
          <cell r="E554">
            <v>0</v>
          </cell>
        </row>
        <row r="555">
          <cell r="A555" t="str">
            <v>47536251</v>
          </cell>
          <cell r="B555" t="str">
            <v>ООО"ДИАСТАТ"</v>
          </cell>
          <cell r="C555">
            <v>6</v>
          </cell>
        </row>
        <row r="556">
          <cell r="A556" t="str">
            <v>47738316</v>
          </cell>
          <cell r="B556" t="str">
            <v xml:space="preserve">ООО "МЕРИДИАН-98"</v>
          </cell>
          <cell r="C556">
            <v>0</v>
          </cell>
          <cell r="D556">
            <v>106</v>
          </cell>
          <cell r="E556">
            <v>106</v>
          </cell>
        </row>
        <row r="557">
          <cell r="A557" t="str">
            <v>47796934</v>
          </cell>
          <cell r="B557" t="str">
            <v xml:space="preserve">ООО "ТОРГОВОЕ ПРЕДСТАВИТЕЛЬСТВО ХЛФ"</v>
          </cell>
          <cell r="C557">
            <v>20</v>
          </cell>
          <cell r="D557">
            <v>20</v>
          </cell>
          <cell r="E557">
            <v>20</v>
          </cell>
        </row>
        <row r="558">
          <cell r="A558" t="str">
            <v>47809950</v>
          </cell>
          <cell r="B558" t="str">
            <v xml:space="preserve">АРИАНА ООО</v>
          </cell>
          <cell r="C558">
            <v>152</v>
          </cell>
        </row>
        <row r="559">
          <cell r="A559" t="str">
            <v>48009341</v>
          </cell>
          <cell r="B559" t="str">
            <v>ЗАО"НПП"КЛАПАН"</v>
          </cell>
          <cell r="C559">
            <v>0</v>
          </cell>
          <cell r="D559">
            <v>30</v>
          </cell>
        </row>
        <row r="560">
          <cell r="A560" t="str">
            <v>48025179</v>
          </cell>
          <cell r="B560" t="str">
            <v xml:space="preserve">ООО "ГОРНЯКЭКСПОРТ"</v>
          </cell>
          <cell r="C560">
            <v>59</v>
          </cell>
        </row>
        <row r="561">
          <cell r="A561" t="str">
            <v>48052680</v>
          </cell>
          <cell r="B561" t="str">
            <v xml:space="preserve">ООО "МЕТАЛЛХИМСНАБ"</v>
          </cell>
          <cell r="C561">
            <v>20</v>
          </cell>
          <cell r="D561">
            <v>0</v>
          </cell>
          <cell r="E561">
            <v>0</v>
          </cell>
        </row>
        <row r="562">
          <cell r="A562" t="str">
            <v>48061330</v>
          </cell>
          <cell r="B562" t="str">
            <v xml:space="preserve">ОАО "ПРОИЗВОДСТВЕННОЕ ОБ'ЕДИНЕНИЕ ВОЛЖСКИЙ ТРУБНЫЙ ЗАВОД"</v>
          </cell>
          <cell r="C562">
            <v>6159</v>
          </cell>
          <cell r="D562">
            <v>115</v>
          </cell>
          <cell r="E562">
            <v>14</v>
          </cell>
        </row>
        <row r="563">
          <cell r="A563" t="str">
            <v>48091928</v>
          </cell>
          <cell r="B563" t="str">
            <v xml:space="preserve">ЗАО " САМАРАКАБЕЛЬ "</v>
          </cell>
          <cell r="C563">
            <v>10</v>
          </cell>
        </row>
        <row r="564">
          <cell r="A564" t="str">
            <v>48096363</v>
          </cell>
          <cell r="B564" t="str">
            <v>ООО"АСТРО-ЛИЗИНГ"</v>
          </cell>
          <cell r="C564">
            <v>8</v>
          </cell>
          <cell r="D564">
            <v>8</v>
          </cell>
          <cell r="E564">
            <v>8</v>
          </cell>
        </row>
        <row r="565">
          <cell r="A565" t="str">
            <v>48223086</v>
          </cell>
          <cell r="B565" t="str">
            <v xml:space="preserve">"ПКП ТЕХПРОМ" ООО</v>
          </cell>
          <cell r="C565">
            <v>0</v>
          </cell>
          <cell r="D565">
            <v>0</v>
          </cell>
          <cell r="E565">
            <v>0</v>
          </cell>
        </row>
        <row r="566">
          <cell r="A566" t="str">
            <v>48333159</v>
          </cell>
          <cell r="B566" t="str">
            <v xml:space="preserve">ЗАО "МЕТАЛЛОПТ"</v>
          </cell>
          <cell r="C566">
            <v>177</v>
          </cell>
          <cell r="D566">
            <v>0</v>
          </cell>
          <cell r="E566">
            <v>21</v>
          </cell>
        </row>
        <row r="567">
          <cell r="A567" t="str">
            <v>48333165</v>
          </cell>
          <cell r="B567" t="str">
            <v xml:space="preserve">ЗАО "ЭЛИСТА-СТАЛЬПРОМ"</v>
          </cell>
          <cell r="C567">
            <v>60</v>
          </cell>
          <cell r="D567">
            <v>0</v>
          </cell>
          <cell r="E567">
            <v>0</v>
          </cell>
        </row>
        <row r="568">
          <cell r="A568" t="str">
            <v>48343850</v>
          </cell>
          <cell r="B568" t="str">
            <v xml:space="preserve">ОБЩЕСТВО С ОГРАНИЧЕННОЙ ОТВЕТСТВЕННОСТЬЮ "ТАЙПАН"</v>
          </cell>
          <cell r="C568">
            <v>0</v>
          </cell>
        </row>
        <row r="569">
          <cell r="A569" t="str">
            <v>48571054</v>
          </cell>
          <cell r="B569" t="str">
            <v xml:space="preserve">ООО "ФАНКО"                                                                 3309</v>
          </cell>
          <cell r="C569">
            <v>200</v>
          </cell>
          <cell r="D569">
            <v>0</v>
          </cell>
          <cell r="E569">
            <v>0</v>
          </cell>
        </row>
        <row r="570">
          <cell r="A570" t="str">
            <v>48574644</v>
          </cell>
          <cell r="B570" t="str">
            <v xml:space="preserve">ООО "УРАЛОПТВНЕШТОРГ"</v>
          </cell>
          <cell r="C570">
            <v>138</v>
          </cell>
          <cell r="D570">
            <v>0</v>
          </cell>
          <cell r="E570">
            <v>0</v>
          </cell>
        </row>
        <row r="571">
          <cell r="A571" t="str">
            <v>48578062</v>
          </cell>
          <cell r="B571" t="str">
            <v xml:space="preserve">ООО "СУЗМК-ЭНЕРГО"</v>
          </cell>
          <cell r="C571">
            <v>6</v>
          </cell>
          <cell r="D571">
            <v>0</v>
          </cell>
          <cell r="E571">
            <v>0</v>
          </cell>
        </row>
        <row r="572">
          <cell r="A572" t="str">
            <v>48586877</v>
          </cell>
          <cell r="B572" t="str">
            <v xml:space="preserve">ООО "АГРОПРОМ"</v>
          </cell>
          <cell r="C572">
            <v>174</v>
          </cell>
        </row>
        <row r="573">
          <cell r="A573" t="str">
            <v>48805138</v>
          </cell>
          <cell r="B573" t="str">
            <v xml:space="preserve">ТОО "ФИРМА МИР"                         144007 МОСКОВСКАЯ ОБЛ.,Г.ЭЛЕКТРОСТАЛЬ,</v>
          </cell>
          <cell r="C573">
            <v>20</v>
          </cell>
        </row>
        <row r="574">
          <cell r="A574" t="str">
            <v>48936780</v>
          </cell>
          <cell r="B574" t="str">
            <v xml:space="preserve">ООО "ДИА-ГЛОРИЯ"</v>
          </cell>
          <cell r="C574">
            <v>0</v>
          </cell>
          <cell r="D574">
            <v>20</v>
          </cell>
          <cell r="E574">
            <v>20</v>
          </cell>
        </row>
        <row r="575">
          <cell r="A575" t="str">
            <v>48983845</v>
          </cell>
          <cell r="B575" t="str">
            <v xml:space="preserve">CТPОЙПЛОЩАДКА"ТPАНСПОPТНЫЙ И КОММЕPЧЕСКИЙ ЦЕНТP" *F7833013007</v>
          </cell>
          <cell r="C575">
            <v>0</v>
          </cell>
          <cell r="D575">
            <v>0</v>
          </cell>
          <cell r="E575">
            <v>0</v>
          </cell>
        </row>
        <row r="576">
          <cell r="A576" t="str">
            <v>48993602</v>
          </cell>
          <cell r="B576" t="str">
            <v xml:space="preserve">ООО"БАЛТИЙСКАЯ ГАВАНЬ"</v>
          </cell>
          <cell r="C576">
            <v>20</v>
          </cell>
          <cell r="D576">
            <v>4</v>
          </cell>
          <cell r="E576">
            <v>4</v>
          </cell>
        </row>
        <row r="577">
          <cell r="A577" t="str">
            <v>49000810</v>
          </cell>
          <cell r="B577" t="str">
            <v>ООО"МЕТСТАР"</v>
          </cell>
          <cell r="C577">
            <v>0</v>
          </cell>
          <cell r="D577">
            <v>126</v>
          </cell>
          <cell r="E577">
            <v>126</v>
          </cell>
        </row>
        <row r="578">
          <cell r="A578" t="str">
            <v>49084310</v>
          </cell>
          <cell r="B578" t="str">
            <v xml:space="preserve">ООО"ТОРГОВЫЙ ДОМ ГЕОИНТЕХ"</v>
          </cell>
          <cell r="C578">
            <v>0</v>
          </cell>
          <cell r="D578">
            <v>226</v>
          </cell>
          <cell r="E578">
            <v>226</v>
          </cell>
        </row>
        <row r="579">
          <cell r="A579" t="str">
            <v>49103450</v>
          </cell>
          <cell r="B579" t="str">
            <v>ЗАО"СВЯЗЬИНФОРМКОМПЛЕКТ"</v>
          </cell>
          <cell r="C579">
            <v>9</v>
          </cell>
          <cell r="D579">
            <v>21</v>
          </cell>
          <cell r="E579">
            <v>21</v>
          </cell>
        </row>
        <row r="580">
          <cell r="A580" t="str">
            <v>49358061</v>
          </cell>
          <cell r="B580" t="str">
            <v xml:space="preserve">ООО "ЛЕРТОН"</v>
          </cell>
          <cell r="C580">
            <v>66</v>
          </cell>
          <cell r="D580">
            <v>0</v>
          </cell>
          <cell r="E580">
            <v>0</v>
          </cell>
        </row>
        <row r="581">
          <cell r="A581" t="str">
            <v>49538662</v>
          </cell>
          <cell r="B581" t="str">
            <v xml:space="preserve">ООО "УРАЛПРОМЭКС"                                                           3599</v>
          </cell>
          <cell r="C581">
            <v>40</v>
          </cell>
          <cell r="D581">
            <v>0</v>
          </cell>
          <cell r="E581">
            <v>0</v>
          </cell>
        </row>
        <row r="582">
          <cell r="A582" t="str">
            <v>49551711</v>
          </cell>
          <cell r="B582" t="str">
            <v xml:space="preserve">ООО "РЭО"(РЕГИОНАЛЬНОЕ ЭКОНОМИЧЕСКОЕ ОБЪЕДИНЕНИЕ)                           3608</v>
          </cell>
          <cell r="C582">
            <v>55</v>
          </cell>
          <cell r="D582">
            <v>0</v>
          </cell>
          <cell r="E582">
            <v>0</v>
          </cell>
        </row>
        <row r="583">
          <cell r="A583" t="str">
            <v>49728204</v>
          </cell>
          <cell r="B583" t="str">
            <v>ООО"УСПЕХ-98"</v>
          </cell>
          <cell r="C583">
            <v>0</v>
          </cell>
          <cell r="D583">
            <v>0</v>
          </cell>
          <cell r="E583">
            <v>0</v>
          </cell>
        </row>
        <row r="584">
          <cell r="A584" t="str">
            <v>80398672</v>
          </cell>
          <cell r="B584" t="str">
            <v xml:space="preserve">ВРОНСКИЙ ВИТАЛИЙ ГЕННАДЬЕВИЧ, 692060,</v>
          </cell>
          <cell r="C584">
            <v>37</v>
          </cell>
          <cell r="D584">
            <v>37</v>
          </cell>
          <cell r="E584">
            <v>92</v>
          </cell>
        </row>
        <row r="585">
          <cell r="A585" t="str">
            <v>80479488</v>
          </cell>
          <cell r="B585" t="str">
            <v xml:space="preserve">ЛЕМЕШКО ИГОРЬ ВЛАДИМИРОВИЧ</v>
          </cell>
          <cell r="C585">
            <v>965</v>
          </cell>
        </row>
        <row r="586">
          <cell r="A586" t="str">
            <v>80578227</v>
          </cell>
          <cell r="B586" t="str">
            <v xml:space="preserve">ЧП ФИСЕНКО ПАВЕЛ ВИКТОРОВИЧ</v>
          </cell>
          <cell r="C586">
            <v>19</v>
          </cell>
        </row>
        <row r="587">
          <cell r="A587" t="str">
            <v>80578894</v>
          </cell>
          <cell r="B587" t="str">
            <v xml:space="preserve">ПАВЛЮК СЕРГЕЙ ДМИТРИЕВИЧ</v>
          </cell>
          <cell r="C587">
            <v>56</v>
          </cell>
          <cell r="D587">
            <v>56</v>
          </cell>
          <cell r="E587">
            <v>56</v>
          </cell>
        </row>
        <row r="588">
          <cell r="A588" t="str">
            <v>80685934</v>
          </cell>
          <cell r="B588" t="str">
            <v xml:space="preserve">ЧП КАРАСЕВ А.Н.</v>
          </cell>
          <cell r="C588">
            <v>0</v>
          </cell>
          <cell r="D588">
            <v>37</v>
          </cell>
          <cell r="E588">
            <v>37</v>
          </cell>
        </row>
        <row r="589">
          <cell r="A589" t="str">
            <v>81629599</v>
          </cell>
          <cell r="B589" t="str">
            <v xml:space="preserve">ПРЕД-ЛЬ ДАНИЛЬЧЕНКО ВИТАЛИЙ ГРИГОРЬЕВИЧ СВ-ВО N31 ОТ06.03.96 ВЫДАНО КОКСОВСКОЙ А</v>
          </cell>
          <cell r="C589">
            <v>0</v>
          </cell>
          <cell r="D589">
            <v>15</v>
          </cell>
        </row>
        <row r="590">
          <cell r="A590" t="str">
            <v>81742798</v>
          </cell>
          <cell r="B590" t="str">
            <v xml:space="preserve">ПРЕДПРИНИМАТЕЛЬ ТАДЕР И.З.</v>
          </cell>
          <cell r="C590">
            <v>10</v>
          </cell>
          <cell r="D590">
            <v>2</v>
          </cell>
          <cell r="E590">
            <v>2</v>
          </cell>
        </row>
        <row r="591">
          <cell r="A591" t="str">
            <v>82628700</v>
          </cell>
          <cell r="B591" t="str">
            <v xml:space="preserve">БАРТЕНЬЕВА ЕЛЕНА ВЛАДИМИРОВНА</v>
          </cell>
          <cell r="C591">
            <v>18</v>
          </cell>
          <cell r="D591">
            <v>18</v>
          </cell>
          <cell r="E591">
            <v>18</v>
          </cell>
        </row>
        <row r="592">
          <cell r="A592" t="str">
            <v>82816808</v>
          </cell>
          <cell r="B592" t="str">
            <v xml:space="preserve">СОЛОВЬЕВ Н.К.ЧАСТ.ПРЕДПРИН.С-ВО И №2963</v>
          </cell>
          <cell r="C592">
            <v>7</v>
          </cell>
          <cell r="D592">
            <v>0</v>
          </cell>
          <cell r="E592">
            <v>0</v>
          </cell>
        </row>
        <row r="593">
          <cell r="A593" t="str">
            <v>84329975</v>
          </cell>
          <cell r="B593" t="str">
            <v xml:space="preserve">ГУДЫКОВА ГАЛЬЯ АЙПЕРГЕНОВНА-ИНДИВИДУАЛЬНЫЙ ПРЕДПРИНИМАТЕЛЬ</v>
          </cell>
          <cell r="C593">
            <v>3</v>
          </cell>
          <cell r="D593">
            <v>6</v>
          </cell>
          <cell r="E593">
            <v>6</v>
          </cell>
        </row>
        <row r="594">
          <cell r="A594" t="str">
            <v>84583018</v>
          </cell>
          <cell r="B594" t="str">
            <v xml:space="preserve">ИНДИВИДУАЛЬНЫЙ ПРЕДПРИНИМАТЕЛЬ БРИСКИН ВАЛЕРИЙ МОИСЕЕВИЧ</v>
          </cell>
          <cell r="C594">
            <v>0</v>
          </cell>
          <cell r="D594">
            <v>0</v>
          </cell>
          <cell r="E594">
            <v>0</v>
          </cell>
        </row>
        <row r="595">
          <cell r="A595" t="str">
            <v>84714265</v>
          </cell>
          <cell r="B595" t="str">
            <v xml:space="preserve">КОНДРАТОВ СЕРГЕЙ ВАЛЕРЬЕВИЧ П-Т XI-ТО 632094 ОТ 09.01.87 СЛАВГ.ГОВД,СВ-ВО №3098</v>
          </cell>
          <cell r="C595">
            <v>0</v>
          </cell>
          <cell r="D595">
            <v>53</v>
          </cell>
          <cell r="E595">
            <v>53</v>
          </cell>
        </row>
        <row r="596">
          <cell r="A596" t="str">
            <v>84719245</v>
          </cell>
          <cell r="B596" t="str">
            <v xml:space="preserve">КАЛИМУЛЛИН РАЛИФ РАЛИФФОВИЧ,СВ.ПРЕДПРИН.№ 8870</v>
          </cell>
          <cell r="C596">
            <v>26</v>
          </cell>
          <cell r="D596">
            <v>0</v>
          </cell>
          <cell r="E596">
            <v>0</v>
          </cell>
        </row>
        <row r="597">
          <cell r="A597" t="str">
            <v>84766256</v>
          </cell>
          <cell r="B597" t="str">
            <v xml:space="preserve">ИП АЗОВ АРСЕН ЗАЛИКОЕВИЧ</v>
          </cell>
          <cell r="C597">
            <v>140</v>
          </cell>
          <cell r="D597">
            <v>140</v>
          </cell>
          <cell r="E597">
            <v>0</v>
          </cell>
        </row>
        <row r="598">
          <cell r="A598" t="str">
            <v>84953946</v>
          </cell>
          <cell r="B598" t="str">
            <v xml:space="preserve">ЧП ФОКИН ВЯЧЕСЛАВ НИКОЛАЕВИЧ</v>
          </cell>
          <cell r="C598">
            <v>0</v>
          </cell>
          <cell r="D598">
            <v>44</v>
          </cell>
          <cell r="E598">
            <v>44</v>
          </cell>
        </row>
        <row r="599">
          <cell r="A599" t="str">
            <v>85154549</v>
          </cell>
          <cell r="B599" t="str">
            <v xml:space="preserve">ЧП БАРЫШЕВ МИХАИЛ ЮРЬЕВИЧ</v>
          </cell>
          <cell r="C599">
            <v>0</v>
          </cell>
          <cell r="D599">
            <v>27</v>
          </cell>
          <cell r="E599">
            <v>27</v>
          </cell>
        </row>
        <row r="600">
          <cell r="A600" t="str">
            <v>85155342</v>
          </cell>
          <cell r="B600" t="str">
            <v xml:space="preserve">"ПБОЮЛ СМОЛИН Ю.А."</v>
          </cell>
          <cell r="C600">
            <v>120</v>
          </cell>
          <cell r="D600">
            <v>0</v>
          </cell>
        </row>
        <row r="601">
          <cell r="A601" t="str">
            <v>85164631</v>
          </cell>
          <cell r="B601" t="str">
            <v xml:space="preserve">ПБОЮЛ АДАМЯН Ю.У.</v>
          </cell>
          <cell r="C601">
            <v>15</v>
          </cell>
          <cell r="D601">
            <v>15</v>
          </cell>
          <cell r="E601">
            <v>15</v>
          </cell>
        </row>
        <row r="602">
          <cell r="A602" t="str">
            <v>86142726</v>
          </cell>
          <cell r="B602" t="str">
            <v xml:space="preserve">Ч.П.ВЫСОЦКИЙ НИКОЛАЙ ГРИГОРЬЕВИЧ П-Т I-МД N 646983 КЛИМОВСКИМ РОВД БРЯНСКАЯ ОБЛ.</v>
          </cell>
          <cell r="C602">
            <v>0</v>
          </cell>
        </row>
        <row r="603">
          <cell r="A603" t="str">
            <v>86395864</v>
          </cell>
          <cell r="B603" t="str">
            <v xml:space="preserve">ИЧП ГЕРАСИМОВ ВЯЧЕСЛАВ ПЕТРОВИЧ         СВ.478 ОТ 18.01.95Г. ПАСП.VII-ЖТ 633962</v>
          </cell>
          <cell r="C603">
            <v>0</v>
          </cell>
          <cell r="D603">
            <v>0</v>
          </cell>
          <cell r="E603">
            <v>0</v>
          </cell>
        </row>
        <row r="604">
          <cell r="A604" t="str">
            <v>87045161</v>
          </cell>
          <cell r="B604" t="str">
            <v xml:space="preserve">АЛЕШИН РОМАН ВИКТОРОВИЧ</v>
          </cell>
          <cell r="C604">
            <v>0</v>
          </cell>
          <cell r="D604">
            <v>12</v>
          </cell>
          <cell r="E604">
            <v>12</v>
          </cell>
        </row>
        <row r="605">
          <cell r="A605" t="str">
            <v>87101474</v>
          </cell>
          <cell r="B605" t="str">
            <v xml:space="preserve">БАЙКОВ АХАТ АСГАТОВИЧ</v>
          </cell>
          <cell r="C605">
            <v>0</v>
          </cell>
        </row>
        <row r="606">
          <cell r="A606" t="str">
            <v>87293410</v>
          </cell>
          <cell r="B606" t="str">
            <v xml:space="preserve">АБРАМОВ Г.И. ПАСПОРТ 18 97 019741</v>
          </cell>
          <cell r="C606">
            <v>83</v>
          </cell>
          <cell r="D606">
            <v>83</v>
          </cell>
          <cell r="E606">
            <v>0</v>
          </cell>
        </row>
        <row r="607">
          <cell r="A607" t="str">
            <v>88344032</v>
          </cell>
          <cell r="B607" t="str">
            <v xml:space="preserve">СОЛОМИН ГЕННАДИЙ ГЕННАДЬЕВИЧ</v>
          </cell>
          <cell r="C607">
            <v>7</v>
          </cell>
          <cell r="D607">
            <v>7</v>
          </cell>
          <cell r="E607">
            <v>7</v>
          </cell>
        </row>
        <row r="608">
          <cell r="A608" t="str">
            <v>А0054840</v>
          </cell>
          <cell r="B608" t="str">
            <v xml:space="preserve">ПР-ВО А/К ДЕЛЬТА ЭР ЛАЙНЗ</v>
          </cell>
          <cell r="C608">
            <v>0</v>
          </cell>
          <cell r="D608">
            <v>0</v>
          </cell>
          <cell r="E608">
            <v>0</v>
          </cell>
        </row>
      </sheetData>
      <sheetData sheetId="6" refreshError="1">
        <row r="1">
          <cell r="A1" t="str">
            <v xml:space="preserve">экспорт по-месячно 98</v>
          </cell>
          <cell r="B1" t="str">
            <v>First_G022</v>
          </cell>
          <cell r="C1" t="str">
            <v>1</v>
          </cell>
          <cell r="D1" t="str">
            <v>2</v>
          </cell>
          <cell r="E1" t="str">
            <v>3</v>
          </cell>
          <cell r="F1" t="str">
            <v>4</v>
          </cell>
          <cell r="G1" t="str">
            <v>5</v>
          </cell>
          <cell r="H1" t="str">
            <v>6</v>
          </cell>
          <cell r="I1" t="str">
            <v>7</v>
          </cell>
          <cell r="J1" t="str">
            <v>8</v>
          </cell>
          <cell r="K1" t="str">
            <v>9</v>
          </cell>
          <cell r="L1" t="str">
            <v>10</v>
          </cell>
        </row>
        <row r="2">
          <cell r="A2" t="str">
            <v>00186654</v>
          </cell>
          <cell r="B2" t="str">
            <v xml:space="preserve">ГОРОДЖА ЛЕОНИД БОРИСОВИЧ ПАСП.IV-ТО 548254 ВЫД.ОВД Г.РУБЦОВСКА 16.01.78</v>
          </cell>
          <cell r="C2">
            <v>37</v>
          </cell>
          <cell r="D2">
            <v>18</v>
          </cell>
          <cell r="E2">
            <v>2</v>
          </cell>
          <cell r="F2">
            <v>163</v>
          </cell>
          <cell r="G2">
            <v>777</v>
          </cell>
          <cell r="H2">
            <v>2607</v>
          </cell>
          <cell r="I2">
            <v>2530</v>
          </cell>
          <cell r="J2">
            <v>31</v>
          </cell>
          <cell r="K2">
            <v>101</v>
          </cell>
          <cell r="L2">
            <v>3498</v>
          </cell>
        </row>
        <row r="3">
          <cell r="A3" t="str">
            <v>00000000</v>
          </cell>
          <cell r="B3" t="str">
            <v xml:space="preserve">"ФИHИМПИАHТИ (ИHТЕРHАЦИОHАЛ) ЛИМИТЕД"</v>
          </cell>
          <cell r="C3">
            <v>2907</v>
          </cell>
          <cell r="D3">
            <v>1341</v>
          </cell>
          <cell r="E3">
            <v>1977</v>
          </cell>
          <cell r="F3">
            <v>490</v>
          </cell>
          <cell r="G3">
            <v>1180</v>
          </cell>
          <cell r="H3">
            <v>2164</v>
          </cell>
          <cell r="I3">
            <v>1012</v>
          </cell>
          <cell r="J3">
            <v>1461</v>
          </cell>
          <cell r="K3">
            <v>2</v>
          </cell>
          <cell r="L3">
            <v>36</v>
          </cell>
        </row>
        <row r="4">
          <cell r="A4" t="str">
            <v>00000001</v>
          </cell>
          <cell r="B4" t="str">
            <v xml:space="preserve"> "НИКОЛАЕВ АНАТОЛИЙ ВАЛЕРЬЕВИЧ"п-т N 00504117</v>
          </cell>
          <cell r="C4">
            <v>53</v>
          </cell>
          <cell r="D4">
            <v>59</v>
          </cell>
          <cell r="E4">
            <v>141</v>
          </cell>
          <cell r="F4">
            <v>205</v>
          </cell>
          <cell r="G4">
            <v>246</v>
          </cell>
          <cell r="H4">
            <v>310</v>
          </cell>
          <cell r="I4">
            <v>421</v>
          </cell>
          <cell r="J4">
            <v>619</v>
          </cell>
          <cell r="K4">
            <v>723</v>
          </cell>
          <cell r="L4">
            <v>1229</v>
          </cell>
        </row>
        <row r="5">
          <cell r="A5" t="str">
            <v>00105710</v>
          </cell>
          <cell r="B5" t="str">
            <v>ОАО"НОВОСИБИРСКЭНЕРГО"</v>
          </cell>
          <cell r="C5">
            <v>10</v>
          </cell>
          <cell r="D5">
            <v>715</v>
          </cell>
          <cell r="E5">
            <v>2440</v>
          </cell>
          <cell r="F5">
            <v>728</v>
          </cell>
          <cell r="G5">
            <v>548</v>
          </cell>
          <cell r="H5">
            <v>527</v>
          </cell>
          <cell r="I5">
            <v>495</v>
          </cell>
          <cell r="J5">
            <v>688</v>
          </cell>
          <cell r="K5">
            <v>455</v>
          </cell>
          <cell r="L5">
            <v>402</v>
          </cell>
        </row>
        <row r="6">
          <cell r="A6" t="str">
            <v>00108973</v>
          </cell>
          <cell r="B6" t="str">
            <v xml:space="preserve">АО ЧЕХОВСКИЙ ОПЫТ.З-Д"ГИДPОСТАЛЬ"</v>
          </cell>
          <cell r="C6">
            <v>1740</v>
          </cell>
          <cell r="D6">
            <v>1</v>
          </cell>
          <cell r="E6">
            <v>3325</v>
          </cell>
          <cell r="F6">
            <v>1625</v>
          </cell>
          <cell r="G6">
            <v>3356</v>
          </cell>
          <cell r="H6">
            <v>2297</v>
          </cell>
          <cell r="I6">
            <v>2410</v>
          </cell>
          <cell r="J6">
            <v>1</v>
          </cell>
          <cell r="K6">
            <v>4230</v>
          </cell>
          <cell r="L6">
            <v>2</v>
          </cell>
        </row>
        <row r="7">
          <cell r="A7" t="str">
            <v>00110833</v>
          </cell>
          <cell r="B7" t="str">
            <v xml:space="preserve">ОАО "УРАЛЭНЕРГОРЕМОНТ"                                                      1322</v>
          </cell>
          <cell r="C7">
            <v>31</v>
          </cell>
          <cell r="D7">
            <v>53</v>
          </cell>
          <cell r="E7">
            <v>31</v>
          </cell>
          <cell r="F7">
            <v>53</v>
          </cell>
          <cell r="G7">
            <v>31</v>
          </cell>
          <cell r="H7">
            <v>53</v>
          </cell>
        </row>
        <row r="8">
          <cell r="A8" t="str">
            <v>00117794</v>
          </cell>
          <cell r="B8" t="str">
            <v xml:space="preserve">АО "ТРЕСТ ГИДРОМОНТАЖ"</v>
          </cell>
          <cell r="C8">
            <v>53</v>
          </cell>
          <cell r="D8">
            <v>59</v>
          </cell>
          <cell r="E8">
            <v>141</v>
          </cell>
          <cell r="F8">
            <v>7</v>
          </cell>
          <cell r="G8">
            <v>246</v>
          </cell>
          <cell r="H8">
            <v>310</v>
          </cell>
          <cell r="I8">
            <v>421</v>
          </cell>
          <cell r="J8">
            <v>619</v>
          </cell>
          <cell r="K8">
            <v>723</v>
          </cell>
          <cell r="L8">
            <v>1229</v>
          </cell>
        </row>
        <row r="9">
          <cell r="A9" t="str">
            <v>00119273</v>
          </cell>
          <cell r="B9" t="str">
            <v xml:space="preserve">РЕФТИНСКОЕ МОНТАЖНОЕ УПРАВЛЕНИЕ</v>
          </cell>
          <cell r="C9">
            <v>40</v>
          </cell>
          <cell r="D9">
            <v>40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40</v>
          </cell>
        </row>
        <row r="10">
          <cell r="A10" t="str">
            <v>00120282</v>
          </cell>
          <cell r="B10" t="str">
            <v xml:space="preserve">ЗАО " ВОЛГОЭНЕРГОМОНТАЖ "</v>
          </cell>
          <cell r="C10">
            <v>204</v>
          </cell>
          <cell r="D10">
            <v>1662</v>
          </cell>
          <cell r="E10">
            <v>0</v>
          </cell>
          <cell r="F10">
            <v>4025</v>
          </cell>
          <cell r="G10">
            <v>204</v>
          </cell>
          <cell r="H10">
            <v>1662</v>
          </cell>
          <cell r="I10">
            <v>204</v>
          </cell>
          <cell r="J10">
            <v>1662</v>
          </cell>
          <cell r="K10">
            <v>0</v>
          </cell>
          <cell r="L10">
            <v>4025</v>
          </cell>
        </row>
        <row r="11">
          <cell r="A11" t="str">
            <v>00121293</v>
          </cell>
          <cell r="B11" t="str">
            <v xml:space="preserve">БЕЛОЯРСКОЕ МОНТАЖНОЕ УПРАВЛЕНИЕ ЗАО  ТРЕСТ "УРАЛЭНЕРГОМОНТАЖ"</v>
          </cell>
          <cell r="C11">
            <v>20</v>
          </cell>
          <cell r="D11">
            <v>36</v>
          </cell>
          <cell r="E11">
            <v>107</v>
          </cell>
          <cell r="F11">
            <v>20</v>
          </cell>
          <cell r="G11">
            <v>36</v>
          </cell>
          <cell r="H11">
            <v>107</v>
          </cell>
          <cell r="I11">
            <v>20</v>
          </cell>
          <cell r="J11">
            <v>0</v>
          </cell>
          <cell r="K11">
            <v>36</v>
          </cell>
          <cell r="L11">
            <v>107</v>
          </cell>
        </row>
        <row r="12">
          <cell r="A12" t="str">
            <v>00121711</v>
          </cell>
          <cell r="B12" t="str">
            <v xml:space="preserve">ЗАО ПО ЭЛЕКТРОМОНТАЖУ ЭЛЕКТРОСТАНЦИЙ И ПОДСТА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</row>
        <row r="13">
          <cell r="A13" t="str">
            <v>00136298</v>
          </cell>
          <cell r="B13" t="str">
            <v xml:space="preserve">ОАО "РОСНЕФТЬ-САХАЛИНМОРНЕФТЕГАЗ"</v>
          </cell>
          <cell r="C13">
            <v>0</v>
          </cell>
          <cell r="D13">
            <v>0</v>
          </cell>
          <cell r="E13">
            <v>143</v>
          </cell>
          <cell r="F13">
            <v>0</v>
          </cell>
          <cell r="G13">
            <v>3</v>
          </cell>
          <cell r="H13">
            <v>143</v>
          </cell>
          <cell r="I13">
            <v>3</v>
          </cell>
          <cell r="J13">
            <v>0</v>
          </cell>
          <cell r="K13">
            <v>143</v>
          </cell>
          <cell r="L13">
            <v>0</v>
          </cell>
        </row>
        <row r="14">
          <cell r="A14" t="str">
            <v>00139608</v>
          </cell>
          <cell r="B14" t="str">
            <v xml:space="preserve">АООТ"УРАЛО-СИБИРСКИЕ МАГИСТРАЛЬНЫЕ НЕФТЕПРОВОДЫ ИМЕНИ Д.А.ЧЕРНЯЕВА"</v>
          </cell>
          <cell r="C14">
            <v>18</v>
          </cell>
          <cell r="D14">
            <v>7</v>
          </cell>
          <cell r="E14">
            <v>334</v>
          </cell>
          <cell r="F14">
            <v>18</v>
          </cell>
          <cell r="G14">
            <v>7</v>
          </cell>
          <cell r="H14">
            <v>334</v>
          </cell>
          <cell r="I14">
            <v>18</v>
          </cell>
          <cell r="J14">
            <v>0</v>
          </cell>
          <cell r="K14">
            <v>7</v>
          </cell>
          <cell r="L14">
            <v>334</v>
          </cell>
        </row>
        <row r="15">
          <cell r="A15" t="str">
            <v>00139614</v>
          </cell>
          <cell r="B15" t="str">
            <v xml:space="preserve">"ЧЕЛЯБИНСКОЕ РАЙОННОЕ НЕФТЕПРОВОДНОЕ УПРАВЛЕНИЕ"УР-СИБ.МАГИСТ.НЕФТЕПРОВОД"</v>
          </cell>
          <cell r="C15">
            <v>100</v>
          </cell>
          <cell r="D15">
            <v>500</v>
          </cell>
          <cell r="E15">
            <v>500</v>
          </cell>
          <cell r="F15">
            <v>79</v>
          </cell>
          <cell r="G15">
            <v>0</v>
          </cell>
          <cell r="H15">
            <v>27</v>
          </cell>
          <cell r="I15">
            <v>36</v>
          </cell>
          <cell r="J15">
            <v>27</v>
          </cell>
          <cell r="K15">
            <v>27</v>
          </cell>
          <cell r="L15">
            <v>0</v>
          </cell>
        </row>
        <row r="16">
          <cell r="A16" t="str">
            <v>00148056</v>
          </cell>
          <cell r="B16" t="str">
            <v xml:space="preserve">ОАО НПО "БУРОВАЯ ТЕХНИКА"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A17" t="str">
            <v>00148990</v>
          </cell>
          <cell r="B17" t="str">
            <v>АО"HИЖHЕКАМСКШИHА"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A18" t="str">
            <v>00149216</v>
          </cell>
          <cell r="B18" t="str">
            <v xml:space="preserve">АО "РЕЗИНОТЕХНИК" *0901000493</v>
          </cell>
          <cell r="C18">
            <v>1</v>
          </cell>
          <cell r="D18">
            <v>132</v>
          </cell>
          <cell r="E18">
            <v>71</v>
          </cell>
          <cell r="F18">
            <v>67</v>
          </cell>
          <cell r="G18">
            <v>0</v>
          </cell>
          <cell r="H18">
            <v>1</v>
          </cell>
          <cell r="I18">
            <v>60</v>
          </cell>
          <cell r="J18">
            <v>31</v>
          </cell>
          <cell r="K18">
            <v>31</v>
          </cell>
          <cell r="L18">
            <v>149</v>
          </cell>
        </row>
        <row r="19">
          <cell r="A19" t="str">
            <v>00149245</v>
          </cell>
          <cell r="B19" t="str">
            <v xml:space="preserve">"КУРСКРЕЗИНОТЕХНИКА"-АО ЗАКРЫТОГО ТИПА</v>
          </cell>
          <cell r="C19">
            <v>96</v>
          </cell>
          <cell r="D19">
            <v>150</v>
          </cell>
          <cell r="E19">
            <v>96</v>
          </cell>
          <cell r="F19">
            <v>150</v>
          </cell>
          <cell r="G19">
            <v>0</v>
          </cell>
          <cell r="H19">
            <v>0</v>
          </cell>
          <cell r="I19">
            <v>96</v>
          </cell>
          <cell r="J19">
            <v>0</v>
          </cell>
          <cell r="K19">
            <v>0</v>
          </cell>
          <cell r="L19">
            <v>150</v>
          </cell>
        </row>
        <row r="20">
          <cell r="A20" t="str">
            <v>00150946</v>
          </cell>
          <cell r="B20" t="str">
            <v>ОАО*БАШНЕФТЕХИМСНАБ*</v>
          </cell>
          <cell r="C20">
            <v>33</v>
          </cell>
          <cell r="D20">
            <v>13</v>
          </cell>
          <cell r="E20">
            <v>33</v>
          </cell>
          <cell r="F20">
            <v>13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13</v>
          </cell>
        </row>
        <row r="21">
          <cell r="A21" t="str">
            <v>00153229</v>
          </cell>
          <cell r="B21" t="str">
            <v xml:space="preserve">АО "ГАЗСТРОЙДЕТАЛЬ"</v>
          </cell>
          <cell r="C21">
            <v>2</v>
          </cell>
          <cell r="D21">
            <v>183</v>
          </cell>
          <cell r="E21">
            <v>239</v>
          </cell>
          <cell r="F21">
            <v>2</v>
          </cell>
          <cell r="G21">
            <v>183</v>
          </cell>
          <cell r="H21">
            <v>239</v>
          </cell>
          <cell r="I21">
            <v>2</v>
          </cell>
          <cell r="J21">
            <v>0</v>
          </cell>
          <cell r="K21">
            <v>183</v>
          </cell>
          <cell r="L21">
            <v>239</v>
          </cell>
        </row>
        <row r="22">
          <cell r="A22" t="str">
            <v>00157983</v>
          </cell>
          <cell r="B22" t="str">
            <v xml:space="preserve">ДП "СПЕЦКОМПЛЕКТГАЗ"</v>
          </cell>
          <cell r="C22">
            <v>0</v>
          </cell>
          <cell r="D22">
            <v>191</v>
          </cell>
          <cell r="E22">
            <v>0</v>
          </cell>
          <cell r="F22">
            <v>191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191</v>
          </cell>
        </row>
        <row r="23">
          <cell r="A23" t="str">
            <v>00159261</v>
          </cell>
          <cell r="B23" t="str">
            <v xml:space="preserve">ШАХТОУПРАВЛЕНИЕ "ЕГОРШИНСКОЕ" *6602000351</v>
          </cell>
          <cell r="C23">
            <v>40</v>
          </cell>
          <cell r="D23">
            <v>200</v>
          </cell>
          <cell r="E23">
            <v>40</v>
          </cell>
          <cell r="F23">
            <v>200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200</v>
          </cell>
        </row>
        <row r="24">
          <cell r="A24" t="str">
            <v>00171859</v>
          </cell>
          <cell r="B24" t="str">
            <v xml:space="preserve">ЗАО "ДЕАЛ"</v>
          </cell>
          <cell r="C24">
            <v>0</v>
          </cell>
          <cell r="D24">
            <v>44</v>
          </cell>
          <cell r="E24">
            <v>107</v>
          </cell>
          <cell r="F24">
            <v>44</v>
          </cell>
          <cell r="G24">
            <v>107</v>
          </cell>
          <cell r="H24">
            <v>312</v>
          </cell>
          <cell r="I24">
            <v>95</v>
          </cell>
          <cell r="J24">
            <v>253</v>
          </cell>
          <cell r="K24">
            <v>253</v>
          </cell>
          <cell r="L24">
            <v>312</v>
          </cell>
        </row>
        <row r="25">
          <cell r="A25" t="str">
            <v>00172511</v>
          </cell>
          <cell r="B25" t="str">
            <v xml:space="preserve">АО ПТП "РЕЗОНАНС"                                                           0113</v>
          </cell>
          <cell r="C25">
            <v>91</v>
          </cell>
          <cell r="D25">
            <v>89</v>
          </cell>
          <cell r="E25">
            <v>91</v>
          </cell>
          <cell r="F25">
            <v>89</v>
          </cell>
          <cell r="G25">
            <v>111</v>
          </cell>
          <cell r="H25">
            <v>41</v>
          </cell>
          <cell r="I25">
            <v>172</v>
          </cell>
          <cell r="J25">
            <v>171</v>
          </cell>
          <cell r="K25">
            <v>13</v>
          </cell>
          <cell r="L25">
            <v>51</v>
          </cell>
        </row>
        <row r="26">
          <cell r="A26" t="str">
            <v>00186217</v>
          </cell>
          <cell r="B26" t="str">
            <v xml:space="preserve">АО "СЕВЕРСТАЛЬ"</v>
          </cell>
          <cell r="C26">
            <v>1740</v>
          </cell>
          <cell r="D26">
            <v>2196</v>
          </cell>
          <cell r="E26">
            <v>3325</v>
          </cell>
          <cell r="F26">
            <v>1625</v>
          </cell>
          <cell r="G26">
            <v>3356</v>
          </cell>
          <cell r="H26">
            <v>2297</v>
          </cell>
          <cell r="I26">
            <v>2410</v>
          </cell>
          <cell r="J26">
            <v>4452</v>
          </cell>
          <cell r="K26">
            <v>4230</v>
          </cell>
          <cell r="L26">
            <v>7287</v>
          </cell>
        </row>
        <row r="27">
          <cell r="A27" t="str">
            <v>00186424</v>
          </cell>
          <cell r="B27" t="str">
            <v xml:space="preserve">АО "МАГНИТОГОPСКИЙ МЕТ.КОМБИНАТ"</v>
          </cell>
          <cell r="C27">
            <v>60</v>
          </cell>
          <cell r="D27">
            <v>176</v>
          </cell>
          <cell r="E27">
            <v>175</v>
          </cell>
          <cell r="F27">
            <v>234</v>
          </cell>
          <cell r="G27">
            <v>199</v>
          </cell>
          <cell r="H27">
            <v>498</v>
          </cell>
          <cell r="I27">
            <v>513</v>
          </cell>
          <cell r="J27">
            <v>130</v>
          </cell>
          <cell r="K27">
            <v>63</v>
          </cell>
        </row>
        <row r="28">
          <cell r="A28" t="str">
            <v>00186430</v>
          </cell>
          <cell r="B28" t="str">
            <v xml:space="preserve">ОАО"ЗЛАТОУСТ.МЕТАЛЛУРГИЧЕСКИЙ ЗАВОД"</v>
          </cell>
          <cell r="C28">
            <v>5</v>
          </cell>
          <cell r="D28">
            <v>5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5</v>
          </cell>
        </row>
        <row r="29">
          <cell r="A29" t="str">
            <v>00186565</v>
          </cell>
          <cell r="B29" t="str">
            <v xml:space="preserve">АООТ "ВЭСТ-МД"</v>
          </cell>
          <cell r="C29">
            <v>3</v>
          </cell>
          <cell r="D29">
            <v>3</v>
          </cell>
          <cell r="E29">
            <v>67</v>
          </cell>
          <cell r="F29">
            <v>5</v>
          </cell>
          <cell r="G29">
            <v>7</v>
          </cell>
          <cell r="H29">
            <v>26</v>
          </cell>
          <cell r="I29">
            <v>23</v>
          </cell>
          <cell r="J29">
            <v>24</v>
          </cell>
          <cell r="K29">
            <v>25</v>
          </cell>
          <cell r="L29">
            <v>35</v>
          </cell>
        </row>
        <row r="30">
          <cell r="A30" t="str">
            <v>00186571</v>
          </cell>
          <cell r="B30" t="str">
            <v xml:space="preserve">АООТ "ВОЛЖСКИЙ ТРУБНЫЙ ЗАВОД"</v>
          </cell>
          <cell r="C30">
            <v>636</v>
          </cell>
          <cell r="D30">
            <v>185</v>
          </cell>
          <cell r="E30">
            <v>369</v>
          </cell>
          <cell r="F30">
            <v>636</v>
          </cell>
          <cell r="G30">
            <v>185</v>
          </cell>
          <cell r="H30">
            <v>369</v>
          </cell>
        </row>
        <row r="31">
          <cell r="A31" t="str">
            <v>00186588</v>
          </cell>
          <cell r="B31" t="str">
            <v xml:space="preserve">АО "ТРУБОСТАЛЬ"</v>
          </cell>
          <cell r="C31">
            <v>177</v>
          </cell>
          <cell r="D31">
            <v>233</v>
          </cell>
          <cell r="E31">
            <v>136</v>
          </cell>
          <cell r="F31">
            <v>177</v>
          </cell>
          <cell r="G31">
            <v>233</v>
          </cell>
          <cell r="H31">
            <v>136</v>
          </cell>
          <cell r="I31">
            <v>136</v>
          </cell>
          <cell r="J31">
            <v>18</v>
          </cell>
          <cell r="K31">
            <v>20</v>
          </cell>
          <cell r="L31">
            <v>18</v>
          </cell>
        </row>
        <row r="32">
          <cell r="A32" t="str">
            <v>00186602</v>
          </cell>
          <cell r="B32" t="str">
            <v xml:space="preserve">ОАО"ТАГАНРОГСКИЙ МЕТАЛЛУРГИЧЕСКИЙ ЗАВОД"</v>
          </cell>
          <cell r="C32">
            <v>2907</v>
          </cell>
          <cell r="D32">
            <v>1341</v>
          </cell>
          <cell r="E32">
            <v>1977</v>
          </cell>
          <cell r="F32">
            <v>490</v>
          </cell>
          <cell r="G32">
            <v>1180</v>
          </cell>
          <cell r="H32">
            <v>2164</v>
          </cell>
          <cell r="I32">
            <v>2630</v>
          </cell>
          <cell r="J32">
            <v>1461</v>
          </cell>
          <cell r="K32">
            <v>4803</v>
          </cell>
          <cell r="L32">
            <v>1659</v>
          </cell>
        </row>
        <row r="33">
          <cell r="A33" t="str">
            <v>00186619</v>
          </cell>
          <cell r="B33" t="str">
            <v xml:space="preserve">ОАО "УРАЛТРУБОСТАЛЬ" НОВОТРУБНЫЙ З-Д</v>
          </cell>
          <cell r="C33">
            <v>2399</v>
          </cell>
          <cell r="D33">
            <v>4901</v>
          </cell>
          <cell r="E33">
            <v>4460</v>
          </cell>
          <cell r="F33">
            <v>3983</v>
          </cell>
          <cell r="G33">
            <v>2791</v>
          </cell>
          <cell r="H33">
            <v>3520</v>
          </cell>
          <cell r="I33">
            <v>3588</v>
          </cell>
          <cell r="J33">
            <v>2203</v>
          </cell>
          <cell r="K33">
            <v>3841</v>
          </cell>
          <cell r="L33">
            <v>2969</v>
          </cell>
        </row>
        <row r="34">
          <cell r="A34" t="str">
            <v>00186625</v>
          </cell>
          <cell r="B34" t="str">
            <v xml:space="preserve">ОАО СЕВЕРСКИЙ ТРУБНЫЙ ЗАВОД</v>
          </cell>
          <cell r="C34">
            <v>211</v>
          </cell>
          <cell r="D34">
            <v>715</v>
          </cell>
          <cell r="E34">
            <v>2440</v>
          </cell>
          <cell r="F34">
            <v>728</v>
          </cell>
          <cell r="G34">
            <v>548</v>
          </cell>
          <cell r="H34">
            <v>527</v>
          </cell>
          <cell r="I34">
            <v>495</v>
          </cell>
          <cell r="J34">
            <v>688</v>
          </cell>
          <cell r="K34">
            <v>455</v>
          </cell>
          <cell r="L34">
            <v>402</v>
          </cell>
        </row>
        <row r="35">
          <cell r="A35" t="str">
            <v>00186631</v>
          </cell>
          <cell r="B35" t="str">
            <v xml:space="preserve">ОАО "СИНАРСКИЙ ТРУБНЫЙ ЗАВОД"</v>
          </cell>
          <cell r="C35">
            <v>114</v>
          </cell>
          <cell r="D35">
            <v>163</v>
          </cell>
          <cell r="E35">
            <v>346</v>
          </cell>
          <cell r="F35">
            <v>346</v>
          </cell>
          <cell r="G35">
            <v>84</v>
          </cell>
          <cell r="H35">
            <v>142</v>
          </cell>
          <cell r="I35">
            <v>144</v>
          </cell>
          <cell r="J35">
            <v>812</v>
          </cell>
          <cell r="K35">
            <v>683</v>
          </cell>
          <cell r="L35">
            <v>541</v>
          </cell>
        </row>
        <row r="36">
          <cell r="A36" t="str">
            <v>00186654</v>
          </cell>
          <cell r="B36" t="str">
            <v xml:space="preserve">АО ОТ "ЧЕЛЯБИНСКИЙ ТРУБОПРОКАТНЫЙ ЗАВОД"</v>
          </cell>
          <cell r="C36">
            <v>948</v>
          </cell>
          <cell r="D36">
            <v>1291</v>
          </cell>
          <cell r="E36">
            <v>2320</v>
          </cell>
          <cell r="F36">
            <v>2522</v>
          </cell>
          <cell r="G36">
            <v>777</v>
          </cell>
          <cell r="H36">
            <v>2607</v>
          </cell>
          <cell r="I36">
            <v>2530</v>
          </cell>
          <cell r="J36">
            <v>2189</v>
          </cell>
          <cell r="K36">
            <v>5778</v>
          </cell>
          <cell r="L36">
            <v>3498</v>
          </cell>
        </row>
        <row r="37">
          <cell r="A37" t="str">
            <v>00186849</v>
          </cell>
          <cell r="B37" t="str">
            <v xml:space="preserve">"МИХАЙЛОВСКИЙ ГОК"- ОАО</v>
          </cell>
          <cell r="C37">
            <v>0</v>
          </cell>
          <cell r="D37">
            <v>1</v>
          </cell>
          <cell r="E37">
            <v>0</v>
          </cell>
          <cell r="F37">
            <v>0</v>
          </cell>
          <cell r="G37">
            <v>1</v>
          </cell>
          <cell r="H37">
            <v>0</v>
          </cell>
          <cell r="I37">
            <v>120</v>
          </cell>
          <cell r="J37">
            <v>0</v>
          </cell>
          <cell r="K37">
            <v>0</v>
          </cell>
          <cell r="L37">
            <v>120</v>
          </cell>
        </row>
        <row r="38">
          <cell r="A38" t="str">
            <v>00188110</v>
          </cell>
          <cell r="B38" t="str">
            <v xml:space="preserve">ОАО "АЛТАЙ-КОКС"</v>
          </cell>
          <cell r="C38">
            <v>94</v>
          </cell>
          <cell r="D38">
            <v>94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94</v>
          </cell>
        </row>
        <row r="39">
          <cell r="A39" t="str">
            <v>00193861</v>
          </cell>
          <cell r="B39" t="str">
            <v xml:space="preserve">ОАО "ВИШНЕВОГОРСКИЙ ГОК"</v>
          </cell>
          <cell r="C39">
            <v>60</v>
          </cell>
          <cell r="D39">
            <v>54</v>
          </cell>
          <cell r="E39">
            <v>37</v>
          </cell>
          <cell r="F39">
            <v>60</v>
          </cell>
          <cell r="G39">
            <v>54</v>
          </cell>
          <cell r="H39">
            <v>37</v>
          </cell>
          <cell r="I39">
            <v>37</v>
          </cell>
          <cell r="J39">
            <v>219</v>
          </cell>
          <cell r="K39">
            <v>50</v>
          </cell>
          <cell r="L39">
            <v>219</v>
          </cell>
        </row>
        <row r="40">
          <cell r="A40" t="str">
            <v>00210571</v>
          </cell>
          <cell r="B40" t="str">
            <v xml:space="preserve">ОАО "УРАЛМАШ"                                                               0446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</row>
        <row r="41">
          <cell r="A41" t="str">
            <v>00210766</v>
          </cell>
          <cell r="B41" t="str">
            <v xml:space="preserve">АО БМЗ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</row>
        <row r="42">
          <cell r="A42" t="str">
            <v>00210921</v>
          </cell>
          <cell r="B42" t="str">
            <v xml:space="preserve">ОАО  ЗАВОД"ДАЛЬДИЗЕЛЬ"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</row>
        <row r="43">
          <cell r="A43" t="str">
            <v>00212179</v>
          </cell>
          <cell r="B43" t="str">
            <v xml:space="preserve">ГП ГОС.НАУЧНЫЙ ЦЕНТР РФ - НПО ПО ТЕХНОЛОГИИ МАШИНОСТРОЕНИЯ (ЦНИИТМАШ)</v>
          </cell>
          <cell r="C43">
            <v>0</v>
          </cell>
          <cell r="D43">
            <v>0</v>
          </cell>
          <cell r="E43">
            <v>0</v>
          </cell>
        </row>
        <row r="44">
          <cell r="A44" t="str">
            <v>00231515</v>
          </cell>
          <cell r="B44" t="str">
            <v xml:space="preserve">ОАО "КАМАЗ", ЦПЗЧ</v>
          </cell>
          <cell r="C44">
            <v>0</v>
          </cell>
        </row>
        <row r="45">
          <cell r="A45" t="str">
            <v>00239402</v>
          </cell>
          <cell r="B45" t="str">
            <v xml:space="preserve">ОАО"ГАЛИЧСКИЙ АВТОКРАНОВЫЙ ЗАВОД"</v>
          </cell>
          <cell r="C45">
            <v>112</v>
          </cell>
          <cell r="D45">
            <v>112</v>
          </cell>
          <cell r="E45">
            <v>52</v>
          </cell>
          <cell r="F45">
            <v>386</v>
          </cell>
          <cell r="G45">
            <v>0</v>
          </cell>
          <cell r="H45">
            <v>108</v>
          </cell>
          <cell r="I45">
            <v>102</v>
          </cell>
          <cell r="J45">
            <v>102</v>
          </cell>
          <cell r="K45">
            <v>0</v>
          </cell>
          <cell r="L45">
            <v>108</v>
          </cell>
        </row>
        <row r="46">
          <cell r="A46" t="str">
            <v>00244676</v>
          </cell>
          <cell r="B46" t="str">
            <v xml:space="preserve">ОАО "АГРИСОВГАЗ"</v>
          </cell>
          <cell r="C46">
            <v>91</v>
          </cell>
          <cell r="D46">
            <v>89</v>
          </cell>
          <cell r="E46">
            <v>91</v>
          </cell>
          <cell r="F46">
            <v>89</v>
          </cell>
          <cell r="G46">
            <v>111</v>
          </cell>
          <cell r="H46">
            <v>146</v>
          </cell>
          <cell r="I46">
            <v>216</v>
          </cell>
          <cell r="J46">
            <v>171</v>
          </cell>
          <cell r="K46">
            <v>171</v>
          </cell>
          <cell r="L46">
            <v>171</v>
          </cell>
        </row>
        <row r="47">
          <cell r="A47" t="str">
            <v>00259659</v>
          </cell>
          <cell r="B47" t="str">
            <v>ЗАО"ИНТЕРУРАЛ"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A48" t="str">
            <v>00278988</v>
          </cell>
          <cell r="B48" t="str">
            <v xml:space="preserve">ОАО "СВЕТОЧ"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A49" t="str">
            <v>00281683</v>
          </cell>
          <cell r="B49" t="str">
            <v xml:space="preserve">ОАО "АСБЕСТОЦЕМЕНТ"</v>
          </cell>
          <cell r="C49">
            <v>8</v>
          </cell>
          <cell r="D49">
            <v>8</v>
          </cell>
          <cell r="E49">
            <v>50</v>
          </cell>
          <cell r="F49">
            <v>4</v>
          </cell>
          <cell r="G49">
            <v>39</v>
          </cell>
          <cell r="H49">
            <v>87</v>
          </cell>
          <cell r="I49">
            <v>59</v>
          </cell>
          <cell r="J49">
            <v>4</v>
          </cell>
          <cell r="K49">
            <v>39</v>
          </cell>
          <cell r="L49">
            <v>87</v>
          </cell>
        </row>
        <row r="50">
          <cell r="A50" t="str">
            <v>00282642</v>
          </cell>
          <cell r="B50" t="str">
            <v>АО"СУХОЛОЖСКЦЕМЕНТ"</v>
          </cell>
          <cell r="C50">
            <v>93</v>
          </cell>
          <cell r="D50">
            <v>43</v>
          </cell>
          <cell r="E50">
            <v>95</v>
          </cell>
          <cell r="F50">
            <v>93</v>
          </cell>
          <cell r="G50">
            <v>43</v>
          </cell>
          <cell r="H50">
            <v>95</v>
          </cell>
          <cell r="I50">
            <v>0</v>
          </cell>
          <cell r="J50">
            <v>0</v>
          </cell>
          <cell r="K50">
            <v>43</v>
          </cell>
          <cell r="L50">
            <v>95</v>
          </cell>
        </row>
        <row r="51">
          <cell r="A51" t="str">
            <v>00287183</v>
          </cell>
          <cell r="B51" t="str">
            <v xml:space="preserve">ОАО  "ИРБИТСКИЙ СТЕКОЛЬНЫЙ ЗАВОД"</v>
          </cell>
          <cell r="C51">
            <v>11</v>
          </cell>
          <cell r="D51">
            <v>11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11</v>
          </cell>
        </row>
        <row r="52">
          <cell r="A52" t="str">
            <v>00288411</v>
          </cell>
          <cell r="B52" t="str">
            <v xml:space="preserve">ОАО ЗАВОД "УНИВЕРСАЛ"</v>
          </cell>
          <cell r="C52">
            <v>4</v>
          </cell>
          <cell r="D52">
            <v>4</v>
          </cell>
          <cell r="E52">
            <v>5</v>
          </cell>
          <cell r="F52">
            <v>64</v>
          </cell>
          <cell r="G52">
            <v>5</v>
          </cell>
          <cell r="H52">
            <v>42</v>
          </cell>
          <cell r="I52">
            <v>106</v>
          </cell>
          <cell r="J52">
            <v>0</v>
          </cell>
          <cell r="K52">
            <v>0</v>
          </cell>
          <cell r="L52">
            <v>106</v>
          </cell>
        </row>
        <row r="53">
          <cell r="A53" t="str">
            <v>00461706</v>
          </cell>
          <cell r="B53" t="str">
            <v xml:space="preserve">БАМР НАХОДКИНСКАЯ БАЗА АКТИВНОГО МОРСКОГО РЫБОЛОВСТВА</v>
          </cell>
          <cell r="C53">
            <v>0</v>
          </cell>
          <cell r="D53">
            <v>31</v>
          </cell>
          <cell r="E53">
            <v>0</v>
          </cell>
          <cell r="F53">
            <v>39</v>
          </cell>
          <cell r="G53">
            <v>31</v>
          </cell>
          <cell r="H53">
            <v>1</v>
          </cell>
          <cell r="I53">
            <v>39</v>
          </cell>
          <cell r="J53">
            <v>39</v>
          </cell>
          <cell r="K53">
            <v>93</v>
          </cell>
          <cell r="L53">
            <v>0</v>
          </cell>
        </row>
        <row r="54">
          <cell r="A54" t="str">
            <v>00470775</v>
          </cell>
          <cell r="B54" t="str">
            <v xml:space="preserve">ОАО "БАЛТРЫБСНАБСБЫТ"</v>
          </cell>
          <cell r="C54">
            <v>78</v>
          </cell>
          <cell r="D54">
            <v>78</v>
          </cell>
          <cell r="E54">
            <v>8</v>
          </cell>
          <cell r="F54">
            <v>135</v>
          </cell>
          <cell r="G54">
            <v>0</v>
          </cell>
          <cell r="H54">
            <v>67</v>
          </cell>
          <cell r="I54">
            <v>65</v>
          </cell>
          <cell r="J54">
            <v>67</v>
          </cell>
          <cell r="K54">
            <v>56</v>
          </cell>
          <cell r="L54">
            <v>26</v>
          </cell>
        </row>
        <row r="55">
          <cell r="A55" t="str">
            <v>01003288</v>
          </cell>
          <cell r="B55" t="str">
            <v xml:space="preserve">ЗАО "ТРУБНЫЙ ЗАВОД"</v>
          </cell>
          <cell r="C55">
            <v>46</v>
          </cell>
          <cell r="D55">
            <v>78</v>
          </cell>
          <cell r="E55">
            <v>40</v>
          </cell>
          <cell r="F55">
            <v>46</v>
          </cell>
          <cell r="G55">
            <v>46</v>
          </cell>
          <cell r="H55">
            <v>78</v>
          </cell>
          <cell r="I55">
            <v>0</v>
          </cell>
          <cell r="J55">
            <v>0</v>
          </cell>
          <cell r="K55">
            <v>40</v>
          </cell>
        </row>
        <row r="56">
          <cell r="A56" t="str">
            <v>01025290</v>
          </cell>
          <cell r="B56" t="str">
            <v>МУП"ШАДРИНСКВОДСТРОЙ",</v>
          </cell>
          <cell r="C56">
            <v>4</v>
          </cell>
          <cell r="D56">
            <v>70</v>
          </cell>
          <cell r="E56">
            <v>70</v>
          </cell>
          <cell r="F56">
            <v>4</v>
          </cell>
          <cell r="G56">
            <v>4</v>
          </cell>
          <cell r="H56">
            <v>70</v>
          </cell>
          <cell r="I56">
            <v>0</v>
          </cell>
          <cell r="J56">
            <v>0</v>
          </cell>
          <cell r="K56">
            <v>70</v>
          </cell>
          <cell r="L56">
            <v>70</v>
          </cell>
        </row>
        <row r="57">
          <cell r="A57" t="str">
            <v>01025462</v>
          </cell>
          <cell r="B57" t="str">
            <v xml:space="preserve">ЗАО "ВОДСТРОЙКОМПЛЕКТ"</v>
          </cell>
          <cell r="C57">
            <v>66</v>
          </cell>
          <cell r="D57">
            <v>66</v>
          </cell>
          <cell r="E57">
            <v>0</v>
          </cell>
          <cell r="F57">
            <v>0</v>
          </cell>
          <cell r="G57">
            <v>0</v>
          </cell>
          <cell r="H57">
            <v>66</v>
          </cell>
        </row>
        <row r="58">
          <cell r="A58" t="str">
            <v>01055747</v>
          </cell>
          <cell r="B58" t="str">
            <v xml:space="preserve">ВОРОНЕЖСКИЙ ТЕПЛОВОЗОРЕМОНТНЫЙ З-Д Г.ВОРОНЕЖ,УЛ.СВЕРДЛОВА,5 ПО ПОРУЧЕНИЮ</v>
          </cell>
          <cell r="C58">
            <v>82</v>
          </cell>
          <cell r="D58">
            <v>82</v>
          </cell>
          <cell r="E58">
            <v>216</v>
          </cell>
          <cell r="F58">
            <v>177</v>
          </cell>
          <cell r="G58">
            <v>8</v>
          </cell>
          <cell r="H58">
            <v>106</v>
          </cell>
          <cell r="I58">
            <v>115</v>
          </cell>
          <cell r="J58">
            <v>112</v>
          </cell>
        </row>
        <row r="59">
          <cell r="A59" t="str">
            <v>01058711</v>
          </cell>
          <cell r="B59" t="str">
            <v xml:space="preserve">ОПЫТНЫЙ ЗАВОД ПУТЕВЫХ МАШИН ЮУЖД *7451024448</v>
          </cell>
          <cell r="C59">
            <v>37</v>
          </cell>
          <cell r="D59">
            <v>28</v>
          </cell>
          <cell r="E59">
            <v>9</v>
          </cell>
          <cell r="F59">
            <v>37</v>
          </cell>
          <cell r="G59">
            <v>28</v>
          </cell>
          <cell r="H59">
            <v>9</v>
          </cell>
          <cell r="I59">
            <v>40</v>
          </cell>
        </row>
        <row r="60">
          <cell r="A60" t="str">
            <v>01088304</v>
          </cell>
          <cell r="B60" t="str">
            <v xml:space="preserve">ГУП"ЧЕЛЯБ.ДИСТ.ГРАЖД.СООРУЖЕНИЙ ЮУЖД МПС РФ"</v>
          </cell>
          <cell r="C60">
            <v>41</v>
          </cell>
          <cell r="D60">
            <v>41</v>
          </cell>
          <cell r="E60">
            <v>63</v>
          </cell>
        </row>
        <row r="61">
          <cell r="A61" t="str">
            <v>01103587</v>
          </cell>
          <cell r="B61" t="str">
            <v xml:space="preserve">ГП "ЦЕНТРЖЕЛДОРМЕТРОСНАБ"</v>
          </cell>
          <cell r="C61">
            <v>540</v>
          </cell>
          <cell r="D61">
            <v>183</v>
          </cell>
          <cell r="E61">
            <v>239</v>
          </cell>
          <cell r="F61">
            <v>540</v>
          </cell>
          <cell r="G61">
            <v>183</v>
          </cell>
          <cell r="H61">
            <v>239</v>
          </cell>
          <cell r="I61">
            <v>0</v>
          </cell>
          <cell r="J61">
            <v>540</v>
          </cell>
          <cell r="K61">
            <v>183</v>
          </cell>
          <cell r="L61">
            <v>239</v>
          </cell>
        </row>
        <row r="62">
          <cell r="A62" t="str">
            <v>01105379</v>
          </cell>
          <cell r="B62" t="str">
            <v xml:space="preserve">"ГЛАВНЫЙ МАТЕРИАЛЬНЫЙ СКЛАД ЮУЖД"</v>
          </cell>
          <cell r="C62">
            <v>2</v>
          </cell>
          <cell r="D62">
            <v>11</v>
          </cell>
          <cell r="E62">
            <v>11</v>
          </cell>
          <cell r="F62">
            <v>2</v>
          </cell>
          <cell r="G62">
            <v>7</v>
          </cell>
          <cell r="H62">
            <v>21</v>
          </cell>
          <cell r="I62">
            <v>144</v>
          </cell>
          <cell r="J62">
            <v>16</v>
          </cell>
          <cell r="K62">
            <v>21</v>
          </cell>
          <cell r="L62">
            <v>144</v>
          </cell>
        </row>
        <row r="63">
          <cell r="A63" t="str">
            <v>01105534</v>
          </cell>
          <cell r="B63" t="str">
            <v xml:space="preserve">ГОС.ПРЕДПРИЯТИЕ ПО МТС АЛТАЙСКОГО ОТДЕЛЕНИЯ ЗСЖД Г.БАРНАУЛ</v>
          </cell>
          <cell r="C63">
            <v>4</v>
          </cell>
          <cell r="D63">
            <v>4</v>
          </cell>
          <cell r="E63">
            <v>0</v>
          </cell>
          <cell r="F63">
            <v>0</v>
          </cell>
          <cell r="G63">
            <v>4</v>
          </cell>
        </row>
        <row r="64">
          <cell r="A64" t="str">
            <v>01126128</v>
          </cell>
          <cell r="B64" t="str">
            <v xml:space="preserve">"ПРИМОРСКОЕ МОРСКОЕ ПАРОХОДСТВО" ОАО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A65" t="str">
            <v>01232385</v>
          </cell>
          <cell r="B65" t="str">
            <v xml:space="preserve">ЗАО ЦПТК "Челябметаллургстрой"</v>
          </cell>
          <cell r="C65">
            <v>17</v>
          </cell>
          <cell r="D65">
            <v>32</v>
          </cell>
          <cell r="E65">
            <v>131</v>
          </cell>
          <cell r="F65">
            <v>47</v>
          </cell>
          <cell r="G65">
            <v>99</v>
          </cell>
          <cell r="H65">
            <v>58</v>
          </cell>
          <cell r="I65">
            <v>33</v>
          </cell>
          <cell r="J65">
            <v>58</v>
          </cell>
          <cell r="K65">
            <v>52</v>
          </cell>
          <cell r="L65">
            <v>28</v>
          </cell>
        </row>
        <row r="66">
          <cell r="A66" t="str">
            <v>01284695</v>
          </cell>
          <cell r="B66" t="str">
            <v xml:space="preserve">АООТ АЛЬМЕТЬЕВСКИЙ ТРУБНЫЙ ЗАВОД</v>
          </cell>
          <cell r="C66">
            <v>112</v>
          </cell>
          <cell r="D66">
            <v>50</v>
          </cell>
          <cell r="E66">
            <v>112</v>
          </cell>
          <cell r="F66">
            <v>134</v>
          </cell>
          <cell r="G66">
            <v>50</v>
          </cell>
          <cell r="H66">
            <v>45</v>
          </cell>
          <cell r="I66">
            <v>50</v>
          </cell>
          <cell r="J66">
            <v>0</v>
          </cell>
          <cell r="K66">
            <v>45</v>
          </cell>
          <cell r="L66">
            <v>134</v>
          </cell>
        </row>
        <row r="67">
          <cell r="A67" t="str">
            <v>01286783</v>
          </cell>
          <cell r="B67" t="str">
            <v xml:space="preserve">СМУ-1 "КРАСНОДАРНЕФТЕГАЗСТРОЙ" АООТ</v>
          </cell>
          <cell r="C67">
            <v>13</v>
          </cell>
          <cell r="D67">
            <v>12</v>
          </cell>
          <cell r="E67">
            <v>3</v>
          </cell>
        </row>
        <row r="68">
          <cell r="A68" t="str">
            <v>01287481</v>
          </cell>
          <cell r="B68" t="str">
            <v>ОАО"ПОДВОДТРУБОПРОВОДСТРОЙ"</v>
          </cell>
          <cell r="C68">
            <v>114</v>
          </cell>
          <cell r="D68">
            <v>163</v>
          </cell>
          <cell r="E68">
            <v>346</v>
          </cell>
          <cell r="F68">
            <v>346</v>
          </cell>
          <cell r="G68">
            <v>84</v>
          </cell>
          <cell r="H68">
            <v>142</v>
          </cell>
          <cell r="I68">
            <v>76</v>
          </cell>
          <cell r="J68">
            <v>812</v>
          </cell>
          <cell r="K68">
            <v>683</v>
          </cell>
          <cell r="L68">
            <v>541</v>
          </cell>
        </row>
        <row r="69">
          <cell r="A69" t="str">
            <v>01346054</v>
          </cell>
          <cell r="B69" t="str">
            <v xml:space="preserve">"СЕВКАВЭЛЕВАТОРСПЕЦСТРОЙ" ТОО</v>
          </cell>
          <cell r="C69">
            <v>2</v>
          </cell>
          <cell r="D69">
            <v>6</v>
          </cell>
          <cell r="E69">
            <v>2</v>
          </cell>
          <cell r="F69">
            <v>2</v>
          </cell>
          <cell r="G69">
            <v>6</v>
          </cell>
        </row>
        <row r="70">
          <cell r="A70" t="str">
            <v>01374109</v>
          </cell>
          <cell r="B70" t="str">
            <v xml:space="preserve">ЛЮБЕРЕЦКИЙ З-Д МОСТОСТРОИТЕЛЬНОГО ОБОРУДОВ.</v>
          </cell>
          <cell r="C70">
            <v>17</v>
          </cell>
          <cell r="D70">
            <v>32</v>
          </cell>
          <cell r="E70">
            <v>131</v>
          </cell>
          <cell r="F70">
            <v>47</v>
          </cell>
          <cell r="G70">
            <v>99</v>
          </cell>
          <cell r="H70">
            <v>49</v>
          </cell>
          <cell r="I70">
            <v>33</v>
          </cell>
          <cell r="J70">
            <v>58</v>
          </cell>
          <cell r="K70">
            <v>52</v>
          </cell>
          <cell r="L70">
            <v>52</v>
          </cell>
        </row>
        <row r="71">
          <cell r="A71" t="str">
            <v>01390931</v>
          </cell>
          <cell r="B71" t="str">
            <v xml:space="preserve">ОАО "СВЕРДЛОВСКМЕТРОСТРОЙ"</v>
          </cell>
          <cell r="C71">
            <v>34</v>
          </cell>
          <cell r="D71">
            <v>34</v>
          </cell>
          <cell r="E71">
            <v>0</v>
          </cell>
          <cell r="F71">
            <v>34</v>
          </cell>
        </row>
        <row r="72">
          <cell r="A72" t="str">
            <v>01391623</v>
          </cell>
          <cell r="B72" t="str">
            <v>АО"УРАЛМОСТОСТРОЙ"</v>
          </cell>
          <cell r="C72">
            <v>59</v>
          </cell>
          <cell r="D72">
            <v>118</v>
          </cell>
          <cell r="E72">
            <v>127</v>
          </cell>
          <cell r="F72">
            <v>59</v>
          </cell>
          <cell r="G72">
            <v>118</v>
          </cell>
          <cell r="H72">
            <v>127</v>
          </cell>
          <cell r="I72">
            <v>59</v>
          </cell>
          <cell r="J72">
            <v>0</v>
          </cell>
          <cell r="K72">
            <v>118</v>
          </cell>
          <cell r="L72">
            <v>127</v>
          </cell>
        </row>
        <row r="73">
          <cell r="A73" t="str">
            <v>01394395</v>
          </cell>
          <cell r="B73" t="str">
            <v xml:space="preserve">ОАО ЗАВОД СПЕЦИАЛЬНЫХ МОНТАЖНЫХ ИЗДЕЛИЙ                                 П.19-1</v>
          </cell>
          <cell r="C73">
            <v>60</v>
          </cell>
          <cell r="D73">
            <v>21</v>
          </cell>
          <cell r="E73">
            <v>60</v>
          </cell>
          <cell r="F73">
            <v>21</v>
          </cell>
          <cell r="G73">
            <v>0</v>
          </cell>
          <cell r="H73">
            <v>0</v>
          </cell>
          <cell r="I73">
            <v>21</v>
          </cell>
        </row>
        <row r="74">
          <cell r="A74" t="str">
            <v>01394863</v>
          </cell>
          <cell r="B74" t="str">
            <v xml:space="preserve">ЗАО МЗМЗ"ВОСТОКМЕТАЛЛУРГМОНТАЖ"</v>
          </cell>
          <cell r="C74">
            <v>60</v>
          </cell>
          <cell r="D74">
            <v>60</v>
          </cell>
          <cell r="E74">
            <v>60</v>
          </cell>
        </row>
        <row r="75">
          <cell r="A75" t="str">
            <v>01395615</v>
          </cell>
          <cell r="B75" t="str">
            <v xml:space="preserve">ЗАО "УПРАВЛЕНИЕ САНТЕХКОМПЛЕКТ ВОЛГОСАНТЕХМОНТАЖ"</v>
          </cell>
          <cell r="C75">
            <v>7</v>
          </cell>
          <cell r="D75">
            <v>7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7</v>
          </cell>
        </row>
        <row r="76">
          <cell r="A76" t="str">
            <v>01399613</v>
          </cell>
          <cell r="B76" t="str">
            <v>ОАО"ЭНЕРГОМЕТАЛЛУРГМОНТАЖ"</v>
          </cell>
          <cell r="C76">
            <v>1</v>
          </cell>
          <cell r="D76">
            <v>1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1</v>
          </cell>
        </row>
        <row r="77">
          <cell r="A77" t="str">
            <v>01423814</v>
          </cell>
          <cell r="B77" t="str">
            <v xml:space="preserve">АООТ"ВHИПИвзрывгеофизика" 140100,МОС.ОБЛ.,</v>
          </cell>
          <cell r="C77">
            <v>0</v>
          </cell>
          <cell r="D77">
            <v>17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17</v>
          </cell>
        </row>
        <row r="78">
          <cell r="A78" t="str">
            <v>01423984</v>
          </cell>
          <cell r="B78" t="str">
            <v xml:space="preserve">ГП "СОСНОВГЕОЛОГИЯ"</v>
          </cell>
          <cell r="C78">
            <v>22</v>
          </cell>
          <cell r="D78">
            <v>22</v>
          </cell>
          <cell r="E78">
            <v>22</v>
          </cell>
          <cell r="F78">
            <v>22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22</v>
          </cell>
        </row>
        <row r="79">
          <cell r="A79" t="str">
            <v>01871412</v>
          </cell>
          <cell r="B79" t="str">
            <v>АООТ"САМАРАМЕТАЛЛ"</v>
          </cell>
          <cell r="C79">
            <v>5</v>
          </cell>
          <cell r="D79">
            <v>5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5</v>
          </cell>
        </row>
        <row r="80">
          <cell r="A80" t="str">
            <v>01872570</v>
          </cell>
          <cell r="B80" t="str">
            <v xml:space="preserve">ОАО КФ"HОВОСИБМЕТАЛЛ"</v>
          </cell>
          <cell r="C80">
            <v>125</v>
          </cell>
          <cell r="D80">
            <v>125</v>
          </cell>
          <cell r="E80">
            <v>0</v>
          </cell>
          <cell r="F80">
            <v>125</v>
          </cell>
        </row>
        <row r="81">
          <cell r="A81" t="str">
            <v>01872802</v>
          </cell>
          <cell r="B81" t="str">
            <v xml:space="preserve">ООО "ИРКУТСКМЕТАЛЛООПТТОРГ"</v>
          </cell>
          <cell r="C81">
            <v>6</v>
          </cell>
          <cell r="D81">
            <v>6</v>
          </cell>
          <cell r="E81">
            <v>6</v>
          </cell>
        </row>
        <row r="82">
          <cell r="A82" t="str">
            <v>02949352</v>
          </cell>
          <cell r="B82" t="str">
            <v xml:space="preserve">АО"БОРСКИЙ ТРУБНЫЙ ЗАВОД"</v>
          </cell>
          <cell r="C82">
            <v>82</v>
          </cell>
          <cell r="D82">
            <v>82</v>
          </cell>
          <cell r="E82">
            <v>216</v>
          </cell>
          <cell r="F82">
            <v>8</v>
          </cell>
          <cell r="G82">
            <v>8</v>
          </cell>
          <cell r="H82">
            <v>106</v>
          </cell>
          <cell r="I82">
            <v>115</v>
          </cell>
        </row>
        <row r="83">
          <cell r="A83" t="str">
            <v>02961287</v>
          </cell>
          <cell r="B83" t="str">
            <v xml:space="preserve">АООТ ИВОЛГА</v>
          </cell>
          <cell r="C83">
            <v>11</v>
          </cell>
          <cell r="D83">
            <v>12</v>
          </cell>
          <cell r="E83">
            <v>44</v>
          </cell>
          <cell r="F83">
            <v>11</v>
          </cell>
          <cell r="G83">
            <v>11</v>
          </cell>
          <cell r="H83">
            <v>12</v>
          </cell>
          <cell r="I83">
            <v>0</v>
          </cell>
          <cell r="J83">
            <v>0</v>
          </cell>
          <cell r="K83">
            <v>0</v>
          </cell>
          <cell r="L83">
            <v>44</v>
          </cell>
        </row>
        <row r="84">
          <cell r="A84" t="str">
            <v>03143119</v>
          </cell>
          <cell r="B84" t="str">
            <v xml:space="preserve">"ПРИБОЙ" АООТ</v>
          </cell>
          <cell r="C84">
            <v>2</v>
          </cell>
          <cell r="D84">
            <v>15</v>
          </cell>
          <cell r="E84">
            <v>14</v>
          </cell>
          <cell r="F84">
            <v>2</v>
          </cell>
          <cell r="G84">
            <v>15</v>
          </cell>
          <cell r="H84">
            <v>14</v>
          </cell>
          <cell r="I84">
            <v>2</v>
          </cell>
          <cell r="J84">
            <v>0</v>
          </cell>
          <cell r="K84">
            <v>15</v>
          </cell>
          <cell r="L84">
            <v>14</v>
          </cell>
        </row>
        <row r="85">
          <cell r="A85" t="str">
            <v>03146885</v>
          </cell>
          <cell r="B85" t="str">
            <v xml:space="preserve">АОЗТ "ЭПРОН-8"</v>
          </cell>
          <cell r="C85">
            <v>26</v>
          </cell>
          <cell r="D85">
            <v>26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26</v>
          </cell>
        </row>
        <row r="86">
          <cell r="A86" t="str">
            <v>03431870</v>
          </cell>
          <cell r="B86" t="str">
            <v xml:space="preserve">ТОО "ДОРОЖНИК"</v>
          </cell>
          <cell r="C86">
            <v>2</v>
          </cell>
          <cell r="D86">
            <v>37</v>
          </cell>
          <cell r="E86">
            <v>2</v>
          </cell>
          <cell r="F86">
            <v>37</v>
          </cell>
          <cell r="G86">
            <v>0</v>
          </cell>
          <cell r="H86">
            <v>0</v>
          </cell>
          <cell r="I86">
            <v>0</v>
          </cell>
          <cell r="J86">
            <v>2</v>
          </cell>
          <cell r="K86">
            <v>37</v>
          </cell>
        </row>
        <row r="87">
          <cell r="A87" t="str">
            <v>03533872</v>
          </cell>
          <cell r="B87" t="str">
            <v xml:space="preserve">ИНСТИТУТ ЯДЕРНОЙ ФИЗИКИ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8">
          <cell r="A88" t="str">
            <v>03966128</v>
          </cell>
          <cell r="B88" t="str">
            <v xml:space="preserve">РЕВДИНСКОЕ УПП ВОС</v>
          </cell>
          <cell r="C88">
            <v>33</v>
          </cell>
          <cell r="D88">
            <v>65</v>
          </cell>
          <cell r="E88">
            <v>33</v>
          </cell>
          <cell r="F88">
            <v>65</v>
          </cell>
          <cell r="G88">
            <v>0</v>
          </cell>
          <cell r="H88">
            <v>33</v>
          </cell>
          <cell r="I88">
            <v>0</v>
          </cell>
          <cell r="J88">
            <v>0</v>
          </cell>
          <cell r="K88">
            <v>0</v>
          </cell>
          <cell r="L88">
            <v>65</v>
          </cell>
        </row>
        <row r="89">
          <cell r="A89" t="str">
            <v>04047621</v>
          </cell>
          <cell r="B89" t="str">
            <v xml:space="preserve">АДМИНИСТРАЦИЯ МЕСТНОГО САМОУПРАВЛЕНИЯ   ЛАХДЕНПОХСКОГО РАЙОНА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A90" t="str">
            <v>04574672</v>
          </cell>
          <cell r="B90" t="str">
            <v xml:space="preserve">ГП "БТОФ"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</row>
        <row r="91">
          <cell r="A91" t="str">
            <v>04609011</v>
          </cell>
          <cell r="B91" t="str">
            <v xml:space="preserve">РПКФ "НОВОРОССИЙСК АО ЗАРУБЕЖСТРОЙМОНТАЖ"</v>
          </cell>
          <cell r="C91">
            <v>4</v>
          </cell>
          <cell r="D91">
            <v>163</v>
          </cell>
          <cell r="E91">
            <v>58</v>
          </cell>
          <cell r="F91">
            <v>163</v>
          </cell>
          <cell r="G91">
            <v>58</v>
          </cell>
          <cell r="H91">
            <v>0</v>
          </cell>
          <cell r="I91">
            <v>0</v>
          </cell>
          <cell r="J91">
            <v>163</v>
          </cell>
          <cell r="K91">
            <v>0</v>
          </cell>
          <cell r="L91">
            <v>58</v>
          </cell>
        </row>
        <row r="92">
          <cell r="A92" t="str">
            <v>04627492</v>
          </cell>
          <cell r="B92" t="str">
            <v xml:space="preserve">"СПЕЦГИДРОЭНЕРГОМОНТАЖ" ОАО</v>
          </cell>
          <cell r="C92">
            <v>0</v>
          </cell>
          <cell r="D92">
            <v>64</v>
          </cell>
          <cell r="E92">
            <v>6</v>
          </cell>
          <cell r="F92">
            <v>0</v>
          </cell>
          <cell r="G92">
            <v>64</v>
          </cell>
          <cell r="H92">
            <v>64</v>
          </cell>
          <cell r="I92">
            <v>0</v>
          </cell>
          <cell r="J92">
            <v>0</v>
          </cell>
          <cell r="K92">
            <v>0</v>
          </cell>
          <cell r="L92">
            <v>6</v>
          </cell>
        </row>
        <row r="93">
          <cell r="A93" t="str">
            <v>04696843</v>
          </cell>
          <cell r="B93" t="str">
            <v xml:space="preserve">ТОО "ЗАВОД ИНФОРМАЦИОННЫХ ТЕХНОЛОГИЙ    "ЛИТ"</v>
          </cell>
          <cell r="C93">
            <v>1</v>
          </cell>
          <cell r="D93">
            <v>33</v>
          </cell>
          <cell r="E93">
            <v>1</v>
          </cell>
          <cell r="F93">
            <v>33</v>
          </cell>
          <cell r="G93">
            <v>0</v>
          </cell>
          <cell r="H93">
            <v>0</v>
          </cell>
          <cell r="I93">
            <v>0</v>
          </cell>
          <cell r="J93">
            <v>33</v>
          </cell>
        </row>
        <row r="94">
          <cell r="A94" t="str">
            <v>04708167</v>
          </cell>
          <cell r="B94" t="str">
            <v xml:space="preserve">УГ-ПМТС /НОДХ-3/</v>
          </cell>
          <cell r="C94">
            <v>177</v>
          </cell>
          <cell r="D94">
            <v>191</v>
          </cell>
          <cell r="E94">
            <v>177</v>
          </cell>
          <cell r="F94">
            <v>191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177</v>
          </cell>
          <cell r="L94">
            <v>191</v>
          </cell>
        </row>
        <row r="95">
          <cell r="A95" t="str">
            <v>04718869</v>
          </cell>
          <cell r="B95" t="str">
            <v xml:space="preserve">ОАО "ПЕРМСКАЯ ГРЭС"</v>
          </cell>
          <cell r="C95">
            <v>0</v>
          </cell>
          <cell r="D95">
            <v>170</v>
          </cell>
          <cell r="E95">
            <v>0</v>
          </cell>
          <cell r="F95">
            <v>170</v>
          </cell>
          <cell r="G95">
            <v>0</v>
          </cell>
          <cell r="H95">
            <v>0</v>
          </cell>
          <cell r="I95">
            <v>170</v>
          </cell>
        </row>
        <row r="96">
          <cell r="A96" t="str">
            <v>04730037</v>
          </cell>
          <cell r="B96" t="str">
            <v xml:space="preserve">ОАО  "ПРИКАСПИЙНЕФТЕСЕРВИС"</v>
          </cell>
          <cell r="C96">
            <v>18</v>
          </cell>
          <cell r="D96">
            <v>55</v>
          </cell>
          <cell r="E96">
            <v>106</v>
          </cell>
          <cell r="F96">
            <v>20</v>
          </cell>
          <cell r="G96">
            <v>18</v>
          </cell>
          <cell r="H96">
            <v>18</v>
          </cell>
          <cell r="I96">
            <v>106</v>
          </cell>
          <cell r="J96">
            <v>55</v>
          </cell>
          <cell r="K96">
            <v>106</v>
          </cell>
          <cell r="L96">
            <v>20</v>
          </cell>
        </row>
        <row r="97">
          <cell r="A97" t="str">
            <v>04803302</v>
          </cell>
          <cell r="B97" t="str">
            <v xml:space="preserve">АОЗТ УПТК "ЮЖУРАЛЭНЕРГОСТРОЙ"</v>
          </cell>
          <cell r="C97">
            <v>39</v>
          </cell>
          <cell r="D97">
            <v>149</v>
          </cell>
          <cell r="E97">
            <v>39</v>
          </cell>
          <cell r="F97">
            <v>149</v>
          </cell>
          <cell r="G97">
            <v>69</v>
          </cell>
          <cell r="H97">
            <v>34</v>
          </cell>
          <cell r="I97">
            <v>57</v>
          </cell>
          <cell r="J97">
            <v>69</v>
          </cell>
          <cell r="K97">
            <v>43</v>
          </cell>
          <cell r="L97">
            <v>10</v>
          </cell>
        </row>
        <row r="98">
          <cell r="A98" t="str">
            <v>04805746</v>
          </cell>
          <cell r="B98" t="str">
            <v xml:space="preserve">АООТ "НОЯБРЬСКИЕ ЭЛЕКТРИЧЕСКИЕ СЕТИ" ЭНЕРГОПРЕДПРИЯТИЯ АООТ "ТЮМЕНЬЭНЕРГО"</v>
          </cell>
          <cell r="C98">
            <v>3</v>
          </cell>
          <cell r="D98">
            <v>30</v>
          </cell>
          <cell r="E98">
            <v>3</v>
          </cell>
          <cell r="F98">
            <v>30</v>
          </cell>
          <cell r="G98">
            <v>3</v>
          </cell>
          <cell r="H98">
            <v>0</v>
          </cell>
          <cell r="I98">
            <v>0</v>
          </cell>
          <cell r="J98">
            <v>0</v>
          </cell>
          <cell r="K98">
            <v>30</v>
          </cell>
        </row>
        <row r="99">
          <cell r="A99" t="str">
            <v>04824369</v>
          </cell>
          <cell r="B99" t="str">
            <v xml:space="preserve">ГП "Д/В МОРСКАЯ ИНЖ.-ГЕОЛОГИЧ. ЭКСПЕДИЦИЯ"</v>
          </cell>
          <cell r="C99">
            <v>68</v>
          </cell>
          <cell r="D99">
            <v>187</v>
          </cell>
          <cell r="E99">
            <v>137</v>
          </cell>
          <cell r="F99">
            <v>39</v>
          </cell>
          <cell r="G99">
            <v>200</v>
          </cell>
          <cell r="H99">
            <v>200</v>
          </cell>
          <cell r="I99">
            <v>4</v>
          </cell>
          <cell r="J99">
            <v>29</v>
          </cell>
          <cell r="K99">
            <v>37</v>
          </cell>
          <cell r="L99">
            <v>29</v>
          </cell>
        </row>
        <row r="100">
          <cell r="A100" t="str">
            <v>04860395</v>
          </cell>
          <cell r="B100" t="str">
            <v xml:space="preserve">ВТФ "ВНИИМЕТМАШЭКСПОРТ"</v>
          </cell>
          <cell r="C100">
            <v>135</v>
          </cell>
          <cell r="D100">
            <v>58</v>
          </cell>
          <cell r="E100">
            <v>99</v>
          </cell>
          <cell r="F100">
            <v>135</v>
          </cell>
          <cell r="G100">
            <v>58</v>
          </cell>
          <cell r="H100">
            <v>99</v>
          </cell>
          <cell r="I100">
            <v>0</v>
          </cell>
          <cell r="J100">
            <v>0</v>
          </cell>
        </row>
        <row r="101">
          <cell r="A101" t="str">
            <v>04884214</v>
          </cell>
          <cell r="B101" t="str">
            <v xml:space="preserve">ЗАО"АДС С ИНДИЕЙ"СОВИНКОМ-ЦЕНТР"</v>
          </cell>
          <cell r="C101">
            <v>0</v>
          </cell>
          <cell r="D101">
            <v>0</v>
          </cell>
          <cell r="E101">
            <v>0</v>
          </cell>
        </row>
        <row r="102">
          <cell r="A102" t="str">
            <v>05013527</v>
          </cell>
          <cell r="B102" t="str">
            <v xml:space="preserve">ЗАО "ВЛАДИМИРАГРОВОДСТРОЙ"</v>
          </cell>
          <cell r="C102">
            <v>68</v>
          </cell>
          <cell r="D102">
            <v>29</v>
          </cell>
          <cell r="E102">
            <v>50</v>
          </cell>
          <cell r="F102">
            <v>59</v>
          </cell>
          <cell r="G102">
            <v>42</v>
          </cell>
          <cell r="H102">
            <v>59</v>
          </cell>
          <cell r="I102">
            <v>42</v>
          </cell>
          <cell r="J102">
            <v>0</v>
          </cell>
          <cell r="K102">
            <v>59</v>
          </cell>
          <cell r="L102">
            <v>42</v>
          </cell>
        </row>
        <row r="103">
          <cell r="A103" t="str">
            <v>05015331</v>
          </cell>
          <cell r="B103" t="str">
            <v xml:space="preserve">ОАО "ПОДОЛЬСКИЙ МАШЗАВОД"</v>
          </cell>
          <cell r="C103">
            <v>19</v>
          </cell>
          <cell r="D103">
            <v>164</v>
          </cell>
          <cell r="E103">
            <v>164</v>
          </cell>
        </row>
        <row r="104">
          <cell r="A104" t="str">
            <v>05030632</v>
          </cell>
          <cell r="B104" t="str">
            <v xml:space="preserve">ДП РАО "ГАЗПРОМ" "ГАЗКОМПЛЕКТИМПЭКС"</v>
          </cell>
          <cell r="C104">
            <v>625</v>
          </cell>
          <cell r="D104">
            <v>20</v>
          </cell>
          <cell r="E104">
            <v>36</v>
          </cell>
          <cell r="F104">
            <v>625</v>
          </cell>
          <cell r="G104">
            <v>20</v>
          </cell>
          <cell r="H104">
            <v>625</v>
          </cell>
          <cell r="I104">
            <v>20</v>
          </cell>
          <cell r="J104">
            <v>0</v>
          </cell>
          <cell r="K104">
            <v>36</v>
          </cell>
        </row>
        <row r="105">
          <cell r="A105" t="str">
            <v>05030856</v>
          </cell>
          <cell r="B105" t="str">
            <v xml:space="preserve">ЗАО "ЭНЕРГОМАШЭКСПОРТ"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A106" t="str">
            <v>05052846</v>
          </cell>
          <cell r="B106" t="str">
            <v xml:space="preserve">АО "КРАЙБЫТКОМПЛЕКТ"</v>
          </cell>
          <cell r="C106">
            <v>0</v>
          </cell>
          <cell r="D106">
            <v>0</v>
          </cell>
          <cell r="E106">
            <v>78</v>
          </cell>
          <cell r="F106">
            <v>40</v>
          </cell>
          <cell r="G106">
            <v>46</v>
          </cell>
          <cell r="H106">
            <v>78</v>
          </cell>
          <cell r="I106">
            <v>40</v>
          </cell>
          <cell r="J106">
            <v>0</v>
          </cell>
          <cell r="K106">
            <v>40</v>
          </cell>
        </row>
        <row r="107">
          <cell r="A107" t="str">
            <v>05229552</v>
          </cell>
          <cell r="B107" t="str">
            <v xml:space="preserve">ЗАО "ЛЕНЖИЛПРОМКОМПЛЕКТ"</v>
          </cell>
          <cell r="C107">
            <v>5</v>
          </cell>
          <cell r="D107">
            <v>5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5</v>
          </cell>
        </row>
        <row r="108">
          <cell r="A108" t="str">
            <v>05434815</v>
          </cell>
          <cell r="B108" t="str">
            <v xml:space="preserve">ТОО МСП "ЭКСПОВЕСТРАHС"/ЗАО "ТРУБОИМПЕКС"</v>
          </cell>
          <cell r="C108">
            <v>0</v>
          </cell>
          <cell r="D108">
            <v>60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60</v>
          </cell>
        </row>
        <row r="109">
          <cell r="A109" t="str">
            <v>05744656</v>
          </cell>
          <cell r="B109" t="str">
            <v xml:space="preserve">АООТ "РУМО"</v>
          </cell>
          <cell r="C109">
            <v>80</v>
          </cell>
          <cell r="D109">
            <v>70</v>
          </cell>
          <cell r="E109">
            <v>70</v>
          </cell>
          <cell r="F109">
            <v>0</v>
          </cell>
          <cell r="G109">
            <v>0</v>
          </cell>
          <cell r="H109">
            <v>13</v>
          </cell>
          <cell r="I109">
            <v>0</v>
          </cell>
          <cell r="J109">
            <v>32</v>
          </cell>
          <cell r="K109">
            <v>0</v>
          </cell>
          <cell r="L109">
            <v>53</v>
          </cell>
        </row>
        <row r="110">
          <cell r="A110" t="str">
            <v>05756754</v>
          </cell>
          <cell r="B110" t="str">
            <v>ОАО"ЗВЕЗДА"</v>
          </cell>
          <cell r="C110">
            <v>6</v>
          </cell>
          <cell r="D110">
            <v>6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6</v>
          </cell>
        </row>
        <row r="111">
          <cell r="A111" t="str">
            <v>05757665</v>
          </cell>
          <cell r="B111" t="str">
            <v xml:space="preserve">АО "НОВОЛИПЕЦКИЙ МЕТКОМБИНАТ"</v>
          </cell>
          <cell r="C111">
            <v>0</v>
          </cell>
          <cell r="D111">
            <v>20</v>
          </cell>
          <cell r="E111">
            <v>0</v>
          </cell>
          <cell r="F111">
            <v>20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20</v>
          </cell>
        </row>
        <row r="112">
          <cell r="A112" t="str">
            <v>05757676</v>
          </cell>
          <cell r="B112" t="str">
            <v xml:space="preserve">ОАО "ЗАПСИБМЕТКОМБИНАТ"</v>
          </cell>
          <cell r="C112">
            <v>138</v>
          </cell>
          <cell r="D112">
            <v>33</v>
          </cell>
          <cell r="E112">
            <v>138</v>
          </cell>
          <cell r="F112">
            <v>33</v>
          </cell>
          <cell r="G112">
            <v>13</v>
          </cell>
          <cell r="H112">
            <v>0</v>
          </cell>
          <cell r="I112">
            <v>33</v>
          </cell>
          <cell r="J112">
            <v>0</v>
          </cell>
          <cell r="K112">
            <v>13</v>
          </cell>
        </row>
        <row r="113">
          <cell r="A113" t="str">
            <v>05757713</v>
          </cell>
          <cell r="B113" t="str">
            <v xml:space="preserve">ОАО "ВИЗ"(ВЕРХ-ИСЕТСКИЙ МЕТАЛЛУРГИЧЕСКИЙ ЗАВОД)                             0766</v>
          </cell>
          <cell r="C113">
            <v>10</v>
          </cell>
          <cell r="D113">
            <v>12</v>
          </cell>
          <cell r="E113">
            <v>13</v>
          </cell>
          <cell r="F113">
            <v>10</v>
          </cell>
          <cell r="G113">
            <v>12</v>
          </cell>
          <cell r="H113">
            <v>13</v>
          </cell>
          <cell r="I113">
            <v>0</v>
          </cell>
          <cell r="J113">
            <v>10</v>
          </cell>
          <cell r="K113">
            <v>12</v>
          </cell>
          <cell r="L113">
            <v>13</v>
          </cell>
        </row>
        <row r="114">
          <cell r="A114" t="str">
            <v>05757771</v>
          </cell>
          <cell r="B114" t="str">
            <v xml:space="preserve">ОАО "НОВОСИБИРСКИЙ МЕТАЛЛУРГИЧЕСКИЙ ЗАВОД"</v>
          </cell>
          <cell r="C114">
            <v>43</v>
          </cell>
          <cell r="D114">
            <v>50</v>
          </cell>
          <cell r="E114">
            <v>43</v>
          </cell>
          <cell r="F114">
            <v>43</v>
          </cell>
          <cell r="G114">
            <v>50</v>
          </cell>
        </row>
        <row r="115">
          <cell r="A115" t="str">
            <v>05757848</v>
          </cell>
          <cell r="B115" t="str">
            <v xml:space="preserve">АО "ВЫКСУНСКИЙ МЕТАЛЛУРГИЧЕСКИЙ ЗАВОД"</v>
          </cell>
          <cell r="C115">
            <v>444</v>
          </cell>
          <cell r="D115">
            <v>444</v>
          </cell>
          <cell r="E115">
            <v>481</v>
          </cell>
          <cell r="F115">
            <v>88</v>
          </cell>
          <cell r="G115">
            <v>688</v>
          </cell>
          <cell r="H115">
            <v>607</v>
          </cell>
          <cell r="I115">
            <v>325</v>
          </cell>
          <cell r="J115">
            <v>3398</v>
          </cell>
          <cell r="K115">
            <v>635</v>
          </cell>
          <cell r="L115">
            <v>422</v>
          </cell>
        </row>
        <row r="116">
          <cell r="A116" t="str">
            <v>05757854</v>
          </cell>
          <cell r="B116" t="str">
            <v xml:space="preserve">ОАО МОСКОВСКИЙ ТРУБНЫЙ З-Д "ФИЛИТ"</v>
          </cell>
          <cell r="C116">
            <v>1</v>
          </cell>
          <cell r="D116">
            <v>132</v>
          </cell>
          <cell r="E116">
            <v>71</v>
          </cell>
          <cell r="F116">
            <v>67</v>
          </cell>
          <cell r="G116">
            <v>90</v>
          </cell>
          <cell r="H116">
            <v>1</v>
          </cell>
          <cell r="I116">
            <v>60</v>
          </cell>
          <cell r="J116">
            <v>31</v>
          </cell>
          <cell r="K116">
            <v>31</v>
          </cell>
          <cell r="L116">
            <v>149</v>
          </cell>
        </row>
        <row r="117">
          <cell r="A117" t="str">
            <v>05759404</v>
          </cell>
          <cell r="B117" t="str">
            <v xml:space="preserve">ФИРМА "БРЯНСКГАЗЭНЕРГОСЕРВИС"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</row>
        <row r="118">
          <cell r="A118" t="str">
            <v>05761695</v>
          </cell>
          <cell r="B118" t="str">
            <v xml:space="preserve">ОАО "ЩЕКИНОАЗОТ"</v>
          </cell>
          <cell r="C118">
            <v>1</v>
          </cell>
          <cell r="D118">
            <v>10</v>
          </cell>
          <cell r="E118">
            <v>1</v>
          </cell>
          <cell r="F118">
            <v>1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10</v>
          </cell>
        </row>
        <row r="119">
          <cell r="A119" t="str">
            <v>05763441</v>
          </cell>
          <cell r="B119" t="str">
            <v xml:space="preserve">ОАО "ХИМПРОМ"</v>
          </cell>
          <cell r="C119">
            <v>0</v>
          </cell>
          <cell r="D119">
            <v>1012</v>
          </cell>
          <cell r="E119">
            <v>2</v>
          </cell>
          <cell r="F119">
            <v>0</v>
          </cell>
          <cell r="G119">
            <v>1012</v>
          </cell>
          <cell r="H119">
            <v>2</v>
          </cell>
          <cell r="I119">
            <v>1012</v>
          </cell>
          <cell r="J119">
            <v>0</v>
          </cell>
          <cell r="K119">
            <v>2</v>
          </cell>
          <cell r="L119">
            <v>36</v>
          </cell>
        </row>
        <row r="120">
          <cell r="A120" t="str">
            <v>05763843</v>
          </cell>
          <cell r="B120" t="str">
            <v xml:space="preserve">OАО "КОЛОМЕНСКИЙ ЗАВОД"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</row>
        <row r="121">
          <cell r="A121" t="str">
            <v>05763851</v>
          </cell>
          <cell r="B121" t="str">
            <v xml:space="preserve">ОАО "ПЕНЗЕНСКИЙ ДИЗЕЛЬНЫЙ З-Д"</v>
          </cell>
          <cell r="C121">
            <v>3</v>
          </cell>
          <cell r="D121">
            <v>0</v>
          </cell>
          <cell r="E121">
            <v>1</v>
          </cell>
          <cell r="F121">
            <v>1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1</v>
          </cell>
        </row>
        <row r="122">
          <cell r="A122" t="str">
            <v>05764417</v>
          </cell>
          <cell r="B122" t="str">
            <v xml:space="preserve">АООТ "ИЖОРСКИЕ ЗАВОДЫ " (ПО ПОРУЧЕНИЮ ООО "РЕМСТРОЙМАШ")</v>
          </cell>
          <cell r="C122">
            <v>80</v>
          </cell>
          <cell r="D122">
            <v>44</v>
          </cell>
          <cell r="E122">
            <v>170</v>
          </cell>
          <cell r="F122">
            <v>44</v>
          </cell>
          <cell r="G122">
            <v>170</v>
          </cell>
          <cell r="H122">
            <v>0</v>
          </cell>
          <cell r="I122">
            <v>0</v>
          </cell>
          <cell r="J122">
            <v>0</v>
          </cell>
          <cell r="K122">
            <v>44</v>
          </cell>
          <cell r="L122">
            <v>170</v>
          </cell>
        </row>
        <row r="123">
          <cell r="A123" t="str">
            <v>05764432</v>
          </cell>
          <cell r="B123" t="str">
            <v xml:space="preserve">ОАО "КРАСНЫЙ КОТЕЛЬЩИК"</v>
          </cell>
          <cell r="C123">
            <v>0</v>
          </cell>
          <cell r="D123">
            <v>0</v>
          </cell>
          <cell r="E123">
            <v>1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1</v>
          </cell>
        </row>
        <row r="124">
          <cell r="A124" t="str">
            <v>05766869</v>
          </cell>
          <cell r="B124" t="str">
            <v xml:space="preserve">ОАО "ОМСКШИНА"</v>
          </cell>
          <cell r="C124">
            <v>10</v>
          </cell>
          <cell r="D124">
            <v>10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10</v>
          </cell>
        </row>
        <row r="125">
          <cell r="A125" t="str">
            <v>05768266</v>
          </cell>
          <cell r="B125" t="str">
            <v xml:space="preserve">"ЗАРО" ОАО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</row>
        <row r="126">
          <cell r="A126" t="str">
            <v>05770858</v>
          </cell>
          <cell r="B126" t="str">
            <v xml:space="preserve">ОАО "РАЗРЕЗ БОРОДИНСКИЙ"                                                  /Б/</v>
          </cell>
          <cell r="C126">
            <v>9</v>
          </cell>
          <cell r="D126">
            <v>9</v>
          </cell>
          <cell r="E126">
            <v>16</v>
          </cell>
        </row>
        <row r="127">
          <cell r="A127" t="str">
            <v>05780913</v>
          </cell>
          <cell r="B127" t="str">
            <v xml:space="preserve">АСТРАХАНЬГАЗПРОМ АО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</row>
        <row r="128">
          <cell r="A128" t="str">
            <v>05784673</v>
          </cell>
          <cell r="B128" t="str">
            <v>ОАО"ВОЛГОЭНЕРГОСТРОЙПРОМ"</v>
          </cell>
          <cell r="C128">
            <v>33</v>
          </cell>
          <cell r="D128">
            <v>196</v>
          </cell>
          <cell r="E128">
            <v>33</v>
          </cell>
          <cell r="F128">
            <v>196</v>
          </cell>
          <cell r="G128">
            <v>196</v>
          </cell>
        </row>
        <row r="129">
          <cell r="A129" t="str">
            <v>05785649</v>
          </cell>
          <cell r="B129" t="str">
            <v xml:space="preserve">АООТ "АЛТАЙДИЗЕЛЬ"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</row>
        <row r="130">
          <cell r="A130" t="str">
            <v>05785833</v>
          </cell>
          <cell r="B130" t="str">
            <v>АО"МОССЕЛЬМАШ"</v>
          </cell>
          <cell r="C130">
            <v>23</v>
          </cell>
          <cell r="D130">
            <v>50</v>
          </cell>
          <cell r="E130">
            <v>23</v>
          </cell>
          <cell r="F130">
            <v>50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23</v>
          </cell>
          <cell r="L130">
            <v>50</v>
          </cell>
        </row>
        <row r="131">
          <cell r="A131" t="str">
            <v>05785862</v>
          </cell>
          <cell r="B131" t="str">
            <v xml:space="preserve">СИБЗАВОД ИМ.БОРЦОВ РЕВОЛЮЦИИ</v>
          </cell>
          <cell r="C131">
            <v>2</v>
          </cell>
          <cell r="D131">
            <v>2</v>
          </cell>
          <cell r="E131">
            <v>4</v>
          </cell>
          <cell r="F131">
            <v>3</v>
          </cell>
          <cell r="G131">
            <v>4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4</v>
          </cell>
        </row>
        <row r="132">
          <cell r="A132" t="str">
            <v>05789958</v>
          </cell>
          <cell r="B132" t="str">
            <v xml:space="preserve">ИШИМСКИЕ ЭЛЕКТРИЧЕСКИЕ СЕТИ - ЭНЕРГОПРЕДРПИЯТИЕ АООТ "ТЮМЕНЬЭНЕРГО"</v>
          </cell>
          <cell r="C132">
            <v>20</v>
          </cell>
          <cell r="D132">
            <v>20</v>
          </cell>
          <cell r="E132">
            <v>20</v>
          </cell>
        </row>
        <row r="133">
          <cell r="A133" t="str">
            <v>05790484</v>
          </cell>
          <cell r="B133" t="str">
            <v xml:space="preserve">АО ПО ИСКОЖ</v>
          </cell>
          <cell r="C133">
            <v>11</v>
          </cell>
          <cell r="D133">
            <v>11</v>
          </cell>
          <cell r="E133">
            <v>7</v>
          </cell>
          <cell r="F133">
            <v>12</v>
          </cell>
          <cell r="G133">
            <v>13</v>
          </cell>
          <cell r="H133">
            <v>7</v>
          </cell>
          <cell r="I133">
            <v>15</v>
          </cell>
          <cell r="J133">
            <v>0</v>
          </cell>
          <cell r="K133">
            <v>15</v>
          </cell>
        </row>
        <row r="134">
          <cell r="A134" t="str">
            <v>05797204</v>
          </cell>
          <cell r="B134" t="str">
            <v xml:space="preserve">ОАО ВОЛГОДИЗЕЛЬМАШ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</row>
        <row r="135">
          <cell r="A135" t="str">
            <v>05799321</v>
          </cell>
          <cell r="B135" t="str">
            <v xml:space="preserve">АО "БЕЛЭНЕРГОМАШ"</v>
          </cell>
          <cell r="C135">
            <v>4</v>
          </cell>
          <cell r="D135">
            <v>25</v>
          </cell>
          <cell r="E135">
            <v>4</v>
          </cell>
          <cell r="F135">
            <v>25</v>
          </cell>
          <cell r="G135">
            <v>4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25</v>
          </cell>
        </row>
        <row r="136">
          <cell r="A136" t="str">
            <v>05804803</v>
          </cell>
          <cell r="B136" t="str">
            <v xml:space="preserve">3АО "МЕТРОВАГОНМАШ"</v>
          </cell>
          <cell r="C136">
            <v>0</v>
          </cell>
          <cell r="D136">
            <v>10</v>
          </cell>
          <cell r="E136">
            <v>10</v>
          </cell>
          <cell r="F136">
            <v>10</v>
          </cell>
        </row>
        <row r="137">
          <cell r="A137" t="str">
            <v>05829625</v>
          </cell>
          <cell r="B137" t="str">
            <v xml:space="preserve">АОЗТ "СИСАФИКО"</v>
          </cell>
          <cell r="C137">
            <v>0</v>
          </cell>
          <cell r="D137">
            <v>12</v>
          </cell>
          <cell r="E137">
            <v>12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12</v>
          </cell>
        </row>
        <row r="138">
          <cell r="A138" t="str">
            <v>06023150</v>
          </cell>
          <cell r="B138" t="str">
            <v xml:space="preserve">КООПЕРАТИВ "ЦНТУ "ПРОМЕТЕЙ"</v>
          </cell>
          <cell r="C138">
            <v>1</v>
          </cell>
          <cell r="D138">
            <v>0</v>
          </cell>
          <cell r="E138">
            <v>8</v>
          </cell>
          <cell r="F138">
            <v>1</v>
          </cell>
          <cell r="G138">
            <v>0</v>
          </cell>
          <cell r="H138">
            <v>1</v>
          </cell>
          <cell r="I138">
            <v>0</v>
          </cell>
          <cell r="J138">
            <v>0</v>
          </cell>
          <cell r="K138">
            <v>8</v>
          </cell>
        </row>
        <row r="139">
          <cell r="A139" t="str">
            <v>06912914</v>
          </cell>
          <cell r="B139" t="str">
            <v xml:space="preserve">ООО "СПИНОР ЛТД"</v>
          </cell>
          <cell r="C139">
            <v>1</v>
          </cell>
          <cell r="D139">
            <v>0</v>
          </cell>
          <cell r="E139">
            <v>0</v>
          </cell>
          <cell r="F139">
            <v>8</v>
          </cell>
          <cell r="G139">
            <v>1</v>
          </cell>
          <cell r="H139">
            <v>1</v>
          </cell>
          <cell r="I139">
            <v>0</v>
          </cell>
          <cell r="J139">
            <v>0</v>
          </cell>
          <cell r="K139">
            <v>8</v>
          </cell>
        </row>
        <row r="140">
          <cell r="A140" t="str">
            <v>07501107</v>
          </cell>
          <cell r="B140" t="str">
            <v xml:space="preserve">ОАО"ОРСКИЙ МАШИНОСТРОИТЕЛЬНЫЙ ЗАВОД"</v>
          </cell>
          <cell r="C140">
            <v>59</v>
          </cell>
          <cell r="D140">
            <v>59</v>
          </cell>
          <cell r="E140">
            <v>49</v>
          </cell>
          <cell r="F140">
            <v>0</v>
          </cell>
          <cell r="G140">
            <v>0</v>
          </cell>
          <cell r="H140">
            <v>49</v>
          </cell>
        </row>
        <row r="141">
          <cell r="A141" t="str">
            <v>07504063</v>
          </cell>
          <cell r="B141" t="str">
            <v xml:space="preserve">ГП "ЛИАНОЗОВСКИЙ ЭЛЕКТРОМЕХАНИЧЕСКИЙ ЗАВОД"</v>
          </cell>
          <cell r="C141">
            <v>0</v>
          </cell>
          <cell r="D141">
            <v>100</v>
          </cell>
          <cell r="E141">
            <v>63</v>
          </cell>
          <cell r="F141">
            <v>0</v>
          </cell>
          <cell r="G141">
            <v>100</v>
          </cell>
          <cell r="H141">
            <v>100</v>
          </cell>
          <cell r="I141">
            <v>11</v>
          </cell>
          <cell r="J141">
            <v>63</v>
          </cell>
          <cell r="K141">
            <v>0</v>
          </cell>
          <cell r="L141">
            <v>11</v>
          </cell>
        </row>
        <row r="142">
          <cell r="A142" t="str">
            <v>07509416</v>
          </cell>
          <cell r="B142" t="str">
            <v xml:space="preserve">АВИАЦИОННОЕ ПРОИЗВОДСТВЕННОЕ ОБЪЕДИНЕНИЕ,</v>
          </cell>
          <cell r="C142">
            <v>0</v>
          </cell>
          <cell r="D142">
            <v>22</v>
          </cell>
          <cell r="E142">
            <v>12</v>
          </cell>
          <cell r="F142">
            <v>13</v>
          </cell>
          <cell r="G142">
            <v>0</v>
          </cell>
          <cell r="H142">
            <v>22</v>
          </cell>
          <cell r="I142">
            <v>12</v>
          </cell>
          <cell r="J142">
            <v>22</v>
          </cell>
          <cell r="K142">
            <v>12</v>
          </cell>
          <cell r="L142">
            <v>13</v>
          </cell>
        </row>
        <row r="143">
          <cell r="A143" t="str">
            <v>07513234</v>
          </cell>
          <cell r="B143" t="str">
            <v xml:space="preserve">"ГОСУДАРСТВЕННЫЙ ОБУХОВСКИЙ ЗАВОД"</v>
          </cell>
          <cell r="C143">
            <v>18</v>
          </cell>
          <cell r="D143">
            <v>18</v>
          </cell>
          <cell r="E143">
            <v>18</v>
          </cell>
          <cell r="F143">
            <v>18</v>
          </cell>
          <cell r="G143">
            <v>18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18</v>
          </cell>
        </row>
        <row r="144">
          <cell r="A144" t="str">
            <v>07513317</v>
          </cell>
          <cell r="B144" t="str">
            <v xml:space="preserve">ЗАО "САРАТОВСКИЙ АВИАЦИОННЫЙ ЗАВОД"</v>
          </cell>
          <cell r="C144">
            <v>3</v>
          </cell>
          <cell r="D144">
            <v>3</v>
          </cell>
          <cell r="E144">
            <v>67</v>
          </cell>
          <cell r="F144">
            <v>5</v>
          </cell>
          <cell r="G144">
            <v>0</v>
          </cell>
          <cell r="H144">
            <v>26</v>
          </cell>
          <cell r="I144">
            <v>23</v>
          </cell>
          <cell r="J144">
            <v>24</v>
          </cell>
          <cell r="K144">
            <v>35</v>
          </cell>
          <cell r="L144">
            <v>35</v>
          </cell>
        </row>
        <row r="145">
          <cell r="A145" t="str">
            <v>07514512</v>
          </cell>
          <cell r="B145" t="str">
            <v xml:space="preserve">ОАО "РЫБИНСКИЕ МОТОРЫ"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</row>
        <row r="146">
          <cell r="A146" t="str">
            <v>07516103</v>
          </cell>
          <cell r="B146" t="str">
            <v xml:space="preserve">ГПО "СИБПРИБОРМАШ"</v>
          </cell>
          <cell r="C146">
            <v>9</v>
          </cell>
          <cell r="D146">
            <v>9</v>
          </cell>
          <cell r="E146">
            <v>9</v>
          </cell>
        </row>
        <row r="147">
          <cell r="A147" t="str">
            <v>07516250</v>
          </cell>
          <cell r="B147" t="str">
            <v xml:space="preserve">ЦНИИ КМ "ПРОМЕТЕЙ"</v>
          </cell>
          <cell r="C147">
            <v>0</v>
          </cell>
          <cell r="D147">
            <v>0</v>
          </cell>
          <cell r="E147">
            <v>1</v>
          </cell>
          <cell r="F147">
            <v>0</v>
          </cell>
          <cell r="G147">
            <v>1</v>
          </cell>
          <cell r="H147">
            <v>0</v>
          </cell>
          <cell r="I147">
            <v>1</v>
          </cell>
          <cell r="J147">
            <v>0</v>
          </cell>
          <cell r="K147">
            <v>0</v>
          </cell>
          <cell r="L147">
            <v>0</v>
          </cell>
        </row>
        <row r="148">
          <cell r="A148" t="str">
            <v>07519550</v>
          </cell>
          <cell r="B148" t="str">
            <v xml:space="preserve">ВОЛГОГРАДСКИЙ СУДОСТРОИТЕЛЬНЫЙ ЗАВОД</v>
          </cell>
          <cell r="C148">
            <v>0</v>
          </cell>
          <cell r="D148">
            <v>123</v>
          </cell>
          <cell r="E148">
            <v>0</v>
          </cell>
          <cell r="F148">
            <v>123</v>
          </cell>
          <cell r="G148">
            <v>240</v>
          </cell>
          <cell r="H148">
            <v>123</v>
          </cell>
          <cell r="I148">
            <v>240</v>
          </cell>
        </row>
        <row r="149">
          <cell r="A149" t="str">
            <v>07520895</v>
          </cell>
          <cell r="B149" t="str">
            <v xml:space="preserve">ГОСУДАРСТВЕНЕНОЕ ПО "ИРТЫШ"(ОМПО)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</row>
        <row r="150">
          <cell r="A150" t="str">
            <v>07521952</v>
          </cell>
          <cell r="B150" t="str">
            <v xml:space="preserve">ГП "АДМИРАЛТЕЙСКИЕ ВЕРФИ"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</row>
        <row r="151">
          <cell r="A151" t="str">
            <v>07524700</v>
          </cell>
          <cell r="B151" t="str">
            <v xml:space="preserve">АОЗТ ВАО ТЕХМАШЭКСПОРТ</v>
          </cell>
          <cell r="C151">
            <v>5</v>
          </cell>
          <cell r="D151">
            <v>5</v>
          </cell>
          <cell r="E151">
            <v>0</v>
          </cell>
          <cell r="F151">
            <v>0</v>
          </cell>
          <cell r="G151">
            <v>5</v>
          </cell>
        </row>
        <row r="152">
          <cell r="A152" t="str">
            <v>07527454</v>
          </cell>
          <cell r="B152" t="str">
            <v xml:space="preserve">АО "КАЛУЖСКИЙ ТУРБИННЫЙ ЗАВОД"</v>
          </cell>
          <cell r="C152">
            <v>37</v>
          </cell>
          <cell r="D152">
            <v>18</v>
          </cell>
          <cell r="E152">
            <v>2</v>
          </cell>
          <cell r="F152">
            <v>163</v>
          </cell>
          <cell r="G152">
            <v>31</v>
          </cell>
          <cell r="H152">
            <v>101</v>
          </cell>
          <cell r="I152">
            <v>4</v>
          </cell>
          <cell r="J152">
            <v>31</v>
          </cell>
          <cell r="K152">
            <v>101</v>
          </cell>
          <cell r="L152">
            <v>4</v>
          </cell>
        </row>
        <row r="153">
          <cell r="A153" t="str">
            <v>07529945</v>
          </cell>
          <cell r="B153" t="str">
            <v xml:space="preserve">ЦЕНТРАЛЬНЫЙ НИИ МАТЕРИАЛОВ (ЦНИИМ)</v>
          </cell>
          <cell r="C153">
            <v>0</v>
          </cell>
          <cell r="D153">
            <v>3</v>
          </cell>
          <cell r="E153">
            <v>0</v>
          </cell>
          <cell r="F153">
            <v>3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3</v>
          </cell>
        </row>
        <row r="154">
          <cell r="A154" t="str">
            <v>07530238</v>
          </cell>
          <cell r="B154" t="str">
            <v xml:space="preserve">АООТ РКК"ЭНЕРГИЯ"</v>
          </cell>
          <cell r="C154">
            <v>20</v>
          </cell>
          <cell r="D154">
            <v>20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20</v>
          </cell>
        </row>
        <row r="155">
          <cell r="A155" t="str">
            <v>07531953</v>
          </cell>
          <cell r="B155" t="str">
            <v xml:space="preserve">ОАО "КВЕРНЕР-ВЫБОРГ ВЕРФЬ"</v>
          </cell>
          <cell r="C155">
            <v>3</v>
          </cell>
          <cell r="D155">
            <v>3</v>
          </cell>
          <cell r="E155">
            <v>3</v>
          </cell>
          <cell r="F155">
            <v>3</v>
          </cell>
          <cell r="G155">
            <v>3</v>
          </cell>
          <cell r="H155">
            <v>0</v>
          </cell>
          <cell r="I155">
            <v>67</v>
          </cell>
        </row>
        <row r="156">
          <cell r="A156" t="str">
            <v>07539156</v>
          </cell>
          <cell r="B156" t="str">
            <v xml:space="preserve">ТАТАРСКОЕ ПО "СВИЯГА"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</row>
        <row r="157">
          <cell r="A157" t="str">
            <v>07539601</v>
          </cell>
          <cell r="B157" t="str">
            <v xml:space="preserve">ГП "ВНИИАЭС"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</row>
        <row r="158">
          <cell r="A158" t="str">
            <v>07543637</v>
          </cell>
          <cell r="B158" t="str">
            <v xml:space="preserve">ГОСУДАРСТВЕННАЯ ХОЗРАСЧЕТНАЯ ОРГАНИЗАЦИЯ</v>
          </cell>
          <cell r="C158">
            <v>36</v>
          </cell>
          <cell r="D158">
            <v>36</v>
          </cell>
          <cell r="E158">
            <v>1</v>
          </cell>
          <cell r="F158">
            <v>20</v>
          </cell>
          <cell r="G158">
            <v>0</v>
          </cell>
          <cell r="H158">
            <v>1</v>
          </cell>
          <cell r="I158">
            <v>20</v>
          </cell>
          <cell r="J158">
            <v>20</v>
          </cell>
        </row>
        <row r="159">
          <cell r="A159" t="str">
            <v>07544217</v>
          </cell>
          <cell r="B159" t="str">
            <v xml:space="preserve">КАЗ. ОПЫТНОЕ КОНСТРУКТОРСКОЕ БЮРО "СОЮЗ"</v>
          </cell>
          <cell r="C159">
            <v>10</v>
          </cell>
          <cell r="D159">
            <v>10</v>
          </cell>
          <cell r="E159">
            <v>1</v>
          </cell>
          <cell r="F159">
            <v>2</v>
          </cell>
          <cell r="G159">
            <v>1</v>
          </cell>
          <cell r="H159">
            <v>2</v>
          </cell>
          <cell r="I159">
            <v>0</v>
          </cell>
          <cell r="J159">
            <v>0</v>
          </cell>
          <cell r="K159">
            <v>0</v>
          </cell>
          <cell r="L159">
            <v>1</v>
          </cell>
        </row>
        <row r="160">
          <cell r="A160" t="str">
            <v>07544401</v>
          </cell>
          <cell r="B160" t="str">
            <v xml:space="preserve">АОЗТ "ИНТЕРНАЦИОНАЛЬНЫЕ ЭНЕРГЕТИЧЕСКИЕ  ТЕХНОЛОГИИ" (ИНЕРТЕК)</v>
          </cell>
          <cell r="C160">
            <v>0</v>
          </cell>
          <cell r="D160">
            <v>7</v>
          </cell>
          <cell r="E160">
            <v>0</v>
          </cell>
          <cell r="F160">
            <v>7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7</v>
          </cell>
        </row>
        <row r="161">
          <cell r="A161" t="str">
            <v>07546819</v>
          </cell>
          <cell r="B161" t="str">
            <v xml:space="preserve">ОАО "АВИАДВИГАТЕЛЬ"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</row>
        <row r="162">
          <cell r="A162" t="str">
            <v>07547339</v>
          </cell>
          <cell r="B162" t="str">
            <v xml:space="preserve">ИССЛЕДОВАТЕЛЬСКИЙ ЦЕНТР ИМ.КЕЛДЫША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 t="str">
            <v>07552487</v>
          </cell>
          <cell r="B163" t="str">
            <v xml:space="preserve">ФГУП"ВАГОНОСТРОИТЕЛЬНЫЙ ЗАВОД ИМ.С.М.КИРОВА"</v>
          </cell>
          <cell r="C163">
            <v>2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</row>
        <row r="164">
          <cell r="A164" t="str">
            <v>07554931</v>
          </cell>
          <cell r="B164" t="str">
            <v xml:space="preserve">ПО"ЗЛАТОУСТОВСКИЙ МАШИНОСТРОИТЕЛЬНЫЙ ЗАВОД"</v>
          </cell>
          <cell r="C164">
            <v>0</v>
          </cell>
          <cell r="D164">
            <v>1</v>
          </cell>
          <cell r="E164">
            <v>0</v>
          </cell>
          <cell r="F164">
            <v>1</v>
          </cell>
          <cell r="G164">
            <v>0</v>
          </cell>
          <cell r="H164">
            <v>1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</row>
        <row r="165">
          <cell r="A165" t="str">
            <v>07565969</v>
          </cell>
          <cell r="B165" t="str">
            <v xml:space="preserve">ОАО "ВНЕШНЕЭКОНОМИЧЕСКОЕ ОБЪЕДИНЕНИЕ "АВИАЭКСПОРТ"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20</v>
          </cell>
        </row>
        <row r="166">
          <cell r="A166" t="str">
            <v>07571160</v>
          </cell>
          <cell r="B166" t="str">
            <v>ОАО"АВИАЗАПЧАСТЬ"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A167" t="str">
            <v>07592268</v>
          </cell>
          <cell r="B167" t="str">
            <v xml:space="preserve">ГПКМП "ТУРБИНА"</v>
          </cell>
          <cell r="C167">
            <v>0</v>
          </cell>
          <cell r="D167">
            <v>0</v>
          </cell>
          <cell r="E167">
            <v>0</v>
          </cell>
        </row>
        <row r="168">
          <cell r="A168" t="str">
            <v>07618418</v>
          </cell>
          <cell r="B168" t="str">
            <v xml:space="preserve">ДОЧЕРН УНИТАРН ПРЕД-ТИЕ ГОСПРЕД-ТИЯ</v>
          </cell>
          <cell r="C168">
            <v>44</v>
          </cell>
          <cell r="D168">
            <v>107</v>
          </cell>
          <cell r="E168">
            <v>95</v>
          </cell>
          <cell r="F168">
            <v>44</v>
          </cell>
          <cell r="G168">
            <v>107</v>
          </cell>
          <cell r="H168">
            <v>312</v>
          </cell>
          <cell r="I168">
            <v>95</v>
          </cell>
          <cell r="J168">
            <v>0</v>
          </cell>
          <cell r="K168">
            <v>253</v>
          </cell>
          <cell r="L168">
            <v>312</v>
          </cell>
        </row>
        <row r="169">
          <cell r="A169" t="str">
            <v>07622118</v>
          </cell>
          <cell r="B169" t="str">
            <v xml:space="preserve">АО МАШИНОСТРОИТЕЛЬНЫЙ ЗАВОД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</row>
        <row r="170">
          <cell r="A170" t="str">
            <v>07622740</v>
          </cell>
          <cell r="B170" t="str">
            <v xml:space="preserve">ПРОИЗВОДСВЕННОЕ ОБЬЕДИНИНИЕ "МАЯК"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</row>
        <row r="171">
          <cell r="A171" t="str">
            <v>07629379</v>
          </cell>
          <cell r="B171" t="str">
            <v xml:space="preserve">НАУЧНО-ИССЛЕДОВАТЕЛЬСКИЙ И КОНСТРУКТОРСКИЙ ИНСТИТУТ МОНТАЖНОЙ ТЕХНОЛОГИИ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</row>
        <row r="172">
          <cell r="A172" t="str">
            <v>08344348</v>
          </cell>
          <cell r="B172" t="str">
            <v xml:space="preserve">4 ГОСУДАРСТВ. ЦЕНТРАЛЬНЫЙ ПОЛИГОН МО РФ В/Ч 15644(В/Ч 01475)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5</v>
          </cell>
          <cell r="I172">
            <v>0</v>
          </cell>
          <cell r="J172">
            <v>0</v>
          </cell>
          <cell r="K172">
            <v>0</v>
          </cell>
          <cell r="L172">
            <v>5</v>
          </cell>
        </row>
        <row r="173">
          <cell r="A173" t="str">
            <v>08556955</v>
          </cell>
          <cell r="B173" t="str">
            <v>ИТКП-11</v>
          </cell>
          <cell r="C173">
            <v>3</v>
          </cell>
          <cell r="D173">
            <v>3</v>
          </cell>
          <cell r="E173">
            <v>3</v>
          </cell>
        </row>
        <row r="174">
          <cell r="A174" t="str">
            <v>08611252</v>
          </cell>
          <cell r="B174" t="str">
            <v xml:space="preserve">КОМБИНАТ "ПРИВОЛЖСКИЙ"</v>
          </cell>
          <cell r="C174">
            <v>120</v>
          </cell>
          <cell r="D174">
            <v>120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120</v>
          </cell>
        </row>
        <row r="175">
          <cell r="A175" t="str">
            <v>08611499</v>
          </cell>
          <cell r="B175" t="str">
            <v xml:space="preserve">КОМБИНАТ "АЛТАЙ" ЗСТУ КОМИТЕТА РФ ПО ГОСУДАРСТВЕННЫМ РЕЗЕРВАМ</v>
          </cell>
          <cell r="C175">
            <v>540</v>
          </cell>
          <cell r="D175">
            <v>120</v>
          </cell>
          <cell r="E175">
            <v>540</v>
          </cell>
          <cell r="F175">
            <v>120</v>
          </cell>
          <cell r="G175">
            <v>0</v>
          </cell>
          <cell r="H175">
            <v>0</v>
          </cell>
          <cell r="I175">
            <v>0</v>
          </cell>
          <cell r="J175">
            <v>540</v>
          </cell>
          <cell r="K175">
            <v>120</v>
          </cell>
        </row>
        <row r="176">
          <cell r="A176" t="str">
            <v>08612582</v>
          </cell>
          <cell r="B176" t="str">
            <v xml:space="preserve">КОМБИНАТ "ГОРНЫЙ"</v>
          </cell>
          <cell r="C176">
            <v>120</v>
          </cell>
          <cell r="D176">
            <v>120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120</v>
          </cell>
        </row>
        <row r="177">
          <cell r="A177" t="str">
            <v>08620015</v>
          </cell>
          <cell r="B177" t="str">
            <v xml:space="preserve">АООТ МПК"УРАЛПРОММОНТАЖ"</v>
          </cell>
          <cell r="C177">
            <v>36</v>
          </cell>
          <cell r="D177">
            <v>238</v>
          </cell>
          <cell r="E177">
            <v>63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</row>
        <row r="178">
          <cell r="A178" t="str">
            <v>08622474</v>
          </cell>
          <cell r="B178" t="str">
            <v xml:space="preserve">"ЛЕНИНГРАДСКАЯ АТОМНАЯ СТАНЦИЯ"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</row>
        <row r="179">
          <cell r="A179" t="str">
            <v>08623829</v>
          </cell>
          <cell r="B179" t="str">
            <v xml:space="preserve">ЗАО ПКП "АТОМПРОМКОМПЛЕКС"                                                  0131</v>
          </cell>
          <cell r="C179">
            <v>53</v>
          </cell>
          <cell r="D179">
            <v>82</v>
          </cell>
          <cell r="E179">
            <v>53</v>
          </cell>
          <cell r="F179">
            <v>82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53</v>
          </cell>
          <cell r="L179">
            <v>82</v>
          </cell>
        </row>
        <row r="180">
          <cell r="A180" t="str">
            <v>08626288</v>
          </cell>
          <cell r="B180" t="str">
            <v xml:space="preserve">ГНЦ ИНСТИТУТ ФИЗИКИ ВЫСОКИХ ЭНЕРГИЙ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</row>
        <row r="181">
          <cell r="A181" t="str">
            <v>08831692</v>
          </cell>
          <cell r="B181" t="str">
            <v>ИТКП-11</v>
          </cell>
          <cell r="C181">
            <v>59</v>
          </cell>
          <cell r="D181">
            <v>59</v>
          </cell>
          <cell r="E181">
            <v>1</v>
          </cell>
          <cell r="F181">
            <v>2</v>
          </cell>
          <cell r="G181">
            <v>1</v>
          </cell>
          <cell r="H181">
            <v>0</v>
          </cell>
          <cell r="I181">
            <v>0</v>
          </cell>
          <cell r="J181">
            <v>1</v>
          </cell>
        </row>
        <row r="182">
          <cell r="A182" t="str">
            <v>08860021</v>
          </cell>
          <cell r="B182" t="str">
            <v xml:space="preserve">ООО "СЕДЕРВАЛЛЬ И РИТМ"</v>
          </cell>
          <cell r="C182">
            <v>5</v>
          </cell>
          <cell r="D182">
            <v>3</v>
          </cell>
          <cell r="E182">
            <v>0</v>
          </cell>
          <cell r="F182">
            <v>5</v>
          </cell>
          <cell r="G182">
            <v>5</v>
          </cell>
          <cell r="H182">
            <v>0</v>
          </cell>
          <cell r="I182">
            <v>0</v>
          </cell>
          <cell r="J182">
            <v>0</v>
          </cell>
          <cell r="K182">
            <v>3</v>
          </cell>
          <cell r="L182">
            <v>0</v>
          </cell>
        </row>
        <row r="183">
          <cell r="A183" t="str">
            <v>08891145</v>
          </cell>
          <cell r="B183" t="str">
            <v xml:space="preserve">УПТК УС-4 ПО ПОРУЧЕНИЮ ЗАО"КОРПОРАЦИЯ "РОСАР"</v>
          </cell>
          <cell r="C183">
            <v>64</v>
          </cell>
          <cell r="D183">
            <v>64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64</v>
          </cell>
        </row>
        <row r="184">
          <cell r="A184" t="str">
            <v>10076381</v>
          </cell>
          <cell r="B184" t="str">
            <v xml:space="preserve">ООО "КОМБИНАТ МЕТАЛЛОИЗДЕЛИЙ И КОНСТРУКЦИЙ"</v>
          </cell>
          <cell r="C184">
            <v>31</v>
          </cell>
          <cell r="D184">
            <v>31</v>
          </cell>
          <cell r="E184">
            <v>31</v>
          </cell>
        </row>
        <row r="185">
          <cell r="A185" t="str">
            <v>10288924</v>
          </cell>
          <cell r="B185" t="str">
            <v xml:space="preserve">ФИЛИАЛ ТОО "ТЕХНОЛОГ"</v>
          </cell>
          <cell r="C185">
            <v>14</v>
          </cell>
          <cell r="D185">
            <v>14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14</v>
          </cell>
        </row>
        <row r="186">
          <cell r="A186" t="str">
            <v>10495362</v>
          </cell>
          <cell r="B186" t="str">
            <v xml:space="preserve">ПКФ "АССОЛЬ"</v>
          </cell>
          <cell r="C186">
            <v>18</v>
          </cell>
          <cell r="D186">
            <v>18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18</v>
          </cell>
        </row>
        <row r="187">
          <cell r="A187" t="str">
            <v>10501619</v>
          </cell>
          <cell r="B187" t="str">
            <v xml:space="preserve">АО "ПРОФИЛЬ-АКРАС"</v>
          </cell>
          <cell r="C187">
            <v>50</v>
          </cell>
          <cell r="D187">
            <v>52</v>
          </cell>
          <cell r="E187">
            <v>50</v>
          </cell>
          <cell r="F187">
            <v>52</v>
          </cell>
          <cell r="G187">
            <v>0</v>
          </cell>
          <cell r="H187">
            <v>0</v>
          </cell>
          <cell r="I187">
            <v>50</v>
          </cell>
          <cell r="J187">
            <v>0</v>
          </cell>
          <cell r="K187">
            <v>0</v>
          </cell>
          <cell r="L187">
            <v>52</v>
          </cell>
        </row>
        <row r="188">
          <cell r="A188" t="str">
            <v>10533111</v>
          </cell>
          <cell r="B188" t="str">
            <v xml:space="preserve">ООО "ИНКОМСПЕКТР"</v>
          </cell>
          <cell r="C188">
            <v>76</v>
          </cell>
          <cell r="D188">
            <v>19</v>
          </cell>
          <cell r="E188">
            <v>76</v>
          </cell>
          <cell r="F188">
            <v>19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76</v>
          </cell>
          <cell r="L188">
            <v>19</v>
          </cell>
        </row>
        <row r="189">
          <cell r="A189" t="str">
            <v>10678708</v>
          </cell>
          <cell r="B189" t="str">
            <v xml:space="preserve">ЗАО "ОКСКИЙ ПИЩЕВОЙ КОМБИНАТ"</v>
          </cell>
          <cell r="C189">
            <v>17</v>
          </cell>
          <cell r="D189">
            <v>0</v>
          </cell>
          <cell r="E189">
            <v>0</v>
          </cell>
          <cell r="F189">
            <v>17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</row>
        <row r="190">
          <cell r="A190" t="str">
            <v>10780447</v>
          </cell>
          <cell r="B190" t="str">
            <v xml:space="preserve">"РАДУГА" - АКЦИОНЕРНОЕ ОБЩЕСТВО ОТКРЫТОГО ТИПА</v>
          </cell>
          <cell r="C190">
            <v>3517</v>
          </cell>
          <cell r="D190">
            <v>0</v>
          </cell>
          <cell r="E190">
            <v>1065</v>
          </cell>
          <cell r="F190">
            <v>2920</v>
          </cell>
          <cell r="G190">
            <v>2540</v>
          </cell>
          <cell r="H190">
            <v>470</v>
          </cell>
          <cell r="I190">
            <v>1015</v>
          </cell>
          <cell r="J190">
            <v>2917</v>
          </cell>
          <cell r="K190">
            <v>3108</v>
          </cell>
          <cell r="L190">
            <v>2094</v>
          </cell>
        </row>
        <row r="191">
          <cell r="A191" t="str">
            <v>10786728</v>
          </cell>
          <cell r="B191" t="str">
            <v>ТОО"ЦЕНТРЭНЕРГОКОМПЛЕКТ"</v>
          </cell>
          <cell r="C191">
            <v>176</v>
          </cell>
          <cell r="D191">
            <v>176</v>
          </cell>
          <cell r="E191">
            <v>175</v>
          </cell>
          <cell r="F191">
            <v>0</v>
          </cell>
          <cell r="G191">
            <v>199</v>
          </cell>
          <cell r="H191">
            <v>498</v>
          </cell>
          <cell r="I191">
            <v>513</v>
          </cell>
          <cell r="J191">
            <v>130</v>
          </cell>
          <cell r="K191">
            <v>63</v>
          </cell>
        </row>
        <row r="192">
          <cell r="A192" t="str">
            <v>11117877</v>
          </cell>
          <cell r="B192" t="str">
            <v xml:space="preserve">"СГЭМ-КОМПЛЕКТ" ДЗАО</v>
          </cell>
          <cell r="C192">
            <v>636</v>
          </cell>
          <cell r="D192">
            <v>185</v>
          </cell>
          <cell r="E192">
            <v>369</v>
          </cell>
          <cell r="F192">
            <v>636</v>
          </cell>
          <cell r="G192">
            <v>185</v>
          </cell>
          <cell r="H192">
            <v>369</v>
          </cell>
          <cell r="I192">
            <v>0</v>
          </cell>
        </row>
        <row r="193">
          <cell r="A193" t="str">
            <v>11136665</v>
          </cell>
          <cell r="B193" t="str">
            <v xml:space="preserve">ЗАО "СУДОМЕХ САПЛАЙ"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42</v>
          </cell>
          <cell r="I193">
            <v>552</v>
          </cell>
          <cell r="J193">
            <v>559</v>
          </cell>
        </row>
        <row r="194">
          <cell r="A194" t="str">
            <v>11137251</v>
          </cell>
          <cell r="B194" t="str">
            <v xml:space="preserve">АОЗТ "ИНТЕК"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84</v>
          </cell>
          <cell r="I194">
            <v>933</v>
          </cell>
          <cell r="J194">
            <v>84</v>
          </cell>
        </row>
        <row r="195">
          <cell r="A195" t="str">
            <v>11160505</v>
          </cell>
          <cell r="B195" t="str">
            <v xml:space="preserve">НПФ"ГТ ИНСПЕКТ"</v>
          </cell>
          <cell r="C195">
            <v>77</v>
          </cell>
          <cell r="D195">
            <v>0</v>
          </cell>
          <cell r="E195">
            <v>77</v>
          </cell>
          <cell r="F195">
            <v>0</v>
          </cell>
          <cell r="G195">
            <v>0</v>
          </cell>
          <cell r="H195">
            <v>77</v>
          </cell>
          <cell r="I195">
            <v>0</v>
          </cell>
        </row>
        <row r="196">
          <cell r="A196" t="str">
            <v>11325449</v>
          </cell>
          <cell r="B196" t="str">
            <v xml:space="preserve">ООО "АГЕНСТВО ТРЕСТ-В"</v>
          </cell>
          <cell r="C196">
            <v>179</v>
          </cell>
          <cell r="D196">
            <v>176</v>
          </cell>
          <cell r="E196">
            <v>179</v>
          </cell>
          <cell r="F196">
            <v>176</v>
          </cell>
          <cell r="G196">
            <v>425</v>
          </cell>
          <cell r="H196">
            <v>113</v>
          </cell>
          <cell r="I196">
            <v>21</v>
          </cell>
        </row>
        <row r="197">
          <cell r="A197" t="str">
            <v>11476243</v>
          </cell>
          <cell r="B197" t="str">
            <v xml:space="preserve">ГП КОНСТРУКТОРСКОЕ БЮРО ТРАНСПОРТНО</v>
          </cell>
          <cell r="C197">
            <v>0</v>
          </cell>
          <cell r="D197">
            <v>730</v>
          </cell>
          <cell r="E197">
            <v>0</v>
          </cell>
          <cell r="F197">
            <v>730</v>
          </cell>
          <cell r="G197">
            <v>0</v>
          </cell>
          <cell r="H197">
            <v>0</v>
          </cell>
          <cell r="I197">
            <v>0</v>
          </cell>
          <cell r="J197">
            <v>730</v>
          </cell>
        </row>
        <row r="198">
          <cell r="A198" t="str">
            <v>11599187</v>
          </cell>
          <cell r="B198" t="str">
            <v xml:space="preserve">ТОО ФИРМА "ТРИБЭНЕРГ ЛТД"</v>
          </cell>
          <cell r="C198">
            <v>625</v>
          </cell>
          <cell r="D198">
            <v>0</v>
          </cell>
          <cell r="E198">
            <v>625</v>
          </cell>
          <cell r="F198">
            <v>0</v>
          </cell>
          <cell r="G198">
            <v>0</v>
          </cell>
          <cell r="H198">
            <v>625</v>
          </cell>
          <cell r="I198">
            <v>0</v>
          </cell>
        </row>
        <row r="199">
          <cell r="A199" t="str">
            <v>11613875</v>
          </cell>
          <cell r="B199" t="str">
            <v xml:space="preserve">АОЗТ "А/О РОССНЕДРА"</v>
          </cell>
          <cell r="C199">
            <v>3</v>
          </cell>
          <cell r="D199">
            <v>238</v>
          </cell>
          <cell r="E199">
            <v>337</v>
          </cell>
          <cell r="F199">
            <v>238</v>
          </cell>
          <cell r="G199">
            <v>337</v>
          </cell>
          <cell r="H199">
            <v>238</v>
          </cell>
          <cell r="I199">
            <v>337</v>
          </cell>
        </row>
        <row r="200">
          <cell r="A200" t="str">
            <v>11642983</v>
          </cell>
          <cell r="B200" t="str">
            <v>ЗАО"ТРУБОМАРКЕТ"</v>
          </cell>
          <cell r="C200">
            <v>26</v>
          </cell>
          <cell r="D200">
            <v>48</v>
          </cell>
          <cell r="E200">
            <v>26</v>
          </cell>
          <cell r="F200">
            <v>48</v>
          </cell>
          <cell r="G200">
            <v>420</v>
          </cell>
          <cell r="H200">
            <v>48</v>
          </cell>
          <cell r="I200">
            <v>420</v>
          </cell>
        </row>
        <row r="201">
          <cell r="A201" t="str">
            <v>11700054</v>
          </cell>
          <cell r="B201" t="str">
            <v xml:space="preserve">СП ТОО " ЮНИК ЭЙР СЕРВИС "</v>
          </cell>
          <cell r="C201">
            <v>0</v>
          </cell>
          <cell r="D201">
            <v>0</v>
          </cell>
          <cell r="E201">
            <v>199</v>
          </cell>
          <cell r="F201">
            <v>48</v>
          </cell>
          <cell r="G201">
            <v>120</v>
          </cell>
          <cell r="H201">
            <v>199</v>
          </cell>
          <cell r="I201">
            <v>48</v>
          </cell>
          <cell r="J201">
            <v>59</v>
          </cell>
          <cell r="K201">
            <v>123</v>
          </cell>
          <cell r="L201">
            <v>94</v>
          </cell>
        </row>
        <row r="202">
          <cell r="A202" t="str">
            <v>11860289</v>
          </cell>
          <cell r="B202" t="str">
            <v xml:space="preserve">ЗАО НОВОСИБИРСКЭЛЕКТРОСТРОЙМОНТАЖ</v>
          </cell>
          <cell r="C202">
            <v>177</v>
          </cell>
          <cell r="D202">
            <v>233</v>
          </cell>
          <cell r="E202">
            <v>11</v>
          </cell>
          <cell r="F202">
            <v>177</v>
          </cell>
          <cell r="G202">
            <v>233</v>
          </cell>
          <cell r="H202">
            <v>11</v>
          </cell>
          <cell r="I202">
            <v>20</v>
          </cell>
          <cell r="J202">
            <v>18</v>
          </cell>
          <cell r="K202">
            <v>20</v>
          </cell>
          <cell r="L202">
            <v>18</v>
          </cell>
        </row>
        <row r="203">
          <cell r="A203" t="str">
            <v>11988032</v>
          </cell>
          <cell r="B203" t="str">
            <v xml:space="preserve">ТОО "АГРОТЭКС"</v>
          </cell>
          <cell r="C203">
            <v>62</v>
          </cell>
          <cell r="D203">
            <v>302</v>
          </cell>
          <cell r="E203">
            <v>7</v>
          </cell>
          <cell r="F203">
            <v>62</v>
          </cell>
          <cell r="G203">
            <v>302</v>
          </cell>
          <cell r="H203">
            <v>62</v>
          </cell>
          <cell r="I203">
            <v>302</v>
          </cell>
          <cell r="J203">
            <v>0</v>
          </cell>
          <cell r="K203">
            <v>0</v>
          </cell>
          <cell r="L203">
            <v>7</v>
          </cell>
        </row>
        <row r="204">
          <cell r="A204" t="str">
            <v>12065915</v>
          </cell>
          <cell r="B204" t="str">
            <v xml:space="preserve">ПСКОВСКОЕ ГОС. АВИАПРЕДПРИЯТИЕ</v>
          </cell>
          <cell r="C204">
            <v>178</v>
          </cell>
          <cell r="D204">
            <v>60</v>
          </cell>
          <cell r="E204">
            <v>0</v>
          </cell>
          <cell r="F204">
            <v>59</v>
          </cell>
          <cell r="G204">
            <v>0</v>
          </cell>
          <cell r="H204">
            <v>59</v>
          </cell>
          <cell r="I204">
            <v>0</v>
          </cell>
          <cell r="J204">
            <v>0</v>
          </cell>
          <cell r="K204">
            <v>59</v>
          </cell>
        </row>
        <row r="205">
          <cell r="A205" t="str">
            <v>12141734</v>
          </cell>
          <cell r="B205" t="str">
            <v xml:space="preserve">МГП "КОНТАКТ"</v>
          </cell>
          <cell r="C205">
            <v>0</v>
          </cell>
          <cell r="D205">
            <v>238</v>
          </cell>
          <cell r="E205">
            <v>0</v>
          </cell>
          <cell r="F205">
            <v>238</v>
          </cell>
          <cell r="G205">
            <v>337</v>
          </cell>
          <cell r="H205">
            <v>238</v>
          </cell>
          <cell r="I205">
            <v>337</v>
          </cell>
        </row>
        <row r="206">
          <cell r="A206" t="str">
            <v>12214746</v>
          </cell>
          <cell r="B206" t="str">
            <v xml:space="preserve">ВНЕШНЕЭКОНОМИЧЕСК.ПР-Е САРАТОВ-ТЕРМИНАЛ (по поруч.КАМЕНЩИКОВА Н.С.)</v>
          </cell>
          <cell r="C206">
            <v>39</v>
          </cell>
          <cell r="D206">
            <v>149</v>
          </cell>
          <cell r="E206">
            <v>39</v>
          </cell>
          <cell r="F206">
            <v>149</v>
          </cell>
          <cell r="G206">
            <v>69</v>
          </cell>
          <cell r="H206">
            <v>34</v>
          </cell>
          <cell r="I206">
            <v>57</v>
          </cell>
          <cell r="J206">
            <v>69</v>
          </cell>
          <cell r="K206">
            <v>60</v>
          </cell>
          <cell r="L206">
            <v>60</v>
          </cell>
        </row>
        <row r="207">
          <cell r="A207" t="str">
            <v>12240815</v>
          </cell>
          <cell r="B207" t="str">
            <v xml:space="preserve">ООО ТД "ВОЛГОДИЗЕЛЬ"</v>
          </cell>
          <cell r="C207">
            <v>36</v>
          </cell>
          <cell r="D207">
            <v>238</v>
          </cell>
          <cell r="E207">
            <v>63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</row>
        <row r="208">
          <cell r="A208" t="str">
            <v>12272318</v>
          </cell>
          <cell r="B208" t="str">
            <v xml:space="preserve">"ШЕЛЬФ" АНК АОЗТ</v>
          </cell>
          <cell r="C208">
            <v>62</v>
          </cell>
          <cell r="D208">
            <v>92</v>
          </cell>
          <cell r="E208">
            <v>107</v>
          </cell>
          <cell r="F208">
            <v>62</v>
          </cell>
          <cell r="G208">
            <v>92</v>
          </cell>
          <cell r="H208">
            <v>107</v>
          </cell>
        </row>
        <row r="209">
          <cell r="A209" t="str">
            <v>12281990</v>
          </cell>
          <cell r="B209" t="str">
            <v xml:space="preserve">ОАО "УРАЛТРУБПРОМ"</v>
          </cell>
          <cell r="C209">
            <v>60</v>
          </cell>
          <cell r="D209">
            <v>156</v>
          </cell>
          <cell r="E209">
            <v>106</v>
          </cell>
          <cell r="F209">
            <v>293</v>
          </cell>
          <cell r="G209">
            <v>164</v>
          </cell>
          <cell r="H209">
            <v>158</v>
          </cell>
          <cell r="I209">
            <v>158</v>
          </cell>
          <cell r="J209">
            <v>77</v>
          </cell>
          <cell r="K209">
            <v>113</v>
          </cell>
        </row>
        <row r="210">
          <cell r="A210" t="str">
            <v>12493077</v>
          </cell>
          <cell r="B210" t="str">
            <v xml:space="preserve">ЗАО "ЭЛИТ-2"</v>
          </cell>
          <cell r="C210">
            <v>177</v>
          </cell>
          <cell r="D210">
            <v>112</v>
          </cell>
          <cell r="E210">
            <v>6</v>
          </cell>
          <cell r="F210">
            <v>177</v>
          </cell>
          <cell r="G210">
            <v>112</v>
          </cell>
          <cell r="H210">
            <v>6</v>
          </cell>
          <cell r="I210">
            <v>0</v>
          </cell>
          <cell r="J210">
            <v>112</v>
          </cell>
          <cell r="K210">
            <v>6</v>
          </cell>
        </row>
        <row r="211">
          <cell r="A211" t="str">
            <v>12585460</v>
          </cell>
          <cell r="B211" t="str">
            <v xml:space="preserve">ООО "ИНЖЕНЕРНЫЙ ЦЕНТР АС ТЕПЛОСТРОЙ"</v>
          </cell>
          <cell r="C211">
            <v>204</v>
          </cell>
          <cell r="D211">
            <v>66</v>
          </cell>
          <cell r="E211">
            <v>95</v>
          </cell>
          <cell r="F211">
            <v>204</v>
          </cell>
          <cell r="G211">
            <v>66</v>
          </cell>
          <cell r="H211">
            <v>95</v>
          </cell>
          <cell r="I211">
            <v>204</v>
          </cell>
          <cell r="J211">
            <v>66</v>
          </cell>
          <cell r="K211">
            <v>0</v>
          </cell>
          <cell r="L211">
            <v>95</v>
          </cell>
        </row>
        <row r="212">
          <cell r="A212" t="str">
            <v>12586086</v>
          </cell>
          <cell r="B212" t="str">
            <v xml:space="preserve">ЗАО "ТОВАРЫ НАРОДНОГО ПОТРЕБЛЕНИЯ"</v>
          </cell>
          <cell r="C212">
            <v>64</v>
          </cell>
          <cell r="D212">
            <v>55</v>
          </cell>
          <cell r="E212">
            <v>236</v>
          </cell>
          <cell r="F212">
            <v>64</v>
          </cell>
          <cell r="G212">
            <v>64</v>
          </cell>
          <cell r="H212">
            <v>55</v>
          </cell>
          <cell r="I212">
            <v>236</v>
          </cell>
          <cell r="J212">
            <v>236</v>
          </cell>
          <cell r="K212">
            <v>64</v>
          </cell>
          <cell r="L212">
            <v>193</v>
          </cell>
        </row>
        <row r="213">
          <cell r="A213" t="str">
            <v>12598942</v>
          </cell>
          <cell r="B213" t="str">
            <v>ООО"АНКЕР"</v>
          </cell>
          <cell r="C213">
            <v>33</v>
          </cell>
          <cell r="D213">
            <v>196</v>
          </cell>
          <cell r="E213">
            <v>33</v>
          </cell>
          <cell r="F213">
            <v>196</v>
          </cell>
          <cell r="G213">
            <v>196</v>
          </cell>
          <cell r="H213">
            <v>1</v>
          </cell>
        </row>
        <row r="214">
          <cell r="A214" t="str">
            <v>12607345</v>
          </cell>
          <cell r="B214" t="str">
            <v xml:space="preserve">ТОО НТП "РЕСУРС"</v>
          </cell>
          <cell r="C214">
            <v>50</v>
          </cell>
          <cell r="D214">
            <v>50</v>
          </cell>
          <cell r="E214">
            <v>126</v>
          </cell>
          <cell r="F214">
            <v>64</v>
          </cell>
          <cell r="G214">
            <v>50</v>
          </cell>
          <cell r="H214">
            <v>50</v>
          </cell>
          <cell r="I214">
            <v>50</v>
          </cell>
          <cell r="J214">
            <v>126</v>
          </cell>
          <cell r="K214">
            <v>0</v>
          </cell>
          <cell r="L214">
            <v>64</v>
          </cell>
        </row>
        <row r="215">
          <cell r="A215" t="str">
            <v>12617199</v>
          </cell>
          <cell r="B215" t="str">
            <v xml:space="preserve">ДАО ЗАВОД "МЕТАЛЛИСТ"</v>
          </cell>
          <cell r="C215">
            <v>49</v>
          </cell>
          <cell r="D215">
            <v>58</v>
          </cell>
          <cell r="E215">
            <v>49</v>
          </cell>
          <cell r="F215">
            <v>58</v>
          </cell>
          <cell r="G215">
            <v>13</v>
          </cell>
          <cell r="H215">
            <v>41</v>
          </cell>
          <cell r="I215">
            <v>172</v>
          </cell>
          <cell r="J215">
            <v>13</v>
          </cell>
          <cell r="K215">
            <v>13</v>
          </cell>
          <cell r="L215">
            <v>51</v>
          </cell>
        </row>
        <row r="216">
          <cell r="A216" t="str">
            <v>12618751</v>
          </cell>
          <cell r="B216" t="str">
            <v xml:space="preserve">ТОО АРТЕЛЬ СТАРАТЕЛЕЙ "ДАУРИЯ "         674362,ЧИТИНСКАЯ ОБЛ,КАЛГАНСКИЙ РАЙОН</v>
          </cell>
          <cell r="C216">
            <v>0</v>
          </cell>
          <cell r="D216">
            <v>42</v>
          </cell>
          <cell r="E216">
            <v>62</v>
          </cell>
          <cell r="F216">
            <v>100</v>
          </cell>
          <cell r="G216">
            <v>100</v>
          </cell>
          <cell r="H216">
            <v>100</v>
          </cell>
        </row>
        <row r="217">
          <cell r="A217" t="str">
            <v>12775427</v>
          </cell>
          <cell r="B217" t="str">
            <v xml:space="preserve">РОССИЙСКОЕ ПРЕДСТАВИТЕЛЬСТВО "МОНГОЛРОСЦВЕТМЕТ"</v>
          </cell>
          <cell r="C217">
            <v>68</v>
          </cell>
          <cell r="D217">
            <v>187</v>
          </cell>
          <cell r="E217">
            <v>137</v>
          </cell>
          <cell r="F217">
            <v>39</v>
          </cell>
          <cell r="G217">
            <v>200</v>
          </cell>
          <cell r="H217">
            <v>200</v>
          </cell>
          <cell r="I217">
            <v>80</v>
          </cell>
          <cell r="J217">
            <v>29</v>
          </cell>
          <cell r="K217">
            <v>37</v>
          </cell>
          <cell r="L217">
            <v>29</v>
          </cell>
        </row>
        <row r="218">
          <cell r="A218" t="str">
            <v>13165731</v>
          </cell>
          <cell r="B218" t="str">
            <v xml:space="preserve">ЗАО "ОИЛФИЛД СЕППОРТ СЕРВИСЕЗ"</v>
          </cell>
          <cell r="C218">
            <v>20</v>
          </cell>
          <cell r="D218">
            <v>20</v>
          </cell>
          <cell r="E218">
            <v>115</v>
          </cell>
          <cell r="F218">
            <v>45</v>
          </cell>
          <cell r="G218">
            <v>0</v>
          </cell>
          <cell r="H218">
            <v>115</v>
          </cell>
          <cell r="I218">
            <v>2</v>
          </cell>
          <cell r="J218">
            <v>2</v>
          </cell>
          <cell r="K218">
            <v>0</v>
          </cell>
        </row>
        <row r="219">
          <cell r="A219" t="str">
            <v>13182184</v>
          </cell>
          <cell r="B219" t="str">
            <v xml:space="preserve">ЗАО ТФД"БРОК-ИНВЕСТ-СЕРВИС И К"</v>
          </cell>
          <cell r="C219">
            <v>112</v>
          </cell>
          <cell r="D219">
            <v>112</v>
          </cell>
          <cell r="E219">
            <v>52</v>
          </cell>
          <cell r="F219">
            <v>386</v>
          </cell>
          <cell r="G219">
            <v>135</v>
          </cell>
          <cell r="H219">
            <v>45</v>
          </cell>
          <cell r="I219">
            <v>55</v>
          </cell>
          <cell r="J219">
            <v>102</v>
          </cell>
          <cell r="K219">
            <v>55</v>
          </cell>
          <cell r="L219">
            <v>108</v>
          </cell>
        </row>
        <row r="220">
          <cell r="A220" t="str">
            <v>16421361</v>
          </cell>
          <cell r="B220" t="str">
            <v xml:space="preserve">ТОО ПКП "ТЕХКОМ"</v>
          </cell>
          <cell r="C220">
            <v>50</v>
          </cell>
          <cell r="D220">
            <v>50</v>
          </cell>
          <cell r="E220">
            <v>126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</row>
        <row r="221">
          <cell r="A221" t="str">
            <v>16683308</v>
          </cell>
          <cell r="B221" t="str">
            <v xml:space="preserve">ТОО "ДЕЛО"</v>
          </cell>
          <cell r="C221">
            <v>138</v>
          </cell>
          <cell r="D221">
            <v>0</v>
          </cell>
          <cell r="E221">
            <v>138</v>
          </cell>
          <cell r="F221">
            <v>0</v>
          </cell>
          <cell r="G221">
            <v>0</v>
          </cell>
          <cell r="H221">
            <v>0</v>
          </cell>
          <cell r="I221">
            <v>33</v>
          </cell>
          <cell r="J221">
            <v>0</v>
          </cell>
          <cell r="K221">
            <v>0</v>
          </cell>
        </row>
        <row r="222">
          <cell r="A222" t="str">
            <v>16894235</v>
          </cell>
          <cell r="B222" t="str">
            <v xml:space="preserve">ЗАО "УЗПК" (УРАЛЬСКАЯ ЗОЛОТО-ПЛАТИНОВАЯ КОМПАНИЯ)                           0342</v>
          </cell>
          <cell r="C222">
            <v>63</v>
          </cell>
          <cell r="D222">
            <v>63</v>
          </cell>
          <cell r="E222">
            <v>2</v>
          </cell>
          <cell r="F222">
            <v>45</v>
          </cell>
          <cell r="G222">
            <v>260</v>
          </cell>
          <cell r="H222">
            <v>57</v>
          </cell>
          <cell r="I222">
            <v>45</v>
          </cell>
          <cell r="J222">
            <v>45</v>
          </cell>
          <cell r="K222">
            <v>260</v>
          </cell>
          <cell r="L222">
            <v>420</v>
          </cell>
        </row>
        <row r="223">
          <cell r="A223" t="str">
            <v>17030005</v>
          </cell>
          <cell r="B223" t="str">
            <v xml:space="preserve">Ф-Л "ХАЛИБУРТОН ИНТЕРНЭШНЛ, ИНК"</v>
          </cell>
          <cell r="C223">
            <v>2</v>
          </cell>
          <cell r="D223">
            <v>119</v>
          </cell>
          <cell r="E223">
            <v>38</v>
          </cell>
          <cell r="F223">
            <v>0</v>
          </cell>
          <cell r="G223">
            <v>0</v>
          </cell>
        </row>
        <row r="224">
          <cell r="A224" t="str">
            <v>17103052</v>
          </cell>
          <cell r="B224" t="str">
            <v xml:space="preserve">АССОЦИАЦИЯ "РОССИЙСКИЙ ДОМ МЕЖДУНАРОДНОГО НАУЧНО-ТЕХНИЧЕСКОГО СОТРУДНИЧЕСТВА"</v>
          </cell>
          <cell r="C224">
            <v>0</v>
          </cell>
          <cell r="D224">
            <v>0</v>
          </cell>
          <cell r="E224">
            <v>0</v>
          </cell>
        </row>
        <row r="225">
          <cell r="A225" t="str">
            <v>17161204</v>
          </cell>
          <cell r="B225" t="str">
            <v xml:space="preserve">ООО"СОВМЕСТНОЕ ПРЕДПРИЯТИЕ МИ-ИНТЕР"</v>
          </cell>
          <cell r="C225">
            <v>62</v>
          </cell>
          <cell r="D225">
            <v>86</v>
          </cell>
          <cell r="E225">
            <v>62</v>
          </cell>
          <cell r="F225">
            <v>86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</row>
        <row r="226">
          <cell r="A226" t="str">
            <v>17179032</v>
          </cell>
          <cell r="B226" t="str">
            <v xml:space="preserve">ЗАО "МОСУКРАИНСНАБ"</v>
          </cell>
          <cell r="C226">
            <v>68</v>
          </cell>
          <cell r="D226">
            <v>59</v>
          </cell>
          <cell r="E226">
            <v>50</v>
          </cell>
          <cell r="F226">
            <v>59</v>
          </cell>
          <cell r="G226">
            <v>42</v>
          </cell>
          <cell r="H226">
            <v>59</v>
          </cell>
          <cell r="I226">
            <v>42</v>
          </cell>
          <cell r="J226">
            <v>0</v>
          </cell>
          <cell r="K226">
            <v>59</v>
          </cell>
          <cell r="L226">
            <v>42</v>
          </cell>
        </row>
        <row r="227">
          <cell r="A227" t="str">
            <v>17260610</v>
          </cell>
          <cell r="B227" t="str">
            <v>ЗАО"НАФТАРОС"</v>
          </cell>
          <cell r="C227">
            <v>0</v>
          </cell>
          <cell r="D227">
            <v>19</v>
          </cell>
          <cell r="E227">
            <v>42</v>
          </cell>
          <cell r="F227">
            <v>42</v>
          </cell>
          <cell r="G227">
            <v>43</v>
          </cell>
          <cell r="H227">
            <v>40</v>
          </cell>
        </row>
        <row r="228">
          <cell r="A228" t="str">
            <v>17543377</v>
          </cell>
          <cell r="B228" t="str">
            <v xml:space="preserve">"ДЕЛЬТА МТИ" АОЗТ</v>
          </cell>
          <cell r="C228">
            <v>0</v>
          </cell>
          <cell r="D228">
            <v>0</v>
          </cell>
          <cell r="E228">
            <v>79</v>
          </cell>
          <cell r="F228">
            <v>79</v>
          </cell>
        </row>
        <row r="229">
          <cell r="A229" t="str">
            <v>17606652</v>
          </cell>
          <cell r="B229" t="str">
            <v xml:space="preserve">ТОО "ЛЕНИКС"</v>
          </cell>
          <cell r="C229">
            <v>46</v>
          </cell>
          <cell r="D229">
            <v>46</v>
          </cell>
          <cell r="E229">
            <v>2</v>
          </cell>
          <cell r="F229">
            <v>46</v>
          </cell>
          <cell r="G229">
            <v>0</v>
          </cell>
          <cell r="H229">
            <v>46</v>
          </cell>
          <cell r="I229">
            <v>0</v>
          </cell>
          <cell r="J229">
            <v>0</v>
          </cell>
        </row>
        <row r="230">
          <cell r="A230" t="str">
            <v>17664075</v>
          </cell>
          <cell r="B230" t="str">
            <v xml:space="preserve">ГОСУДАРСТВЕННЫЙ КОСМИЧЕСКИЙ НП ЦЕНТР ИМ. М. В. ХРУНИЧЕВА</v>
          </cell>
          <cell r="C230">
            <v>1</v>
          </cell>
          <cell r="D230">
            <v>134</v>
          </cell>
          <cell r="E230">
            <v>134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</row>
        <row r="231">
          <cell r="A231" t="str">
            <v>17785896</v>
          </cell>
          <cell r="B231" t="str">
            <v xml:space="preserve">ЗАО ПАРКЕР ДРИЛЛИНГ КОМПАНИ ОФ САЙБИРИА</v>
          </cell>
          <cell r="C231">
            <v>39</v>
          </cell>
          <cell r="D231">
            <v>39</v>
          </cell>
          <cell r="E231">
            <v>39</v>
          </cell>
          <cell r="F231">
            <v>147</v>
          </cell>
          <cell r="G231">
            <v>3</v>
          </cell>
          <cell r="H231">
            <v>2</v>
          </cell>
          <cell r="I231">
            <v>8</v>
          </cell>
          <cell r="J231">
            <v>15</v>
          </cell>
          <cell r="K231">
            <v>8</v>
          </cell>
          <cell r="L231">
            <v>8</v>
          </cell>
        </row>
        <row r="232">
          <cell r="A232" t="str">
            <v>17998043</v>
          </cell>
          <cell r="B232" t="str">
            <v xml:space="preserve">ЗАО "ГАМА ИНДАСТРИ"</v>
          </cell>
          <cell r="C232">
            <v>8</v>
          </cell>
          <cell r="D232">
            <v>40</v>
          </cell>
          <cell r="E232">
            <v>90</v>
          </cell>
          <cell r="F232">
            <v>8</v>
          </cell>
          <cell r="G232">
            <v>8</v>
          </cell>
          <cell r="H232">
            <v>90</v>
          </cell>
          <cell r="I232">
            <v>40</v>
          </cell>
          <cell r="J232">
            <v>90</v>
          </cell>
        </row>
        <row r="233">
          <cell r="A233" t="str">
            <v>17998155</v>
          </cell>
          <cell r="B233" t="str">
            <v xml:space="preserve">ООО "ПЕПСИКО ХОЛДИНГС"</v>
          </cell>
          <cell r="C233">
            <v>125</v>
          </cell>
          <cell r="D233">
            <v>1</v>
          </cell>
          <cell r="E233">
            <v>125</v>
          </cell>
          <cell r="F233">
            <v>125</v>
          </cell>
          <cell r="G233">
            <v>0</v>
          </cell>
          <cell r="H233">
            <v>0</v>
          </cell>
          <cell r="I233">
            <v>0</v>
          </cell>
          <cell r="J233">
            <v>1</v>
          </cell>
        </row>
        <row r="234">
          <cell r="A234" t="str">
            <v>18005950</v>
          </cell>
          <cell r="B234" t="str">
            <v xml:space="preserve">ТОО ВТФ "ЗИОМАР"</v>
          </cell>
          <cell r="C234">
            <v>75</v>
          </cell>
          <cell r="D234">
            <v>0</v>
          </cell>
          <cell r="E234">
            <v>75</v>
          </cell>
          <cell r="F234">
            <v>21</v>
          </cell>
          <cell r="G234">
            <v>0</v>
          </cell>
          <cell r="H234">
            <v>0</v>
          </cell>
          <cell r="I234">
            <v>21</v>
          </cell>
          <cell r="J234">
            <v>50</v>
          </cell>
          <cell r="K234">
            <v>0</v>
          </cell>
          <cell r="L234">
            <v>21</v>
          </cell>
        </row>
        <row r="235">
          <cell r="A235" t="str">
            <v>18024722</v>
          </cell>
          <cell r="B235" t="str">
            <v xml:space="preserve">ОАО "ЦЕНТР ТЕХНИЧЕСКОЙ ДИАГНОСТИКИ"</v>
          </cell>
          <cell r="C235">
            <v>0</v>
          </cell>
          <cell r="D235">
            <v>0</v>
          </cell>
          <cell r="E235">
            <v>50</v>
          </cell>
          <cell r="F235">
            <v>4</v>
          </cell>
          <cell r="G235">
            <v>59</v>
          </cell>
          <cell r="H235">
            <v>4</v>
          </cell>
          <cell r="I235">
            <v>59</v>
          </cell>
          <cell r="J235">
            <v>4</v>
          </cell>
        </row>
        <row r="236">
          <cell r="A236" t="str">
            <v>18106288</v>
          </cell>
          <cell r="B236" t="str">
            <v xml:space="preserve">ОАО "ПЕРЕДОВЫЕ ТЕХНОЛОГИИ СУХОГО"</v>
          </cell>
          <cell r="C236">
            <v>0</v>
          </cell>
          <cell r="D236">
            <v>120</v>
          </cell>
          <cell r="E236">
            <v>0</v>
          </cell>
          <cell r="F236">
            <v>120</v>
          </cell>
          <cell r="G236">
            <v>0</v>
          </cell>
          <cell r="H236">
            <v>0</v>
          </cell>
          <cell r="I236">
            <v>120</v>
          </cell>
        </row>
        <row r="237">
          <cell r="A237" t="str">
            <v>18121069</v>
          </cell>
          <cell r="B237" t="str">
            <v xml:space="preserve">ООО СП "ДМВ ЭКСПО"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</row>
        <row r="238">
          <cell r="A238" t="str">
            <v>18245015</v>
          </cell>
          <cell r="B238" t="str">
            <v xml:space="preserve">ЗАО МЕТАЛЛ-ИНВЕСТМАРКЕТ ЛТД                                П МЕТАЛЛИНВЕСТ-МАРКЕТ</v>
          </cell>
          <cell r="C238">
            <v>135</v>
          </cell>
          <cell r="D238">
            <v>58</v>
          </cell>
          <cell r="E238">
            <v>99</v>
          </cell>
          <cell r="F238">
            <v>135</v>
          </cell>
          <cell r="G238">
            <v>58</v>
          </cell>
          <cell r="H238">
            <v>99</v>
          </cell>
        </row>
        <row r="239">
          <cell r="A239" t="str">
            <v>18306892</v>
          </cell>
          <cell r="B239" t="str">
            <v>ООО"ПРИНЦИП-МБ"</v>
          </cell>
          <cell r="C239">
            <v>120</v>
          </cell>
          <cell r="D239">
            <v>60</v>
          </cell>
          <cell r="E239">
            <v>120</v>
          </cell>
          <cell r="F239">
            <v>60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60</v>
          </cell>
        </row>
        <row r="240">
          <cell r="A240" t="str">
            <v>18355270</v>
          </cell>
          <cell r="B240" t="str">
            <v>ООО"ПРОМСТРОЙСЕРВИС-СТ"</v>
          </cell>
          <cell r="C240">
            <v>120</v>
          </cell>
          <cell r="D240">
            <v>21</v>
          </cell>
          <cell r="E240">
            <v>21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21</v>
          </cell>
        </row>
        <row r="241">
          <cell r="A241" t="str">
            <v>18382315</v>
          </cell>
          <cell r="B241" t="str">
            <v xml:space="preserve">ООО "ХОВЭР"</v>
          </cell>
          <cell r="C241">
            <v>60</v>
          </cell>
          <cell r="D241">
            <v>60</v>
          </cell>
          <cell r="E241">
            <v>0</v>
          </cell>
          <cell r="F241">
            <v>0</v>
          </cell>
          <cell r="G241">
            <v>59</v>
          </cell>
          <cell r="H241">
            <v>0</v>
          </cell>
          <cell r="I241">
            <v>0</v>
          </cell>
          <cell r="J241">
            <v>59</v>
          </cell>
          <cell r="K241">
            <v>0</v>
          </cell>
          <cell r="L241">
            <v>0</v>
          </cell>
        </row>
        <row r="242">
          <cell r="A242" t="str">
            <v>18451772</v>
          </cell>
          <cell r="B242" t="str">
            <v xml:space="preserve">ООО "ПЕТРОЛЬ-ФИНАНС"</v>
          </cell>
          <cell r="C242">
            <v>8</v>
          </cell>
          <cell r="D242">
            <v>6</v>
          </cell>
          <cell r="E242">
            <v>8</v>
          </cell>
          <cell r="F242">
            <v>6</v>
          </cell>
          <cell r="G242">
            <v>0</v>
          </cell>
          <cell r="H242">
            <v>0</v>
          </cell>
          <cell r="I242">
            <v>8</v>
          </cell>
          <cell r="J242">
            <v>0</v>
          </cell>
          <cell r="K242">
            <v>6</v>
          </cell>
        </row>
        <row r="243">
          <cell r="A243" t="str">
            <v>18504922</v>
          </cell>
          <cell r="B243" t="str">
            <v xml:space="preserve">ЗАО "ФПК ТРАНСПОРТ"</v>
          </cell>
          <cell r="C243">
            <v>119</v>
          </cell>
          <cell r="D243">
            <v>55</v>
          </cell>
          <cell r="E243">
            <v>119</v>
          </cell>
          <cell r="F243">
            <v>55</v>
          </cell>
          <cell r="G243">
            <v>0</v>
          </cell>
          <cell r="H243">
            <v>0</v>
          </cell>
          <cell r="I243">
            <v>119</v>
          </cell>
          <cell r="J243">
            <v>55</v>
          </cell>
        </row>
        <row r="244">
          <cell r="A244" t="str">
            <v>20538782</v>
          </cell>
          <cell r="B244" t="str">
            <v xml:space="preserve">ЗАО "ИНТЕРЭНЕРГОСЕРВИС"</v>
          </cell>
          <cell r="C244">
            <v>118</v>
          </cell>
          <cell r="D244">
            <v>1</v>
          </cell>
          <cell r="E244">
            <v>1</v>
          </cell>
          <cell r="F244">
            <v>13</v>
          </cell>
          <cell r="G244">
            <v>2</v>
          </cell>
          <cell r="H244">
            <v>10</v>
          </cell>
          <cell r="I244">
            <v>10</v>
          </cell>
          <cell r="J244">
            <v>0</v>
          </cell>
          <cell r="K244">
            <v>0</v>
          </cell>
          <cell r="L244">
            <v>2</v>
          </cell>
        </row>
        <row r="245">
          <cell r="A245" t="str">
            <v>20637745</v>
          </cell>
          <cell r="B245" t="str">
            <v xml:space="preserve">ТОО "ТРИАДА"</v>
          </cell>
          <cell r="C245">
            <v>17</v>
          </cell>
          <cell r="D245">
            <v>118</v>
          </cell>
          <cell r="E245">
            <v>17</v>
          </cell>
          <cell r="F245">
            <v>118</v>
          </cell>
          <cell r="G245">
            <v>0</v>
          </cell>
          <cell r="H245">
            <v>0</v>
          </cell>
          <cell r="I245">
            <v>0</v>
          </cell>
          <cell r="J245">
            <v>118</v>
          </cell>
        </row>
        <row r="246">
          <cell r="A246" t="str">
            <v>20654353</v>
          </cell>
          <cell r="B246" t="str">
            <v xml:space="preserve">ТОО МНОГОПРОФИЛЬНАЯ ФИРМА "А И М"</v>
          </cell>
          <cell r="C246">
            <v>116</v>
          </cell>
          <cell r="D246">
            <v>15</v>
          </cell>
          <cell r="E246">
            <v>15</v>
          </cell>
          <cell r="F246">
            <v>15</v>
          </cell>
        </row>
        <row r="247">
          <cell r="A247" t="str">
            <v>20668757</v>
          </cell>
          <cell r="B247" t="str">
            <v xml:space="preserve">ООО УЧАЛЫТРАНСТЕХСЕРВИС</v>
          </cell>
          <cell r="C247">
            <v>112</v>
          </cell>
          <cell r="D247">
            <v>6</v>
          </cell>
          <cell r="E247">
            <v>112</v>
          </cell>
          <cell r="F247">
            <v>6</v>
          </cell>
          <cell r="G247">
            <v>45</v>
          </cell>
          <cell r="H247">
            <v>134</v>
          </cell>
          <cell r="I247">
            <v>0</v>
          </cell>
          <cell r="J247">
            <v>0</v>
          </cell>
          <cell r="K247">
            <v>45</v>
          </cell>
          <cell r="L247">
            <v>134</v>
          </cell>
        </row>
        <row r="248">
          <cell r="A248" t="str">
            <v>21510567</v>
          </cell>
          <cell r="B248" t="str">
            <v xml:space="preserve">ООО "МЕТСБЫТСЕРВИС"</v>
          </cell>
          <cell r="C248">
            <v>109</v>
          </cell>
          <cell r="D248">
            <v>18</v>
          </cell>
          <cell r="E248">
            <v>109</v>
          </cell>
          <cell r="F248">
            <v>18</v>
          </cell>
          <cell r="G248">
            <v>0</v>
          </cell>
          <cell r="H248">
            <v>0</v>
          </cell>
          <cell r="I248">
            <v>0</v>
          </cell>
          <cell r="J248">
            <v>109</v>
          </cell>
          <cell r="K248">
            <v>18</v>
          </cell>
        </row>
        <row r="249">
          <cell r="A249" t="str">
            <v>21558597</v>
          </cell>
          <cell r="B249" t="str">
            <v xml:space="preserve">ООО "ЧЕЛТЭК"</v>
          </cell>
          <cell r="C249">
            <v>59</v>
          </cell>
          <cell r="D249">
            <v>59</v>
          </cell>
          <cell r="E249">
            <v>49</v>
          </cell>
          <cell r="F249">
            <v>39</v>
          </cell>
          <cell r="G249">
            <v>31</v>
          </cell>
          <cell r="H249">
            <v>49</v>
          </cell>
          <cell r="I249">
            <v>39</v>
          </cell>
          <cell r="J249">
            <v>39</v>
          </cell>
          <cell r="K249">
            <v>93</v>
          </cell>
          <cell r="L249">
            <v>119</v>
          </cell>
        </row>
        <row r="250">
          <cell r="A250" t="str">
            <v>21589698</v>
          </cell>
          <cell r="B250" t="str">
            <v xml:space="preserve">ТОО "КРИС"</v>
          </cell>
          <cell r="C250">
            <v>9</v>
          </cell>
          <cell r="D250">
            <v>107</v>
          </cell>
          <cell r="E250">
            <v>9</v>
          </cell>
          <cell r="F250">
            <v>107</v>
          </cell>
          <cell r="G250">
            <v>0</v>
          </cell>
          <cell r="H250">
            <v>107</v>
          </cell>
        </row>
        <row r="251">
          <cell r="A251" t="str">
            <v>21616254</v>
          </cell>
          <cell r="B251" t="str">
            <v xml:space="preserve">ООО МАГН.ТД"ВОСТОКЭНЕРГОЧЕРМЕТ"</v>
          </cell>
          <cell r="C251">
            <v>64</v>
          </cell>
          <cell r="D251">
            <v>58</v>
          </cell>
          <cell r="E251">
            <v>64</v>
          </cell>
          <cell r="F251">
            <v>58</v>
          </cell>
        </row>
        <row r="252">
          <cell r="A252" t="str">
            <v>21617495</v>
          </cell>
          <cell r="B252" t="str">
            <v xml:space="preserve">ТОО "СЛАВЯНКА"</v>
          </cell>
          <cell r="C252">
            <v>20</v>
          </cell>
          <cell r="D252">
            <v>48</v>
          </cell>
          <cell r="E252">
            <v>59</v>
          </cell>
          <cell r="F252">
            <v>48</v>
          </cell>
          <cell r="G252">
            <v>59</v>
          </cell>
          <cell r="H252">
            <v>0</v>
          </cell>
          <cell r="I252">
            <v>48</v>
          </cell>
          <cell r="J252">
            <v>59</v>
          </cell>
        </row>
        <row r="253">
          <cell r="A253" t="str">
            <v>21642889</v>
          </cell>
          <cell r="B253" t="str">
            <v xml:space="preserve">ТОО "САС"</v>
          </cell>
          <cell r="C253">
            <v>35</v>
          </cell>
          <cell r="D253">
            <v>40</v>
          </cell>
          <cell r="E253">
            <v>40</v>
          </cell>
          <cell r="F253">
            <v>32</v>
          </cell>
          <cell r="G253">
            <v>2</v>
          </cell>
          <cell r="H253">
            <v>32</v>
          </cell>
          <cell r="I253">
            <v>0</v>
          </cell>
          <cell r="J253">
            <v>32</v>
          </cell>
        </row>
        <row r="254">
          <cell r="A254" t="str">
            <v>21758505</v>
          </cell>
          <cell r="B254" t="str">
            <v xml:space="preserve">АССОЦИАЦИЯ КРЕСТЬЯНСКИХ ХОЗЯЙСТВ "ДЕДЮХИНСКОЕ"</v>
          </cell>
          <cell r="C254">
            <v>62</v>
          </cell>
          <cell r="D254">
            <v>10</v>
          </cell>
          <cell r="E254">
            <v>62</v>
          </cell>
          <cell r="F254">
            <v>10</v>
          </cell>
          <cell r="G254">
            <v>0</v>
          </cell>
          <cell r="H254">
            <v>62</v>
          </cell>
          <cell r="I254">
            <v>0</v>
          </cell>
          <cell r="J254">
            <v>0</v>
          </cell>
          <cell r="K254">
            <v>10</v>
          </cell>
        </row>
        <row r="255">
          <cell r="A255" t="str">
            <v>21781214</v>
          </cell>
          <cell r="B255" t="str">
            <v xml:space="preserve">ИЧП "ВАНКАР"</v>
          </cell>
          <cell r="C255">
            <v>0</v>
          </cell>
          <cell r="D255">
            <v>0</v>
          </cell>
          <cell r="E255">
            <v>100</v>
          </cell>
          <cell r="F255">
            <v>100</v>
          </cell>
        </row>
        <row r="256">
          <cell r="A256" t="str">
            <v>22209025</v>
          </cell>
          <cell r="B256" t="str">
            <v xml:space="preserve">ООО "ЭКО-Т"</v>
          </cell>
          <cell r="C256">
            <v>99</v>
          </cell>
          <cell r="D256">
            <v>1</v>
          </cell>
          <cell r="E256">
            <v>2</v>
          </cell>
          <cell r="F256">
            <v>99</v>
          </cell>
          <cell r="G256">
            <v>99</v>
          </cell>
          <cell r="H256">
            <v>1</v>
          </cell>
          <cell r="I256">
            <v>0</v>
          </cell>
          <cell r="J256">
            <v>0</v>
          </cell>
          <cell r="K256">
            <v>2</v>
          </cell>
        </row>
        <row r="257">
          <cell r="A257" t="str">
            <v>22226199</v>
          </cell>
          <cell r="B257" t="str">
            <v>ООО"ТЕХНОКОМ"</v>
          </cell>
          <cell r="C257">
            <v>96</v>
          </cell>
          <cell r="D257">
            <v>236</v>
          </cell>
          <cell r="E257">
            <v>96</v>
          </cell>
          <cell r="F257">
            <v>236</v>
          </cell>
          <cell r="G257">
            <v>0</v>
          </cell>
          <cell r="H257">
            <v>0</v>
          </cell>
          <cell r="I257">
            <v>96</v>
          </cell>
          <cell r="J257">
            <v>236</v>
          </cell>
        </row>
        <row r="258">
          <cell r="A258" t="str">
            <v>22227052</v>
          </cell>
          <cell r="B258" t="str">
            <v xml:space="preserve">АОЗТ "ВЛАДИ-БЕЛ"</v>
          </cell>
          <cell r="C258">
            <v>104</v>
          </cell>
          <cell r="D258">
            <v>0</v>
          </cell>
          <cell r="E258">
            <v>136</v>
          </cell>
          <cell r="F258">
            <v>104</v>
          </cell>
          <cell r="G258">
            <v>0</v>
          </cell>
          <cell r="H258">
            <v>136</v>
          </cell>
          <cell r="I258">
            <v>136</v>
          </cell>
        </row>
        <row r="259">
          <cell r="A259" t="str">
            <v>22315810</v>
          </cell>
          <cell r="B259" t="str">
            <v xml:space="preserve">ТОО ПКФ "СЕРВИСБАЛКАНПОДЪЕМ"</v>
          </cell>
          <cell r="C259">
            <v>43</v>
          </cell>
          <cell r="D259">
            <v>50</v>
          </cell>
          <cell r="E259">
            <v>1</v>
          </cell>
          <cell r="F259">
            <v>43</v>
          </cell>
          <cell r="G259">
            <v>50</v>
          </cell>
          <cell r="H259">
            <v>1</v>
          </cell>
          <cell r="I259">
            <v>1</v>
          </cell>
          <cell r="J259">
            <v>0</v>
          </cell>
          <cell r="K259">
            <v>54</v>
          </cell>
        </row>
        <row r="260">
          <cell r="A260" t="str">
            <v>22424574</v>
          </cell>
          <cell r="B260" t="str">
            <v xml:space="preserve">ЗАО "АКРАС"</v>
          </cell>
          <cell r="C260">
            <v>75</v>
          </cell>
          <cell r="D260">
            <v>50</v>
          </cell>
          <cell r="E260">
            <v>75</v>
          </cell>
          <cell r="F260">
            <v>50</v>
          </cell>
          <cell r="G260">
            <v>0</v>
          </cell>
          <cell r="H260">
            <v>0</v>
          </cell>
          <cell r="I260">
            <v>0</v>
          </cell>
          <cell r="J260">
            <v>50</v>
          </cell>
        </row>
        <row r="261">
          <cell r="A261" t="str">
            <v>22425303</v>
          </cell>
          <cell r="B261" t="str">
            <v xml:space="preserve">ООО "ИНТЕГРАТОР"</v>
          </cell>
          <cell r="C261">
            <v>4</v>
          </cell>
          <cell r="D261">
            <v>4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4</v>
          </cell>
        </row>
        <row r="262">
          <cell r="A262" t="str">
            <v>22532909</v>
          </cell>
          <cell r="B262" t="str">
            <v xml:space="preserve">ТОО "ПРИКАСПИЙСЕРВИС"</v>
          </cell>
          <cell r="C262">
            <v>1</v>
          </cell>
          <cell r="D262">
            <v>87</v>
          </cell>
          <cell r="E262">
            <v>0</v>
          </cell>
          <cell r="F262">
            <v>1</v>
          </cell>
          <cell r="G262">
            <v>87</v>
          </cell>
          <cell r="H262">
            <v>1</v>
          </cell>
          <cell r="I262">
            <v>87</v>
          </cell>
          <cell r="J262">
            <v>0</v>
          </cell>
        </row>
        <row r="263">
          <cell r="A263" t="str">
            <v>23051224</v>
          </cell>
          <cell r="B263" t="str">
            <v>ПК"МЕТАЛЛОСТРОЙ"</v>
          </cell>
          <cell r="C263">
            <v>40</v>
          </cell>
          <cell r="D263">
            <v>46</v>
          </cell>
          <cell r="E263">
            <v>45</v>
          </cell>
        </row>
        <row r="264">
          <cell r="A264" t="str">
            <v>23083253</v>
          </cell>
          <cell r="B264" t="str">
            <v>ЗАО"ФИРМА"СОЛИД"</v>
          </cell>
          <cell r="C264">
            <v>80</v>
          </cell>
          <cell r="D264">
            <v>70</v>
          </cell>
          <cell r="E264">
            <v>70</v>
          </cell>
          <cell r="F264">
            <v>93</v>
          </cell>
          <cell r="G264">
            <v>31</v>
          </cell>
          <cell r="H264">
            <v>13</v>
          </cell>
          <cell r="I264">
            <v>77</v>
          </cell>
          <cell r="J264">
            <v>32</v>
          </cell>
          <cell r="K264">
            <v>114</v>
          </cell>
          <cell r="L264">
            <v>53</v>
          </cell>
        </row>
        <row r="265">
          <cell r="A265" t="str">
            <v>23102269</v>
          </cell>
          <cell r="B265" t="str">
            <v xml:space="preserve">"ПЕТЕРБУРГСКИЙ ЭНЕРГЕТИК" ТОО</v>
          </cell>
          <cell r="C265">
            <v>84</v>
          </cell>
          <cell r="D265">
            <v>0</v>
          </cell>
          <cell r="E265">
            <v>84</v>
          </cell>
          <cell r="F265">
            <v>84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</row>
        <row r="266">
          <cell r="A266" t="str">
            <v>23158531</v>
          </cell>
          <cell r="B266" t="str">
            <v xml:space="preserve">"ВНЕШТЕРМИНАЛ Ю-XVII", ООО</v>
          </cell>
          <cell r="C266">
            <v>36</v>
          </cell>
          <cell r="D266">
            <v>45</v>
          </cell>
          <cell r="E266">
            <v>45</v>
          </cell>
          <cell r="F266">
            <v>1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1</v>
          </cell>
        </row>
        <row r="267">
          <cell r="A267" t="str">
            <v>23356768</v>
          </cell>
          <cell r="B267" t="str">
            <v xml:space="preserve">"СИРИУС" ЗАО</v>
          </cell>
          <cell r="C267">
            <v>80</v>
          </cell>
          <cell r="D267">
            <v>17</v>
          </cell>
          <cell r="E267">
            <v>20</v>
          </cell>
          <cell r="F267">
            <v>44</v>
          </cell>
          <cell r="G267">
            <v>170</v>
          </cell>
          <cell r="H267">
            <v>17</v>
          </cell>
          <cell r="I267">
            <v>17</v>
          </cell>
          <cell r="J267">
            <v>20</v>
          </cell>
          <cell r="K267">
            <v>44</v>
          </cell>
          <cell r="L267">
            <v>170</v>
          </cell>
        </row>
        <row r="268">
          <cell r="A268" t="str">
            <v>23438325</v>
          </cell>
          <cell r="B268" t="str">
            <v xml:space="preserve">ЗАО ФИРМА "ДИЗЕЛЬСЕРВИС"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</row>
        <row r="269">
          <cell r="A269" t="str">
            <v>23463961</v>
          </cell>
          <cell r="B269" t="str">
            <v>ТОО"ПОЛИТЕСТ"</v>
          </cell>
          <cell r="C269">
            <v>26</v>
          </cell>
          <cell r="D269">
            <v>0</v>
          </cell>
          <cell r="E269">
            <v>26</v>
          </cell>
          <cell r="F269">
            <v>0</v>
          </cell>
          <cell r="G269">
            <v>0</v>
          </cell>
          <cell r="H269">
            <v>48</v>
          </cell>
        </row>
        <row r="270">
          <cell r="A270" t="str">
            <v>23556480</v>
          </cell>
          <cell r="B270" t="str">
            <v xml:space="preserve">ОАО "СИБИРСКИЕ РЕСУРСЫ"</v>
          </cell>
          <cell r="C270">
            <v>3</v>
          </cell>
          <cell r="D270">
            <v>3</v>
          </cell>
          <cell r="E270">
            <v>3</v>
          </cell>
          <cell r="F270">
            <v>52</v>
          </cell>
          <cell r="G270">
            <v>3</v>
          </cell>
          <cell r="H270">
            <v>67</v>
          </cell>
          <cell r="I270">
            <v>67</v>
          </cell>
          <cell r="J270">
            <v>0</v>
          </cell>
          <cell r="K270">
            <v>52</v>
          </cell>
        </row>
        <row r="271">
          <cell r="A271" t="str">
            <v>23599241</v>
          </cell>
          <cell r="B271" t="str">
            <v xml:space="preserve">ТОО ПТК "НУНИКА"</v>
          </cell>
          <cell r="C271">
            <v>73</v>
          </cell>
          <cell r="D271">
            <v>37</v>
          </cell>
          <cell r="E271">
            <v>73</v>
          </cell>
          <cell r="F271">
            <v>37</v>
          </cell>
          <cell r="G271">
            <v>73</v>
          </cell>
          <cell r="H271">
            <v>0</v>
          </cell>
          <cell r="I271">
            <v>0</v>
          </cell>
          <cell r="J271">
            <v>0</v>
          </cell>
          <cell r="K271">
            <v>37</v>
          </cell>
        </row>
        <row r="272">
          <cell r="A272" t="str">
            <v>23750933</v>
          </cell>
          <cell r="B272" t="str">
            <v xml:space="preserve">ООО "ИНТЕКОР-ИНЖИНИРИНГ"</v>
          </cell>
          <cell r="C272">
            <v>73</v>
          </cell>
          <cell r="D272">
            <v>12</v>
          </cell>
          <cell r="E272">
            <v>73</v>
          </cell>
          <cell r="F272">
            <v>12</v>
          </cell>
          <cell r="G272">
            <v>13</v>
          </cell>
          <cell r="H272">
            <v>0</v>
          </cell>
          <cell r="I272">
            <v>0</v>
          </cell>
          <cell r="J272">
            <v>0</v>
          </cell>
          <cell r="K272">
            <v>12</v>
          </cell>
          <cell r="L272">
            <v>13</v>
          </cell>
        </row>
        <row r="273">
          <cell r="A273" t="str">
            <v>23889022</v>
          </cell>
          <cell r="B273" t="str">
            <v xml:space="preserve">АКЦИОНЕРНОЕ ОБЩЕСТВО ЗАКРЫТОГО ТИПА "ЛАДА-СЕРВИС"</v>
          </cell>
          <cell r="C273">
            <v>70</v>
          </cell>
          <cell r="D273">
            <v>104</v>
          </cell>
          <cell r="E273">
            <v>10</v>
          </cell>
          <cell r="F273">
            <v>70</v>
          </cell>
          <cell r="G273">
            <v>104</v>
          </cell>
          <cell r="H273">
            <v>104</v>
          </cell>
          <cell r="I273">
            <v>0</v>
          </cell>
          <cell r="J273">
            <v>0</v>
          </cell>
          <cell r="K273">
            <v>10</v>
          </cell>
        </row>
        <row r="274">
          <cell r="A274" t="str">
            <v>23908890</v>
          </cell>
          <cell r="B274" t="str">
            <v xml:space="preserve">ЗАО "СТИМУЛ"</v>
          </cell>
          <cell r="C274">
            <v>8</v>
          </cell>
          <cell r="D274">
            <v>32</v>
          </cell>
          <cell r="E274">
            <v>8</v>
          </cell>
          <cell r="F274">
            <v>32</v>
          </cell>
          <cell r="G274">
            <v>38</v>
          </cell>
          <cell r="H274">
            <v>32</v>
          </cell>
          <cell r="I274">
            <v>38</v>
          </cell>
        </row>
        <row r="275">
          <cell r="A275" t="str">
            <v>23978240</v>
          </cell>
          <cell r="B275" t="str">
            <v xml:space="preserve">ТСОО "ССВ"</v>
          </cell>
          <cell r="C275">
            <v>34</v>
          </cell>
          <cell r="D275">
            <v>28</v>
          </cell>
          <cell r="E275">
            <v>70</v>
          </cell>
          <cell r="F275">
            <v>70</v>
          </cell>
          <cell r="G275">
            <v>48</v>
          </cell>
          <cell r="H275">
            <v>0</v>
          </cell>
          <cell r="I275">
            <v>0</v>
          </cell>
          <cell r="J275">
            <v>0</v>
          </cell>
          <cell r="K275">
            <v>48</v>
          </cell>
        </row>
        <row r="276">
          <cell r="A276" t="str">
            <v>24000817</v>
          </cell>
          <cell r="B276" t="str">
            <v xml:space="preserve">ТОО "ПРОМСЕРВИС"</v>
          </cell>
          <cell r="C276">
            <v>66</v>
          </cell>
          <cell r="D276">
            <v>40</v>
          </cell>
          <cell r="E276">
            <v>90</v>
          </cell>
          <cell r="F276">
            <v>66</v>
          </cell>
          <cell r="G276">
            <v>40</v>
          </cell>
          <cell r="H276">
            <v>66</v>
          </cell>
          <cell r="I276">
            <v>40</v>
          </cell>
          <cell r="J276">
            <v>90</v>
          </cell>
        </row>
        <row r="277">
          <cell r="A277" t="str">
            <v>24176258</v>
          </cell>
          <cell r="B277" t="str">
            <v xml:space="preserve">ООО "МАГИСТРАЛЬ"</v>
          </cell>
          <cell r="C277">
            <v>65</v>
          </cell>
          <cell r="D277">
            <v>45</v>
          </cell>
          <cell r="E277">
            <v>119</v>
          </cell>
          <cell r="F277">
            <v>65</v>
          </cell>
          <cell r="G277">
            <v>45</v>
          </cell>
          <cell r="H277">
            <v>119</v>
          </cell>
          <cell r="I277">
            <v>65</v>
          </cell>
          <cell r="J277">
            <v>0</v>
          </cell>
          <cell r="K277">
            <v>119</v>
          </cell>
          <cell r="L277">
            <v>65</v>
          </cell>
        </row>
        <row r="278">
          <cell r="A278" t="str">
            <v>24217514</v>
          </cell>
          <cell r="B278" t="str">
            <v xml:space="preserve">"ДОН-УНИВЕРСАЛ" НПФ ДИР.ОРЕХОВ ИВАН МИХАЙЛОВИЧ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64</v>
          </cell>
          <cell r="H278">
            <v>64</v>
          </cell>
          <cell r="I278">
            <v>0</v>
          </cell>
          <cell r="J278">
            <v>0</v>
          </cell>
          <cell r="K278">
            <v>0</v>
          </cell>
          <cell r="L278">
            <v>6</v>
          </cell>
        </row>
        <row r="279">
          <cell r="A279" t="str">
            <v>24219513</v>
          </cell>
          <cell r="B279" t="str">
            <v xml:space="preserve">ООО "ОБЕРОН"</v>
          </cell>
          <cell r="C279">
            <v>13</v>
          </cell>
          <cell r="D279">
            <v>13</v>
          </cell>
          <cell r="E279">
            <v>64</v>
          </cell>
        </row>
        <row r="280">
          <cell r="A280" t="str">
            <v>24331279</v>
          </cell>
          <cell r="B280" t="str">
            <v xml:space="preserve">ТОО "ГОРИЗОНТ"</v>
          </cell>
          <cell r="C280">
            <v>63</v>
          </cell>
          <cell r="D280">
            <v>40</v>
          </cell>
          <cell r="E280">
            <v>63</v>
          </cell>
          <cell r="F280">
            <v>40</v>
          </cell>
        </row>
        <row r="281">
          <cell r="A281" t="str">
            <v>24355630</v>
          </cell>
          <cell r="B281" t="str">
            <v xml:space="preserve">ЗАО "ВОЛГО-ИНВЕСТ СЕРВИС"</v>
          </cell>
          <cell r="C281">
            <v>59</v>
          </cell>
          <cell r="D281">
            <v>59</v>
          </cell>
          <cell r="E281">
            <v>61</v>
          </cell>
          <cell r="F281">
            <v>2</v>
          </cell>
          <cell r="G281">
            <v>61</v>
          </cell>
          <cell r="H281">
            <v>61</v>
          </cell>
          <cell r="I281">
            <v>0</v>
          </cell>
          <cell r="J281">
            <v>1</v>
          </cell>
        </row>
        <row r="282">
          <cell r="A282" t="str">
            <v>24413037</v>
          </cell>
          <cell r="B282" t="str">
            <v xml:space="preserve">КРЕСТЬЯНСКОЕ ХОЗЯЙСТВО ИМЕНИ Т.ШЕВЧЕНКО</v>
          </cell>
          <cell r="C282">
            <v>11</v>
          </cell>
          <cell r="D282">
            <v>62</v>
          </cell>
          <cell r="E282">
            <v>20</v>
          </cell>
          <cell r="F282">
            <v>11</v>
          </cell>
          <cell r="G282">
            <v>11</v>
          </cell>
          <cell r="H282">
            <v>62</v>
          </cell>
          <cell r="I282">
            <v>0</v>
          </cell>
          <cell r="J282">
            <v>0</v>
          </cell>
          <cell r="K282">
            <v>0</v>
          </cell>
          <cell r="L282">
            <v>20</v>
          </cell>
        </row>
        <row r="283">
          <cell r="A283" t="str">
            <v>24634152</v>
          </cell>
          <cell r="B283" t="str">
            <v xml:space="preserve">ТОО "ТРИНА"</v>
          </cell>
          <cell r="C283">
            <v>61</v>
          </cell>
          <cell r="D283">
            <v>61</v>
          </cell>
          <cell r="E283">
            <v>63</v>
          </cell>
          <cell r="F283">
            <v>58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58</v>
          </cell>
        </row>
        <row r="284">
          <cell r="A284" t="str">
            <v>24733807</v>
          </cell>
          <cell r="B284" t="str">
            <v xml:space="preserve">ОБЩЕСТВО С ОГРАНИЧЕННОЙ ОТВЕТСТВЕННОСТЬЮ"ОНОН"</v>
          </cell>
          <cell r="C284">
            <v>30</v>
          </cell>
          <cell r="D284">
            <v>30</v>
          </cell>
          <cell r="E284">
            <v>0</v>
          </cell>
          <cell r="F284">
            <v>0</v>
          </cell>
          <cell r="G284">
            <v>0</v>
          </cell>
          <cell r="H284">
            <v>30</v>
          </cell>
        </row>
        <row r="285">
          <cell r="A285" t="str">
            <v>25037033</v>
          </cell>
          <cell r="B285" t="str">
            <v xml:space="preserve">ИЧП "БАРАЛЕТ И К "</v>
          </cell>
          <cell r="C285">
            <v>61</v>
          </cell>
          <cell r="D285">
            <v>61</v>
          </cell>
          <cell r="E285">
            <v>14</v>
          </cell>
          <cell r="F285">
            <v>19</v>
          </cell>
          <cell r="G285">
            <v>14</v>
          </cell>
          <cell r="H285">
            <v>19</v>
          </cell>
          <cell r="I285">
            <v>0</v>
          </cell>
          <cell r="J285">
            <v>14</v>
          </cell>
        </row>
        <row r="286">
          <cell r="A286" t="str">
            <v>25062083</v>
          </cell>
          <cell r="B286" t="str">
            <v xml:space="preserve">ТОО ПП "СТРОМАГ"</v>
          </cell>
          <cell r="C286">
            <v>17</v>
          </cell>
          <cell r="D286">
            <v>138</v>
          </cell>
          <cell r="E286">
            <v>17</v>
          </cell>
          <cell r="F286">
            <v>138</v>
          </cell>
          <cell r="G286">
            <v>0</v>
          </cell>
          <cell r="H286">
            <v>0</v>
          </cell>
          <cell r="I286">
            <v>17</v>
          </cell>
          <cell r="J286">
            <v>0</v>
          </cell>
          <cell r="K286">
            <v>0</v>
          </cell>
          <cell r="L286">
            <v>138</v>
          </cell>
        </row>
        <row r="287">
          <cell r="A287" t="str">
            <v>25074293</v>
          </cell>
          <cell r="B287" t="str">
            <v xml:space="preserve">ИЧП "ВИКТОРИЯ"</v>
          </cell>
          <cell r="C287">
            <v>60</v>
          </cell>
          <cell r="D287">
            <v>33</v>
          </cell>
          <cell r="E287">
            <v>21</v>
          </cell>
          <cell r="F287">
            <v>33</v>
          </cell>
          <cell r="G287">
            <v>21</v>
          </cell>
          <cell r="H287">
            <v>33</v>
          </cell>
          <cell r="I287">
            <v>0</v>
          </cell>
          <cell r="J287">
            <v>0</v>
          </cell>
          <cell r="K287">
            <v>21</v>
          </cell>
        </row>
        <row r="288">
          <cell r="A288" t="str">
            <v>25294327</v>
          </cell>
          <cell r="B288" t="str">
            <v xml:space="preserve">ТОО "АЛЬФА-ТРАНЗИТ"</v>
          </cell>
          <cell r="C288">
            <v>60</v>
          </cell>
          <cell r="D288">
            <v>42</v>
          </cell>
          <cell r="E288">
            <v>42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42</v>
          </cell>
        </row>
        <row r="289">
          <cell r="A289" t="str">
            <v>25618876</v>
          </cell>
          <cell r="B289" t="str">
            <v xml:space="preserve">ТОО"НИЖЕГОРОДСКИЙ АВАНГАРД"</v>
          </cell>
          <cell r="C289">
            <v>73</v>
          </cell>
          <cell r="D289">
            <v>60</v>
          </cell>
          <cell r="E289">
            <v>73</v>
          </cell>
          <cell r="F289">
            <v>60</v>
          </cell>
          <cell r="G289">
            <v>73</v>
          </cell>
          <cell r="H289">
            <v>0</v>
          </cell>
          <cell r="I289">
            <v>60</v>
          </cell>
        </row>
        <row r="290">
          <cell r="A290" t="str">
            <v>25643169</v>
          </cell>
          <cell r="B290" t="str">
            <v>ООО"ПРОМТЕХКОМПЛЕКТ"</v>
          </cell>
          <cell r="C290">
            <v>59</v>
          </cell>
          <cell r="D290">
            <v>59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</row>
        <row r="291">
          <cell r="A291" t="str">
            <v>25839985</v>
          </cell>
          <cell r="B291" t="str">
            <v xml:space="preserve">ООО ПКП "АЛЬТЕРНАТИВА"</v>
          </cell>
          <cell r="C291">
            <v>5</v>
          </cell>
          <cell r="D291">
            <v>52</v>
          </cell>
          <cell r="E291">
            <v>52</v>
          </cell>
          <cell r="F291">
            <v>63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63</v>
          </cell>
        </row>
        <row r="292">
          <cell r="A292" t="str">
            <v>26049570</v>
          </cell>
          <cell r="B292" t="str">
            <v xml:space="preserve">СТАРАТЕЛЬСКАЯ АРТЕЛЬ "ЦИПИКАН" КОЛЛЕКТИВНАЯ</v>
          </cell>
          <cell r="C292">
            <v>57</v>
          </cell>
          <cell r="D292">
            <v>1</v>
          </cell>
          <cell r="E292">
            <v>57</v>
          </cell>
          <cell r="F292">
            <v>57</v>
          </cell>
          <cell r="G292">
            <v>0</v>
          </cell>
          <cell r="H292">
            <v>0</v>
          </cell>
          <cell r="I292">
            <v>0</v>
          </cell>
          <cell r="J292">
            <v>1</v>
          </cell>
        </row>
        <row r="293">
          <cell r="A293" t="str">
            <v>26289148</v>
          </cell>
          <cell r="B293" t="str">
            <v xml:space="preserve">ТОО ФИРМА "РОСА"</v>
          </cell>
          <cell r="C293">
            <v>298</v>
          </cell>
          <cell r="D293">
            <v>55</v>
          </cell>
          <cell r="E293">
            <v>298</v>
          </cell>
          <cell r="F293">
            <v>55</v>
          </cell>
          <cell r="G293">
            <v>0</v>
          </cell>
          <cell r="H293">
            <v>0</v>
          </cell>
          <cell r="I293">
            <v>298</v>
          </cell>
          <cell r="J293">
            <v>55</v>
          </cell>
        </row>
        <row r="294">
          <cell r="A294" t="str">
            <v>26441285</v>
          </cell>
          <cell r="B294" t="str">
            <v xml:space="preserve">ТОО ФИРМА КАМЕННЫЙ ПОЯС</v>
          </cell>
          <cell r="C294">
            <v>15</v>
          </cell>
          <cell r="D294">
            <v>15</v>
          </cell>
          <cell r="E294">
            <v>15</v>
          </cell>
        </row>
        <row r="295">
          <cell r="A295" t="str">
            <v>26591895</v>
          </cell>
          <cell r="B295" t="str">
            <v xml:space="preserve">ТОО РЕМОНТНО-СТРОИТЕЛЬНОЕ ПРЕДПРИЯТИЕ "АЛЕКСИЙ"</v>
          </cell>
          <cell r="C295">
            <v>1</v>
          </cell>
          <cell r="D295">
            <v>55</v>
          </cell>
          <cell r="E295">
            <v>1</v>
          </cell>
          <cell r="F295">
            <v>55</v>
          </cell>
          <cell r="G295">
            <v>0</v>
          </cell>
          <cell r="H295">
            <v>55</v>
          </cell>
        </row>
        <row r="296">
          <cell r="A296" t="str">
            <v>26874707</v>
          </cell>
          <cell r="B296" t="str">
            <v xml:space="preserve">СП "МЕТОП"ООО</v>
          </cell>
          <cell r="C296">
            <v>47</v>
          </cell>
          <cell r="D296">
            <v>53</v>
          </cell>
          <cell r="E296">
            <v>53</v>
          </cell>
          <cell r="F296">
            <v>53</v>
          </cell>
        </row>
        <row r="297">
          <cell r="A297" t="str">
            <v>27061538</v>
          </cell>
          <cell r="B297" t="str">
            <v xml:space="preserve">БАЗА УМТСИК ГП "УРАЛТРАНСГАЗ"</v>
          </cell>
          <cell r="C297">
            <v>52</v>
          </cell>
          <cell r="D297">
            <v>119</v>
          </cell>
          <cell r="E297">
            <v>52</v>
          </cell>
          <cell r="F297">
            <v>119</v>
          </cell>
          <cell r="G297">
            <v>0</v>
          </cell>
          <cell r="H297">
            <v>0</v>
          </cell>
          <cell r="I297">
            <v>0</v>
          </cell>
          <cell r="J297">
            <v>52</v>
          </cell>
          <cell r="K297">
            <v>0</v>
          </cell>
          <cell r="L297">
            <v>119</v>
          </cell>
        </row>
        <row r="298">
          <cell r="A298" t="str">
            <v>27176537</v>
          </cell>
          <cell r="B298" t="str">
            <v xml:space="preserve">ИЧП "ТЕХЦЕНТР"</v>
          </cell>
          <cell r="C298">
            <v>52</v>
          </cell>
          <cell r="D298">
            <v>52</v>
          </cell>
          <cell r="E298">
            <v>52</v>
          </cell>
          <cell r="F298">
            <v>52</v>
          </cell>
          <cell r="G298">
            <v>52</v>
          </cell>
          <cell r="H298">
            <v>0</v>
          </cell>
          <cell r="I298">
            <v>0</v>
          </cell>
          <cell r="J298">
            <v>52</v>
          </cell>
        </row>
        <row r="299">
          <cell r="A299" t="str">
            <v>27190744</v>
          </cell>
          <cell r="B299" t="str">
            <v xml:space="preserve">"БИЛД" ТОО ДИР.КУБЛИКОВ ВИКТОР ЛЕОНИДОВИЧ</v>
          </cell>
          <cell r="C299">
            <v>52</v>
          </cell>
          <cell r="D299">
            <v>15</v>
          </cell>
          <cell r="E299">
            <v>15</v>
          </cell>
        </row>
        <row r="300">
          <cell r="A300" t="str">
            <v>27435884</v>
          </cell>
          <cell r="B300" t="str">
            <v xml:space="preserve">ООО "НЕПТУН"</v>
          </cell>
          <cell r="C300">
            <v>0</v>
          </cell>
          <cell r="D300">
            <v>50</v>
          </cell>
          <cell r="E300">
            <v>0</v>
          </cell>
          <cell r="F300">
            <v>50</v>
          </cell>
          <cell r="G300">
            <v>172</v>
          </cell>
          <cell r="H300">
            <v>0</v>
          </cell>
          <cell r="I300">
            <v>0</v>
          </cell>
          <cell r="J300">
            <v>50</v>
          </cell>
          <cell r="K300">
            <v>172</v>
          </cell>
        </row>
        <row r="301">
          <cell r="A301" t="str">
            <v>27440715</v>
          </cell>
          <cell r="B301" t="str">
            <v xml:space="preserve">ЗАО "НАВИДАН"</v>
          </cell>
          <cell r="C301">
            <v>11</v>
          </cell>
          <cell r="D301">
            <v>11</v>
          </cell>
          <cell r="E301">
            <v>0</v>
          </cell>
          <cell r="F301">
            <v>12</v>
          </cell>
          <cell r="G301">
            <v>13</v>
          </cell>
          <cell r="H301">
            <v>7</v>
          </cell>
          <cell r="I301">
            <v>15</v>
          </cell>
          <cell r="J301">
            <v>0</v>
          </cell>
          <cell r="K301">
            <v>15</v>
          </cell>
        </row>
        <row r="302">
          <cell r="A302" t="str">
            <v>27717387</v>
          </cell>
          <cell r="B302" t="str">
            <v xml:space="preserve">ТОО "МАРСС"</v>
          </cell>
          <cell r="C302">
            <v>50</v>
          </cell>
          <cell r="D302">
            <v>15</v>
          </cell>
          <cell r="E302">
            <v>50</v>
          </cell>
          <cell r="F302">
            <v>15</v>
          </cell>
          <cell r="G302">
            <v>0</v>
          </cell>
          <cell r="H302">
            <v>15</v>
          </cell>
        </row>
        <row r="303">
          <cell r="A303" t="str">
            <v>27771263</v>
          </cell>
          <cell r="B303" t="str">
            <v xml:space="preserve">ФИЛИАЛ АОЗТ ТОРГОВЫЙ ДОМ "НЕГАС"</v>
          </cell>
          <cell r="C303">
            <v>11</v>
          </cell>
          <cell r="D303">
            <v>31</v>
          </cell>
          <cell r="E303">
            <v>11</v>
          </cell>
          <cell r="F303">
            <v>36</v>
          </cell>
          <cell r="G303">
            <v>31</v>
          </cell>
          <cell r="H303">
            <v>31</v>
          </cell>
          <cell r="I303">
            <v>16</v>
          </cell>
          <cell r="J303">
            <v>0</v>
          </cell>
          <cell r="K303">
            <v>0</v>
          </cell>
          <cell r="L303">
            <v>36</v>
          </cell>
        </row>
        <row r="304">
          <cell r="A304" t="str">
            <v>27839104</v>
          </cell>
          <cell r="B304" t="str">
            <v xml:space="preserve">АГЕНСТВО ПО РАЗВ-Ю МЕЖД.СОТРУД.ПРИ КМ РТ</v>
          </cell>
          <cell r="C304">
            <v>47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</row>
        <row r="305">
          <cell r="A305" t="str">
            <v>27893977</v>
          </cell>
          <cell r="B305" t="str">
            <v xml:space="preserve">АОЗТ "ТЕХНОЛОГИЯ "</v>
          </cell>
          <cell r="C305">
            <v>50</v>
          </cell>
          <cell r="D305">
            <v>50</v>
          </cell>
          <cell r="E305">
            <v>126</v>
          </cell>
          <cell r="F305">
            <v>119</v>
          </cell>
          <cell r="G305">
            <v>45</v>
          </cell>
          <cell r="H305">
            <v>119</v>
          </cell>
          <cell r="I305">
            <v>0</v>
          </cell>
          <cell r="J305">
            <v>0</v>
          </cell>
          <cell r="K305">
            <v>119</v>
          </cell>
        </row>
        <row r="306">
          <cell r="A306" t="str">
            <v>29046419</v>
          </cell>
          <cell r="B306" t="str">
            <v xml:space="preserve">ТОО "ЦЕНТРНЕФТЕПРОДУКТДИАГНОСТИКА"</v>
          </cell>
          <cell r="C306">
            <v>45</v>
          </cell>
          <cell r="D306">
            <v>3</v>
          </cell>
          <cell r="E306">
            <v>45</v>
          </cell>
          <cell r="F306">
            <v>3</v>
          </cell>
          <cell r="G306">
            <v>0</v>
          </cell>
          <cell r="H306">
            <v>0</v>
          </cell>
          <cell r="I306">
            <v>0</v>
          </cell>
          <cell r="J306">
            <v>3</v>
          </cell>
        </row>
        <row r="307">
          <cell r="A307" t="str">
            <v>29236249</v>
          </cell>
          <cell r="B307" t="str">
            <v xml:space="preserve">ЗАО "ДРЕССЕР ИНДАСТРИЗ-РУС"</v>
          </cell>
          <cell r="C307">
            <v>44</v>
          </cell>
          <cell r="D307">
            <v>0</v>
          </cell>
          <cell r="E307">
            <v>44</v>
          </cell>
          <cell r="F307">
            <v>0</v>
          </cell>
          <cell r="G307">
            <v>0</v>
          </cell>
          <cell r="H307">
            <v>44</v>
          </cell>
          <cell r="I307">
            <v>0</v>
          </cell>
          <cell r="J307">
            <v>0</v>
          </cell>
        </row>
        <row r="308">
          <cell r="A308" t="str">
            <v>29360038</v>
          </cell>
          <cell r="B308" t="str">
            <v xml:space="preserve">ТОО "ФИРМА ВАРС"</v>
          </cell>
          <cell r="C308">
            <v>0</v>
          </cell>
          <cell r="D308">
            <v>0</v>
          </cell>
          <cell r="E308">
            <v>19</v>
          </cell>
          <cell r="F308">
            <v>5</v>
          </cell>
          <cell r="G308">
            <v>24</v>
          </cell>
          <cell r="H308">
            <v>24</v>
          </cell>
          <cell r="I308">
            <v>5</v>
          </cell>
          <cell r="J308">
            <v>19</v>
          </cell>
          <cell r="K308">
            <v>5</v>
          </cell>
        </row>
        <row r="309">
          <cell r="A309" t="str">
            <v>29447957</v>
          </cell>
          <cell r="B309" t="str">
            <v xml:space="preserve">ЗЭРКТ ИМ.М.В.ХРУНИЧЕВА</v>
          </cell>
          <cell r="C309">
            <v>41</v>
          </cell>
          <cell r="D309">
            <v>41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</row>
        <row r="310">
          <cell r="A310" t="str">
            <v>29517575</v>
          </cell>
          <cell r="B310" t="str">
            <v xml:space="preserve">ДИРЕКЦИЯ ПО СТР-ВУ ПКП"ГАЗКОМПРОМСЕЛЬСТРОЙ</v>
          </cell>
          <cell r="C310">
            <v>41</v>
          </cell>
          <cell r="D310">
            <v>3</v>
          </cell>
          <cell r="E310">
            <v>23</v>
          </cell>
          <cell r="F310">
            <v>3</v>
          </cell>
          <cell r="G310">
            <v>23</v>
          </cell>
          <cell r="H310">
            <v>0</v>
          </cell>
          <cell r="I310">
            <v>3</v>
          </cell>
          <cell r="J310">
            <v>0</v>
          </cell>
          <cell r="K310">
            <v>23</v>
          </cell>
        </row>
        <row r="311">
          <cell r="A311" t="str">
            <v>29776158</v>
          </cell>
          <cell r="B311" t="str">
            <v xml:space="preserve">ГЛОРИЯ-ДЕЙ - ИЧП</v>
          </cell>
          <cell r="C311">
            <v>41</v>
          </cell>
          <cell r="D311">
            <v>2</v>
          </cell>
          <cell r="E311">
            <v>1</v>
          </cell>
          <cell r="F311">
            <v>41</v>
          </cell>
          <cell r="G311">
            <v>2</v>
          </cell>
          <cell r="H311">
            <v>2</v>
          </cell>
          <cell r="I311">
            <v>0</v>
          </cell>
          <cell r="J311">
            <v>0</v>
          </cell>
          <cell r="K311">
            <v>0</v>
          </cell>
          <cell r="L311">
            <v>1</v>
          </cell>
        </row>
        <row r="312">
          <cell r="A312" t="str">
            <v>29800997</v>
          </cell>
          <cell r="B312" t="str">
            <v xml:space="preserve">ТОО ФИРМА МЕТАЛЛ-СЕРВИС</v>
          </cell>
          <cell r="C312">
            <v>40</v>
          </cell>
          <cell r="D312">
            <v>9</v>
          </cell>
          <cell r="E312">
            <v>65</v>
          </cell>
          <cell r="F312">
            <v>40</v>
          </cell>
          <cell r="G312">
            <v>9</v>
          </cell>
          <cell r="H312">
            <v>65</v>
          </cell>
          <cell r="I312">
            <v>40</v>
          </cell>
          <cell r="J312">
            <v>0</v>
          </cell>
          <cell r="K312">
            <v>9</v>
          </cell>
          <cell r="L312">
            <v>65</v>
          </cell>
        </row>
        <row r="313">
          <cell r="A313" t="str">
            <v>29815071</v>
          </cell>
          <cell r="B313" t="str">
            <v xml:space="preserve">ЗАО"ТРЕВОЖНОЕ ЗАРЕВО"</v>
          </cell>
          <cell r="C313">
            <v>40</v>
          </cell>
          <cell r="D313">
            <v>2</v>
          </cell>
          <cell r="E313">
            <v>40</v>
          </cell>
          <cell r="F313">
            <v>2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2</v>
          </cell>
        </row>
        <row r="314">
          <cell r="A314" t="str">
            <v>31051474</v>
          </cell>
          <cell r="B314" t="str">
            <v xml:space="preserve">ЗАО "РЕЕС"</v>
          </cell>
          <cell r="C314">
            <v>60</v>
          </cell>
          <cell r="D314">
            <v>40</v>
          </cell>
          <cell r="E314">
            <v>40</v>
          </cell>
          <cell r="F314">
            <v>40</v>
          </cell>
        </row>
        <row r="315">
          <cell r="A315" t="str">
            <v>31052864</v>
          </cell>
          <cell r="B315" t="str">
            <v xml:space="preserve">ЗАО "ЭКОШЕЛЬФ"</v>
          </cell>
          <cell r="C315">
            <v>0</v>
          </cell>
          <cell r="D315">
            <v>40</v>
          </cell>
          <cell r="E315">
            <v>0</v>
          </cell>
          <cell r="F315">
            <v>40</v>
          </cell>
          <cell r="G315">
            <v>0</v>
          </cell>
          <cell r="H315">
            <v>0</v>
          </cell>
          <cell r="I315">
            <v>40</v>
          </cell>
        </row>
        <row r="316">
          <cell r="A316" t="str">
            <v>31182420</v>
          </cell>
          <cell r="B316" t="str">
            <v>ЗАО"СТРОЙЭКС"</v>
          </cell>
          <cell r="C316">
            <v>20</v>
          </cell>
          <cell r="D316">
            <v>40</v>
          </cell>
          <cell r="E316">
            <v>20</v>
          </cell>
          <cell r="F316">
            <v>40</v>
          </cell>
          <cell r="G316">
            <v>0</v>
          </cell>
          <cell r="H316">
            <v>0</v>
          </cell>
          <cell r="I316">
            <v>40</v>
          </cell>
        </row>
        <row r="317">
          <cell r="A317" t="str">
            <v>31183483</v>
          </cell>
          <cell r="B317" t="str">
            <v xml:space="preserve">ТОО СП "УРАЛ-ЦЕСНА"</v>
          </cell>
          <cell r="C317">
            <v>5</v>
          </cell>
          <cell r="D317">
            <v>52</v>
          </cell>
          <cell r="E317">
            <v>52</v>
          </cell>
          <cell r="F317">
            <v>2</v>
          </cell>
          <cell r="G317">
            <v>7</v>
          </cell>
          <cell r="H317">
            <v>21</v>
          </cell>
          <cell r="I317">
            <v>144</v>
          </cell>
          <cell r="J317">
            <v>16</v>
          </cell>
          <cell r="K317">
            <v>21</v>
          </cell>
          <cell r="L317">
            <v>144</v>
          </cell>
        </row>
        <row r="318">
          <cell r="A318" t="str">
            <v>31187742</v>
          </cell>
          <cell r="B318" t="str">
            <v xml:space="preserve">ТОО СП " КОДИЗ" *7453016668</v>
          </cell>
          <cell r="C318">
            <v>34</v>
          </cell>
          <cell r="D318">
            <v>28</v>
          </cell>
          <cell r="E318">
            <v>5</v>
          </cell>
          <cell r="F318">
            <v>5</v>
          </cell>
          <cell r="G318">
            <v>50</v>
          </cell>
          <cell r="H318">
            <v>37</v>
          </cell>
          <cell r="I318">
            <v>37</v>
          </cell>
          <cell r="J318">
            <v>0</v>
          </cell>
          <cell r="K318">
            <v>50</v>
          </cell>
        </row>
        <row r="319">
          <cell r="A319" t="str">
            <v>31188109</v>
          </cell>
          <cell r="B319" t="str">
            <v xml:space="preserve">ПКФ "ПРЕМЬЕР" АОЗТ</v>
          </cell>
          <cell r="C319">
            <v>37</v>
          </cell>
          <cell r="D319">
            <v>32</v>
          </cell>
          <cell r="E319">
            <v>37</v>
          </cell>
          <cell r="F319">
            <v>37</v>
          </cell>
          <cell r="G319">
            <v>0</v>
          </cell>
          <cell r="H319">
            <v>0</v>
          </cell>
          <cell r="I319">
            <v>0</v>
          </cell>
          <cell r="J319">
            <v>32</v>
          </cell>
        </row>
        <row r="320">
          <cell r="A320" t="str">
            <v>31197568</v>
          </cell>
          <cell r="B320" t="str">
            <v xml:space="preserve">ТОО "ЕВА"</v>
          </cell>
          <cell r="C320">
            <v>52</v>
          </cell>
          <cell r="D320">
            <v>17</v>
          </cell>
          <cell r="E320">
            <v>20</v>
          </cell>
          <cell r="F320">
            <v>52</v>
          </cell>
          <cell r="G320">
            <v>52</v>
          </cell>
          <cell r="H320">
            <v>20</v>
          </cell>
          <cell r="I320">
            <v>17</v>
          </cell>
          <cell r="J320">
            <v>20</v>
          </cell>
        </row>
        <row r="321">
          <cell r="A321" t="str">
            <v>31201614</v>
          </cell>
          <cell r="B321" t="str">
            <v xml:space="preserve">ТОО "ОРИОН-О"</v>
          </cell>
          <cell r="C321">
            <v>48</v>
          </cell>
          <cell r="D321">
            <v>59</v>
          </cell>
          <cell r="E321">
            <v>48</v>
          </cell>
          <cell r="F321">
            <v>59</v>
          </cell>
          <cell r="G321">
            <v>0</v>
          </cell>
          <cell r="H321">
            <v>0</v>
          </cell>
          <cell r="I321">
            <v>48</v>
          </cell>
          <cell r="J321">
            <v>59</v>
          </cell>
        </row>
        <row r="322">
          <cell r="A322" t="str">
            <v>31211914</v>
          </cell>
          <cell r="B322" t="str">
            <v xml:space="preserve">ВПО ОАО "УРАЛТРАНСНЕФТЕПРДУКТ"</v>
          </cell>
          <cell r="C322">
            <v>39</v>
          </cell>
          <cell r="D322">
            <v>39</v>
          </cell>
          <cell r="E322">
            <v>71</v>
          </cell>
          <cell r="F322">
            <v>34</v>
          </cell>
          <cell r="G322">
            <v>3</v>
          </cell>
          <cell r="H322">
            <v>2</v>
          </cell>
          <cell r="I322">
            <v>8</v>
          </cell>
          <cell r="J322">
            <v>15</v>
          </cell>
          <cell r="K322">
            <v>8</v>
          </cell>
          <cell r="L322">
            <v>8</v>
          </cell>
        </row>
        <row r="323">
          <cell r="A323" t="str">
            <v>31402270</v>
          </cell>
          <cell r="B323" t="str">
            <v xml:space="preserve">ЗАО "УзЭлектро"</v>
          </cell>
          <cell r="C323">
            <v>28</v>
          </cell>
          <cell r="D323">
            <v>9</v>
          </cell>
          <cell r="E323">
            <v>40</v>
          </cell>
          <cell r="F323">
            <v>21</v>
          </cell>
          <cell r="G323">
            <v>28</v>
          </cell>
          <cell r="H323">
            <v>9</v>
          </cell>
          <cell r="I323">
            <v>40</v>
          </cell>
          <cell r="J323">
            <v>21</v>
          </cell>
          <cell r="K323">
            <v>21</v>
          </cell>
        </row>
        <row r="324">
          <cell r="A324" t="str">
            <v>31429912</v>
          </cell>
          <cell r="B324" t="str">
            <v xml:space="preserve">ПРОИЗВОДСТВЕННО-КОММЕРЧЕСКОЕ ЗАО "АЛЛАДИН-МОСКОВИЯ"</v>
          </cell>
          <cell r="C324">
            <v>33</v>
          </cell>
          <cell r="D324">
            <v>33</v>
          </cell>
          <cell r="E324">
            <v>33</v>
          </cell>
          <cell r="F324">
            <v>33</v>
          </cell>
          <cell r="G324">
            <v>13</v>
          </cell>
          <cell r="H324">
            <v>0</v>
          </cell>
          <cell r="I324">
            <v>0</v>
          </cell>
          <cell r="J324">
            <v>33</v>
          </cell>
          <cell r="K324">
            <v>13</v>
          </cell>
        </row>
        <row r="325">
          <cell r="A325" t="str">
            <v>31643743</v>
          </cell>
          <cell r="B325" t="str">
            <v>ЗАО"ЭНЕРГОСТРОЙСЕРВИС"</v>
          </cell>
          <cell r="C325">
            <v>33</v>
          </cell>
          <cell r="D325">
            <v>4</v>
          </cell>
          <cell r="E325">
            <v>33</v>
          </cell>
          <cell r="F325">
            <v>4</v>
          </cell>
          <cell r="G325">
            <v>0</v>
          </cell>
          <cell r="H325">
            <v>33</v>
          </cell>
          <cell r="I325">
            <v>0</v>
          </cell>
          <cell r="J325">
            <v>4</v>
          </cell>
        </row>
        <row r="326">
          <cell r="A326" t="str">
            <v>31674353</v>
          </cell>
          <cell r="B326" t="str">
            <v xml:space="preserve">ООО "ЛЕГЕНДА" *6165058349</v>
          </cell>
          <cell r="C326">
            <v>19</v>
          </cell>
          <cell r="D326">
            <v>60</v>
          </cell>
          <cell r="E326">
            <v>14</v>
          </cell>
          <cell r="F326">
            <v>19</v>
          </cell>
          <cell r="G326">
            <v>60</v>
          </cell>
          <cell r="H326">
            <v>19</v>
          </cell>
          <cell r="I326">
            <v>60</v>
          </cell>
          <cell r="J326">
            <v>14</v>
          </cell>
        </row>
        <row r="327">
          <cell r="A327" t="str">
            <v>31858969</v>
          </cell>
          <cell r="B327" t="str">
            <v xml:space="preserve">АОЗТ "ФЕНИКС" ПО КОН-ТУ ООО "ТД "ЛУКОЙЛ"</v>
          </cell>
          <cell r="C327">
            <v>33</v>
          </cell>
          <cell r="D327">
            <v>33</v>
          </cell>
          <cell r="E327">
            <v>91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91</v>
          </cell>
        </row>
        <row r="328">
          <cell r="A328" t="str">
            <v>31887190</v>
          </cell>
          <cell r="B328" t="str">
            <v xml:space="preserve">ЗАО "МЕТАЛЛКОНТРАКТ"</v>
          </cell>
          <cell r="C328">
            <v>4</v>
          </cell>
          <cell r="D328">
            <v>4</v>
          </cell>
          <cell r="E328">
            <v>42</v>
          </cell>
          <cell r="F328">
            <v>64</v>
          </cell>
          <cell r="G328">
            <v>106</v>
          </cell>
          <cell r="H328">
            <v>42</v>
          </cell>
          <cell r="I328">
            <v>32</v>
          </cell>
          <cell r="J328">
            <v>32</v>
          </cell>
          <cell r="K328">
            <v>0</v>
          </cell>
          <cell r="L328">
            <v>106</v>
          </cell>
        </row>
        <row r="329">
          <cell r="A329" t="str">
            <v>31943126</v>
          </cell>
          <cell r="B329" t="str">
            <v xml:space="preserve">ЗАО "ОННИНЕН САНКТ-ПЕТЕРБУРГ"</v>
          </cell>
          <cell r="C329">
            <v>0</v>
          </cell>
          <cell r="D329">
            <v>32</v>
          </cell>
          <cell r="E329">
            <v>0</v>
          </cell>
          <cell r="F329">
            <v>32</v>
          </cell>
          <cell r="G329">
            <v>0</v>
          </cell>
          <cell r="H329">
            <v>0</v>
          </cell>
          <cell r="I329">
            <v>0</v>
          </cell>
          <cell r="J329">
            <v>32</v>
          </cell>
        </row>
        <row r="330">
          <cell r="A330" t="str">
            <v>31954526</v>
          </cell>
          <cell r="B330" t="str">
            <v xml:space="preserve">"СП "АББ НЕВСКИЙ" ТОО</v>
          </cell>
          <cell r="C330">
            <v>31</v>
          </cell>
          <cell r="D330">
            <v>0</v>
          </cell>
          <cell r="E330">
            <v>31</v>
          </cell>
          <cell r="F330">
            <v>0</v>
          </cell>
          <cell r="G330">
            <v>0</v>
          </cell>
          <cell r="H330">
            <v>0</v>
          </cell>
        </row>
        <row r="331">
          <cell r="A331" t="str">
            <v>31973423</v>
          </cell>
          <cell r="B331" t="str">
            <v>ООО"ТРАНСФИЛЬТР-СЕРВИС"</v>
          </cell>
          <cell r="C331">
            <v>36</v>
          </cell>
          <cell r="D331">
            <v>45</v>
          </cell>
          <cell r="E331">
            <v>45</v>
          </cell>
          <cell r="F331">
            <v>31</v>
          </cell>
          <cell r="G331">
            <v>0</v>
          </cell>
          <cell r="H331">
            <v>31</v>
          </cell>
        </row>
        <row r="332">
          <cell r="A332" t="str">
            <v>32114739</v>
          </cell>
          <cell r="B332" t="str">
            <v xml:space="preserve">ПОО "РАДУГА-1" ФОНДА СОЦИАЛЬНОЙ РЕАБИЛИТАЦИИ СПОРТСМЕНОВ-ИНВАЛИДОВ          1872</v>
          </cell>
          <cell r="C332">
            <v>62</v>
          </cell>
          <cell r="D332">
            <v>92</v>
          </cell>
          <cell r="E332">
            <v>165</v>
          </cell>
          <cell r="F332">
            <v>62</v>
          </cell>
          <cell r="G332">
            <v>92</v>
          </cell>
          <cell r="H332">
            <v>165</v>
          </cell>
        </row>
        <row r="333">
          <cell r="A333" t="str">
            <v>32139357</v>
          </cell>
          <cell r="B333" t="str">
            <v xml:space="preserve">ЗАО НПП "ДЕБИТ"</v>
          </cell>
          <cell r="C333">
            <v>18</v>
          </cell>
          <cell r="D333">
            <v>9</v>
          </cell>
          <cell r="E333">
            <v>18</v>
          </cell>
          <cell r="F333">
            <v>9</v>
          </cell>
          <cell r="G333">
            <v>0</v>
          </cell>
          <cell r="H333">
            <v>18</v>
          </cell>
          <cell r="I333">
            <v>9</v>
          </cell>
        </row>
        <row r="334">
          <cell r="A334" t="str">
            <v>32256646</v>
          </cell>
          <cell r="B334" t="str">
            <v xml:space="preserve">ЗАО "СВ-ТЕК"</v>
          </cell>
          <cell r="C334">
            <v>28</v>
          </cell>
          <cell r="D334">
            <v>11</v>
          </cell>
          <cell r="E334">
            <v>94</v>
          </cell>
          <cell r="F334">
            <v>28</v>
          </cell>
          <cell r="G334">
            <v>11</v>
          </cell>
          <cell r="H334">
            <v>94</v>
          </cell>
          <cell r="I334">
            <v>181</v>
          </cell>
          <cell r="J334">
            <v>11</v>
          </cell>
          <cell r="K334">
            <v>94</v>
          </cell>
          <cell r="L334">
            <v>181</v>
          </cell>
        </row>
        <row r="335">
          <cell r="A335" t="str">
            <v>32259018</v>
          </cell>
          <cell r="B335" t="str">
            <v xml:space="preserve">ТОО ПКФ "КОМФИ"</v>
          </cell>
          <cell r="C335">
            <v>35</v>
          </cell>
          <cell r="D335">
            <v>40</v>
          </cell>
          <cell r="E335">
            <v>40</v>
          </cell>
          <cell r="F335">
            <v>32</v>
          </cell>
          <cell r="G335">
            <v>0</v>
          </cell>
          <cell r="H335">
            <v>0</v>
          </cell>
          <cell r="I335">
            <v>0</v>
          </cell>
          <cell r="J335">
            <v>32</v>
          </cell>
        </row>
        <row r="336">
          <cell r="A336" t="str">
            <v>32532514</v>
          </cell>
          <cell r="B336" t="str">
            <v xml:space="preserve">ТОО "БИНГ"</v>
          </cell>
          <cell r="C336">
            <v>3</v>
          </cell>
          <cell r="D336">
            <v>3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3</v>
          </cell>
        </row>
        <row r="337">
          <cell r="A337" t="str">
            <v>32543140</v>
          </cell>
          <cell r="B337" t="str">
            <v xml:space="preserve">ЗАО "УРАЛКОМПЛЕКТ"</v>
          </cell>
          <cell r="C337">
            <v>13</v>
          </cell>
          <cell r="D337">
            <v>63</v>
          </cell>
          <cell r="E337">
            <v>57</v>
          </cell>
          <cell r="F337">
            <v>45</v>
          </cell>
          <cell r="G337">
            <v>260</v>
          </cell>
          <cell r="H337">
            <v>57</v>
          </cell>
          <cell r="I337">
            <v>45</v>
          </cell>
          <cell r="J337">
            <v>45</v>
          </cell>
          <cell r="K337">
            <v>260</v>
          </cell>
          <cell r="L337">
            <v>420</v>
          </cell>
        </row>
        <row r="338">
          <cell r="A338" t="str">
            <v>32747752</v>
          </cell>
          <cell r="B338" t="str">
            <v xml:space="preserve">ТОО СТП "ЛОКОМОТИВ"</v>
          </cell>
          <cell r="C338">
            <v>1</v>
          </cell>
          <cell r="D338">
            <v>13</v>
          </cell>
          <cell r="E338">
            <v>1</v>
          </cell>
          <cell r="F338">
            <v>13</v>
          </cell>
          <cell r="G338">
            <v>2</v>
          </cell>
          <cell r="H338">
            <v>120</v>
          </cell>
          <cell r="I338">
            <v>10</v>
          </cell>
          <cell r="J338">
            <v>2</v>
          </cell>
          <cell r="K338">
            <v>0</v>
          </cell>
          <cell r="L338">
            <v>2</v>
          </cell>
        </row>
        <row r="339">
          <cell r="A339" t="str">
            <v>32785451</v>
          </cell>
          <cell r="B339" t="str">
            <v xml:space="preserve">ООО "ЮНОНА"</v>
          </cell>
          <cell r="C339">
            <v>24</v>
          </cell>
          <cell r="D339">
            <v>0</v>
          </cell>
          <cell r="E339">
            <v>24</v>
          </cell>
          <cell r="F339">
            <v>0</v>
          </cell>
          <cell r="G339">
            <v>0</v>
          </cell>
          <cell r="H339">
            <v>0</v>
          </cell>
          <cell r="I339">
            <v>24</v>
          </cell>
          <cell r="J339">
            <v>0</v>
          </cell>
          <cell r="K339">
            <v>0</v>
          </cell>
          <cell r="L339">
            <v>0</v>
          </cell>
        </row>
        <row r="340">
          <cell r="A340" t="str">
            <v>32835982</v>
          </cell>
          <cell r="B340" t="str">
            <v xml:space="preserve">ООО "ВЭНК"</v>
          </cell>
          <cell r="C340">
            <v>21</v>
          </cell>
          <cell r="D340">
            <v>11</v>
          </cell>
          <cell r="E340">
            <v>12</v>
          </cell>
          <cell r="F340">
            <v>21</v>
          </cell>
          <cell r="G340">
            <v>11</v>
          </cell>
          <cell r="H340">
            <v>12</v>
          </cell>
        </row>
        <row r="341">
          <cell r="A341" t="str">
            <v>32840026</v>
          </cell>
          <cell r="B341" t="str">
            <v xml:space="preserve">"ЛАДОГА-ЛЕСОТЕХНИКА" ЗАО</v>
          </cell>
          <cell r="C341">
            <v>23</v>
          </cell>
          <cell r="D341">
            <v>0</v>
          </cell>
          <cell r="E341">
            <v>23</v>
          </cell>
          <cell r="F341">
            <v>0</v>
          </cell>
          <cell r="G341">
            <v>23</v>
          </cell>
          <cell r="H341">
            <v>0</v>
          </cell>
          <cell r="I341">
            <v>0</v>
          </cell>
        </row>
        <row r="342">
          <cell r="A342" t="str">
            <v>32947913</v>
          </cell>
          <cell r="B342" t="str">
            <v>ООО"ЛЕАН"</v>
          </cell>
          <cell r="C342">
            <v>22</v>
          </cell>
          <cell r="D342">
            <v>0</v>
          </cell>
          <cell r="E342">
            <v>22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</row>
        <row r="343">
          <cell r="A343" t="str">
            <v>33165294</v>
          </cell>
          <cell r="B343" t="str">
            <v xml:space="preserve">"КОММЕРЧЕСКИЙ ЦЕНТР,ТРАНСПОРТ И ЛЕС" ОАО</v>
          </cell>
          <cell r="C343">
            <v>0</v>
          </cell>
          <cell r="D343">
            <v>21</v>
          </cell>
          <cell r="E343">
            <v>21</v>
          </cell>
          <cell r="F343">
            <v>21</v>
          </cell>
        </row>
        <row r="344">
          <cell r="A344" t="str">
            <v>33310359</v>
          </cell>
          <cell r="B344" t="str">
            <v>АОЗТ"ДОН-ТРЕЙД"</v>
          </cell>
          <cell r="C344">
            <v>46</v>
          </cell>
          <cell r="D344">
            <v>46</v>
          </cell>
          <cell r="E344">
            <v>2</v>
          </cell>
          <cell r="F344">
            <v>46</v>
          </cell>
          <cell r="G344">
            <v>46</v>
          </cell>
          <cell r="H344">
            <v>46</v>
          </cell>
        </row>
        <row r="345">
          <cell r="A345" t="str">
            <v>33401458</v>
          </cell>
          <cell r="B345" t="str">
            <v xml:space="preserve">"АРМАН-2" ИНДИВИДУАЛЬНОЕ ЧАСТНОЕ ПРЕДПРИ</v>
          </cell>
          <cell r="C345">
            <v>3</v>
          </cell>
          <cell r="D345">
            <v>20</v>
          </cell>
          <cell r="E345">
            <v>20</v>
          </cell>
          <cell r="F345">
            <v>6</v>
          </cell>
          <cell r="G345">
            <v>7</v>
          </cell>
          <cell r="H345">
            <v>6</v>
          </cell>
          <cell r="I345">
            <v>0</v>
          </cell>
          <cell r="J345">
            <v>6</v>
          </cell>
        </row>
        <row r="346">
          <cell r="A346" t="str">
            <v>33887998</v>
          </cell>
          <cell r="B346" t="str">
            <v xml:space="preserve">ЗАО "СТАЛЕПРОМЫШЛЕННАЯ КОМПАНИЯ"</v>
          </cell>
          <cell r="C346">
            <v>20</v>
          </cell>
          <cell r="D346">
            <v>23</v>
          </cell>
          <cell r="E346">
            <v>23</v>
          </cell>
          <cell r="F346">
            <v>0</v>
          </cell>
          <cell r="G346">
            <v>23</v>
          </cell>
        </row>
        <row r="347">
          <cell r="A347" t="str">
            <v>34318208</v>
          </cell>
          <cell r="B347" t="str">
            <v xml:space="preserve">СП ТОО "БАЛТИЙСКОЕ МОРСКОЕ АГЕНТСТВО"</v>
          </cell>
          <cell r="C347">
            <v>20</v>
          </cell>
          <cell r="D347">
            <v>0</v>
          </cell>
          <cell r="E347">
            <v>20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</row>
        <row r="348">
          <cell r="A348" t="str">
            <v>34320741</v>
          </cell>
          <cell r="B348" t="str">
            <v xml:space="preserve">ЗАО "СТАН-СИГМА"</v>
          </cell>
          <cell r="C348">
            <v>20</v>
          </cell>
          <cell r="D348">
            <v>39</v>
          </cell>
          <cell r="E348">
            <v>20</v>
          </cell>
          <cell r="F348">
            <v>20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39</v>
          </cell>
        </row>
        <row r="349">
          <cell r="A349" t="str">
            <v>34329898</v>
          </cell>
          <cell r="B349" t="str">
            <v>ЗАО"МАТРИКС",</v>
          </cell>
          <cell r="C349">
            <v>20</v>
          </cell>
          <cell r="D349">
            <v>0</v>
          </cell>
          <cell r="E349">
            <v>20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20</v>
          </cell>
          <cell r="K349">
            <v>0</v>
          </cell>
        </row>
        <row r="350">
          <cell r="A350" t="str">
            <v>34384414</v>
          </cell>
          <cell r="B350" t="str">
            <v xml:space="preserve">АОЗТ"С-ПЕТЕРБУРГСКАЯЭНЕРГИТИЧЕСКАЯ  ЛАБОРАТОРИЯ"</v>
          </cell>
          <cell r="C350">
            <v>19</v>
          </cell>
          <cell r="D350">
            <v>0</v>
          </cell>
          <cell r="E350">
            <v>0</v>
          </cell>
        </row>
        <row r="351">
          <cell r="A351" t="str">
            <v>34404602</v>
          </cell>
          <cell r="B351" t="str">
            <v xml:space="preserve">АСТИНТЕРКОМ АО</v>
          </cell>
          <cell r="C351">
            <v>100</v>
          </cell>
          <cell r="D351">
            <v>500</v>
          </cell>
          <cell r="E351">
            <v>500</v>
          </cell>
          <cell r="F351">
            <v>79</v>
          </cell>
          <cell r="G351">
            <v>0</v>
          </cell>
          <cell r="H351">
            <v>19</v>
          </cell>
          <cell r="I351">
            <v>0</v>
          </cell>
          <cell r="J351">
            <v>27</v>
          </cell>
          <cell r="K351">
            <v>27</v>
          </cell>
          <cell r="L351">
            <v>0</v>
          </cell>
        </row>
        <row r="352">
          <cell r="A352" t="str">
            <v>34496521</v>
          </cell>
          <cell r="B352" t="str">
            <v xml:space="preserve">АОЗТ "ТАМДЕК"</v>
          </cell>
          <cell r="C352">
            <v>19</v>
          </cell>
          <cell r="D352">
            <v>57</v>
          </cell>
          <cell r="E352">
            <v>19</v>
          </cell>
          <cell r="F352">
            <v>57</v>
          </cell>
          <cell r="G352">
            <v>19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57</v>
          </cell>
        </row>
        <row r="353">
          <cell r="A353" t="str">
            <v>34530933</v>
          </cell>
          <cell r="B353" t="str">
            <v xml:space="preserve">ТОО "КРОНА"</v>
          </cell>
          <cell r="C353">
            <v>933</v>
          </cell>
          <cell r="D353">
            <v>84</v>
          </cell>
          <cell r="E353">
            <v>7</v>
          </cell>
          <cell r="F353">
            <v>933</v>
          </cell>
          <cell r="G353">
            <v>84</v>
          </cell>
          <cell r="H353">
            <v>7</v>
          </cell>
          <cell r="I353">
            <v>933</v>
          </cell>
          <cell r="J353">
            <v>84</v>
          </cell>
          <cell r="K353">
            <v>7</v>
          </cell>
        </row>
        <row r="354">
          <cell r="A354" t="str">
            <v>34531157</v>
          </cell>
          <cell r="B354" t="str">
            <v xml:space="preserve">"ГП УС-30 ТО-45" *7453042040</v>
          </cell>
          <cell r="C354">
            <v>13</v>
          </cell>
          <cell r="D354">
            <v>13</v>
          </cell>
          <cell r="E354">
            <v>0</v>
          </cell>
          <cell r="F354">
            <v>0</v>
          </cell>
          <cell r="G354">
            <v>0</v>
          </cell>
          <cell r="H354">
            <v>13</v>
          </cell>
        </row>
        <row r="355">
          <cell r="A355" t="str">
            <v>34559635</v>
          </cell>
          <cell r="B355" t="str">
            <v xml:space="preserve">ООО"ПРОМЫШЛЕННОЕ СТРОИТЕЛЬСТВО"</v>
          </cell>
          <cell r="C355">
            <v>18</v>
          </cell>
          <cell r="D355">
            <v>52</v>
          </cell>
          <cell r="E355">
            <v>18</v>
          </cell>
          <cell r="F355">
            <v>52</v>
          </cell>
          <cell r="G355">
            <v>0</v>
          </cell>
          <cell r="H355">
            <v>0</v>
          </cell>
          <cell r="I355">
            <v>0</v>
          </cell>
          <cell r="J355">
            <v>18</v>
          </cell>
          <cell r="K355">
            <v>0</v>
          </cell>
          <cell r="L355">
            <v>52</v>
          </cell>
        </row>
        <row r="356">
          <cell r="A356" t="str">
            <v>34845571</v>
          </cell>
          <cell r="B356" t="str">
            <v xml:space="preserve">ТОО "ЛАКОС"</v>
          </cell>
          <cell r="C356">
            <v>18</v>
          </cell>
          <cell r="D356">
            <v>13</v>
          </cell>
          <cell r="E356">
            <v>18</v>
          </cell>
          <cell r="F356">
            <v>13</v>
          </cell>
          <cell r="G356">
            <v>0</v>
          </cell>
          <cell r="H356">
            <v>18</v>
          </cell>
          <cell r="I356">
            <v>13</v>
          </cell>
        </row>
        <row r="357">
          <cell r="A357" t="str">
            <v>34890761</v>
          </cell>
          <cell r="B357" t="str">
            <v xml:space="preserve">УПТК АООТ"СПЕЦМОНТАЖМЕХАНИЗАЦИЯ"</v>
          </cell>
          <cell r="C357">
            <v>17</v>
          </cell>
          <cell r="D357">
            <v>334</v>
          </cell>
          <cell r="E357">
            <v>17</v>
          </cell>
          <cell r="F357">
            <v>17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334</v>
          </cell>
        </row>
        <row r="358">
          <cell r="A358" t="str">
            <v>35169149</v>
          </cell>
          <cell r="B358" t="str">
            <v xml:space="preserve">ЗАО "СУЗМК-ЭНЕРГО"</v>
          </cell>
          <cell r="C358">
            <v>17</v>
          </cell>
          <cell r="D358">
            <v>18</v>
          </cell>
          <cell r="E358">
            <v>17</v>
          </cell>
          <cell r="F358">
            <v>18</v>
          </cell>
          <cell r="G358">
            <v>18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2</v>
          </cell>
        </row>
        <row r="359">
          <cell r="A359" t="str">
            <v>35175434</v>
          </cell>
          <cell r="B359" t="str">
            <v xml:space="preserve">ПРЕДСТАВИТЕЛЬСТВО АК "ДОЙЧЕ ЛЮФТГАНЗА АГ"</v>
          </cell>
          <cell r="C359">
            <v>0</v>
          </cell>
          <cell r="D359">
            <v>17</v>
          </cell>
          <cell r="E359">
            <v>0</v>
          </cell>
          <cell r="F359">
            <v>17</v>
          </cell>
          <cell r="G359">
            <v>0</v>
          </cell>
          <cell r="H359">
            <v>0</v>
          </cell>
          <cell r="I359">
            <v>17</v>
          </cell>
        </row>
        <row r="360">
          <cell r="A360" t="str">
            <v>35308444</v>
          </cell>
          <cell r="B360" t="str">
            <v xml:space="preserve">ЗАО "ДЖИНКО"</v>
          </cell>
          <cell r="C360">
            <v>3</v>
          </cell>
          <cell r="D360">
            <v>7</v>
          </cell>
          <cell r="E360">
            <v>6</v>
          </cell>
          <cell r="F360">
            <v>55</v>
          </cell>
          <cell r="G360">
            <v>7</v>
          </cell>
          <cell r="H360">
            <v>6</v>
          </cell>
          <cell r="I360">
            <v>55</v>
          </cell>
          <cell r="J360">
            <v>6</v>
          </cell>
          <cell r="K360">
            <v>55</v>
          </cell>
        </row>
        <row r="361">
          <cell r="A361" t="str">
            <v>35312227</v>
          </cell>
          <cell r="B361" t="str">
            <v xml:space="preserve">ЗАО"ЕВРОТЕРМИНАЛ ОБНИНСК" ПО ПОРУЧ.ЗАО"ПАКЭНСО" Г.МОСКВА</v>
          </cell>
          <cell r="C361">
            <v>0</v>
          </cell>
          <cell r="D361">
            <v>16</v>
          </cell>
          <cell r="E361">
            <v>0</v>
          </cell>
          <cell r="F361">
            <v>16</v>
          </cell>
          <cell r="G361">
            <v>0</v>
          </cell>
          <cell r="H361">
            <v>16</v>
          </cell>
        </row>
        <row r="362">
          <cell r="A362" t="str">
            <v>35354680</v>
          </cell>
          <cell r="B362" t="str">
            <v xml:space="preserve">ДГП "РОСТЭК-СМОЛЕНСК"</v>
          </cell>
          <cell r="C362">
            <v>0</v>
          </cell>
          <cell r="D362">
            <v>0</v>
          </cell>
          <cell r="E362">
            <v>15</v>
          </cell>
          <cell r="F362">
            <v>15</v>
          </cell>
        </row>
        <row r="363">
          <cell r="A363" t="str">
            <v>35383902</v>
          </cell>
          <cell r="B363" t="str">
            <v xml:space="preserve">АОЗТ "ВЕЙМАР"</v>
          </cell>
          <cell r="C363">
            <v>15</v>
          </cell>
          <cell r="D363">
            <v>0</v>
          </cell>
          <cell r="E363">
            <v>15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</row>
        <row r="364">
          <cell r="A364" t="str">
            <v>35497296</v>
          </cell>
          <cell r="B364" t="str">
            <v xml:space="preserve">ЗАО ППП "ТЕХНОСПЕЦСТАЛЬ"</v>
          </cell>
          <cell r="C364">
            <v>15</v>
          </cell>
          <cell r="D364">
            <v>32</v>
          </cell>
          <cell r="E364">
            <v>15</v>
          </cell>
          <cell r="F364">
            <v>32</v>
          </cell>
          <cell r="G364">
            <v>0</v>
          </cell>
          <cell r="H364">
            <v>0</v>
          </cell>
          <cell r="I364">
            <v>0</v>
          </cell>
          <cell r="J364">
            <v>32</v>
          </cell>
        </row>
        <row r="365">
          <cell r="A365" t="str">
            <v>35509846</v>
          </cell>
          <cell r="B365" t="str">
            <v xml:space="preserve">ОАО "ВЕСТМЕТ"</v>
          </cell>
          <cell r="C365">
            <v>15</v>
          </cell>
          <cell r="D365">
            <v>40</v>
          </cell>
          <cell r="E365">
            <v>9</v>
          </cell>
          <cell r="F365">
            <v>60</v>
          </cell>
          <cell r="G365">
            <v>15</v>
          </cell>
          <cell r="H365">
            <v>15</v>
          </cell>
          <cell r="I365">
            <v>40</v>
          </cell>
          <cell r="J365">
            <v>60</v>
          </cell>
          <cell r="K365">
            <v>9</v>
          </cell>
          <cell r="L365">
            <v>60</v>
          </cell>
        </row>
        <row r="366">
          <cell r="A366" t="str">
            <v>35588254</v>
          </cell>
          <cell r="B366" t="str">
            <v xml:space="preserve">"ASTON ENTERPRISE LTD" ФАОЗТ ДИР.АВЕШНИКОВ ГЕННАДИЙ ТИХОНОВИЧ</v>
          </cell>
          <cell r="C366">
            <v>0</v>
          </cell>
          <cell r="D366">
            <v>15</v>
          </cell>
          <cell r="E366">
            <v>0</v>
          </cell>
          <cell r="F366">
            <v>15</v>
          </cell>
          <cell r="G366">
            <v>0</v>
          </cell>
          <cell r="H366">
            <v>15</v>
          </cell>
        </row>
        <row r="367">
          <cell r="A367" t="str">
            <v>35798262</v>
          </cell>
          <cell r="B367" t="str">
            <v xml:space="preserve">ООО "САНТА-2"</v>
          </cell>
          <cell r="C367">
            <v>15</v>
          </cell>
          <cell r="D367">
            <v>172</v>
          </cell>
          <cell r="E367">
            <v>15</v>
          </cell>
          <cell r="F367">
            <v>172</v>
          </cell>
          <cell r="G367">
            <v>0</v>
          </cell>
          <cell r="H367">
            <v>15</v>
          </cell>
          <cell r="I367">
            <v>0</v>
          </cell>
          <cell r="J367">
            <v>0</v>
          </cell>
          <cell r="K367">
            <v>0</v>
          </cell>
          <cell r="L367">
            <v>172</v>
          </cell>
        </row>
        <row r="368">
          <cell r="A368" t="str">
            <v>35828706</v>
          </cell>
          <cell r="B368" t="str">
            <v xml:space="preserve">ЗАО "КОМПАНИЯ БАЙТЕК-СИЛУР"</v>
          </cell>
          <cell r="C368">
            <v>13</v>
          </cell>
          <cell r="D368">
            <v>13</v>
          </cell>
          <cell r="E368">
            <v>3</v>
          </cell>
          <cell r="F368">
            <v>3</v>
          </cell>
          <cell r="G368">
            <v>3</v>
          </cell>
          <cell r="H368">
            <v>0</v>
          </cell>
          <cell r="I368">
            <v>0</v>
          </cell>
          <cell r="J368">
            <v>0</v>
          </cell>
          <cell r="K368">
            <v>3</v>
          </cell>
          <cell r="L368">
            <v>3</v>
          </cell>
        </row>
        <row r="369">
          <cell r="A369" t="str">
            <v>36247868</v>
          </cell>
          <cell r="B369" t="str">
            <v xml:space="preserve">ООО "ТО И Р"</v>
          </cell>
          <cell r="C369">
            <v>13</v>
          </cell>
          <cell r="D369">
            <v>0</v>
          </cell>
          <cell r="E369">
            <v>13</v>
          </cell>
          <cell r="F369">
            <v>0</v>
          </cell>
          <cell r="G369">
            <v>0</v>
          </cell>
          <cell r="H369">
            <v>13</v>
          </cell>
          <cell r="I369">
            <v>0</v>
          </cell>
        </row>
        <row r="370">
          <cell r="A370" t="str">
            <v>36334998</v>
          </cell>
          <cell r="B370" t="str">
            <v xml:space="preserve">ООО "ЭПОС-2"</v>
          </cell>
          <cell r="C370">
            <v>13</v>
          </cell>
          <cell r="D370">
            <v>10</v>
          </cell>
          <cell r="E370">
            <v>13</v>
          </cell>
          <cell r="F370">
            <v>10</v>
          </cell>
          <cell r="G370">
            <v>0</v>
          </cell>
          <cell r="H370">
            <v>0</v>
          </cell>
          <cell r="I370">
            <v>13</v>
          </cell>
          <cell r="J370">
            <v>0</v>
          </cell>
          <cell r="K370">
            <v>0</v>
          </cell>
          <cell r="L370">
            <v>10</v>
          </cell>
        </row>
        <row r="371">
          <cell r="A371" t="str">
            <v>36395014</v>
          </cell>
          <cell r="B371" t="str">
            <v xml:space="preserve">ОБЩЕСТВО С ОГРАНИЧЕННОЙ ОТВЕТСТВЕННОСТЬЮ "ТОРГОВЫЙ ДОМ УРАЛЬСКИЙ РЕГИОН"</v>
          </cell>
          <cell r="C371">
            <v>13</v>
          </cell>
          <cell r="D371">
            <v>37</v>
          </cell>
          <cell r="E371">
            <v>13</v>
          </cell>
          <cell r="F371">
            <v>37</v>
          </cell>
          <cell r="G371">
            <v>13</v>
          </cell>
          <cell r="H371">
            <v>0</v>
          </cell>
          <cell r="I371">
            <v>0</v>
          </cell>
          <cell r="J371">
            <v>0</v>
          </cell>
          <cell r="K371">
            <v>37</v>
          </cell>
        </row>
        <row r="372">
          <cell r="A372" t="str">
            <v>36561783</v>
          </cell>
          <cell r="B372" t="str">
            <v xml:space="preserve">АОЗТ  "КАРГО ЭКСПРЕСС"</v>
          </cell>
          <cell r="C372">
            <v>0</v>
          </cell>
          <cell r="D372">
            <v>12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12</v>
          </cell>
        </row>
        <row r="373">
          <cell r="A373" t="str">
            <v>36580023</v>
          </cell>
          <cell r="B373" t="str">
            <v xml:space="preserve">ФИЛИАЛ СОВМЕСТНОГО РОССИЙСКО-ГЕРМАНСКОГО ПРЕДПРИЯТИЯ МЮШЕЛЛ</v>
          </cell>
          <cell r="C373">
            <v>12</v>
          </cell>
          <cell r="D373">
            <v>0</v>
          </cell>
          <cell r="E373">
            <v>12</v>
          </cell>
          <cell r="F373">
            <v>0</v>
          </cell>
          <cell r="G373">
            <v>12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</row>
        <row r="374">
          <cell r="A374" t="str">
            <v>36721815</v>
          </cell>
          <cell r="B374" t="str">
            <v xml:space="preserve">ЭСТЕТ - ООО</v>
          </cell>
          <cell r="C374">
            <v>11</v>
          </cell>
          <cell r="D374">
            <v>94</v>
          </cell>
          <cell r="E374">
            <v>7</v>
          </cell>
          <cell r="F374">
            <v>11</v>
          </cell>
          <cell r="G374">
            <v>94</v>
          </cell>
          <cell r="H374">
            <v>7</v>
          </cell>
          <cell r="I374">
            <v>0</v>
          </cell>
          <cell r="J374">
            <v>11</v>
          </cell>
          <cell r="K374">
            <v>94</v>
          </cell>
          <cell r="L374">
            <v>7</v>
          </cell>
        </row>
        <row r="375">
          <cell r="A375" t="str">
            <v>36784566</v>
          </cell>
          <cell r="B375" t="str">
            <v xml:space="preserve">"ДАЛЬСТАРИНВЕСТ" АОЗТ</v>
          </cell>
          <cell r="C375">
            <v>0</v>
          </cell>
          <cell r="D375">
            <v>11</v>
          </cell>
          <cell r="E375">
            <v>0</v>
          </cell>
          <cell r="F375">
            <v>11</v>
          </cell>
          <cell r="G375">
            <v>11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20</v>
          </cell>
        </row>
        <row r="376">
          <cell r="A376" t="str">
            <v>36899430</v>
          </cell>
          <cell r="B376" t="str">
            <v xml:space="preserve">ТОО "ИМАН"</v>
          </cell>
          <cell r="C376">
            <v>13</v>
          </cell>
          <cell r="D376">
            <v>11</v>
          </cell>
          <cell r="E376">
            <v>13</v>
          </cell>
          <cell r="F376">
            <v>11</v>
          </cell>
          <cell r="G376">
            <v>13</v>
          </cell>
          <cell r="H376">
            <v>0</v>
          </cell>
          <cell r="I376">
            <v>11</v>
          </cell>
        </row>
        <row r="377">
          <cell r="A377" t="str">
            <v>36903574</v>
          </cell>
          <cell r="B377" t="str">
            <v xml:space="preserve">ЗАО "БОН-ЛТД"</v>
          </cell>
          <cell r="C377">
            <v>1</v>
          </cell>
          <cell r="D377">
            <v>134</v>
          </cell>
          <cell r="E377">
            <v>134</v>
          </cell>
          <cell r="F377">
            <v>11</v>
          </cell>
          <cell r="G377">
            <v>0</v>
          </cell>
          <cell r="H377">
            <v>11</v>
          </cell>
        </row>
        <row r="378">
          <cell r="A378" t="str">
            <v>36906940</v>
          </cell>
          <cell r="B378" t="str">
            <v xml:space="preserve">ЗАО"АПТЕКА 500"</v>
          </cell>
          <cell r="C378">
            <v>52</v>
          </cell>
          <cell r="D378">
            <v>11</v>
          </cell>
          <cell r="E378">
            <v>11</v>
          </cell>
        </row>
        <row r="379">
          <cell r="A379" t="str">
            <v>36907170</v>
          </cell>
          <cell r="B379" t="str">
            <v xml:space="preserve">ООО "УРАЛСПЕЦСТАЛЬ"</v>
          </cell>
          <cell r="C379">
            <v>64</v>
          </cell>
          <cell r="D379">
            <v>64</v>
          </cell>
          <cell r="E379">
            <v>11</v>
          </cell>
          <cell r="F379">
            <v>79</v>
          </cell>
          <cell r="G379">
            <v>11</v>
          </cell>
          <cell r="H379">
            <v>11</v>
          </cell>
        </row>
        <row r="380">
          <cell r="A380" t="str">
            <v>36911711</v>
          </cell>
          <cell r="B380" t="str">
            <v xml:space="preserve">ООО ПКФ "УРАЛЭЛЕКТРОКОМПЛЕКТ" *7449016256</v>
          </cell>
          <cell r="C380">
            <v>11</v>
          </cell>
          <cell r="D380">
            <v>1</v>
          </cell>
          <cell r="E380">
            <v>11</v>
          </cell>
          <cell r="F380">
            <v>1</v>
          </cell>
          <cell r="G380">
            <v>11</v>
          </cell>
          <cell r="H380">
            <v>0</v>
          </cell>
          <cell r="I380">
            <v>1</v>
          </cell>
        </row>
        <row r="381">
          <cell r="A381" t="str">
            <v>36924292</v>
          </cell>
          <cell r="B381" t="str">
            <v xml:space="preserve">ООО"ПЯТЫЙ ПЕРЕДЕЛ-ДОЛИНА"</v>
          </cell>
          <cell r="C381">
            <v>10</v>
          </cell>
          <cell r="D381">
            <v>65</v>
          </cell>
          <cell r="E381">
            <v>65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65</v>
          </cell>
        </row>
        <row r="382">
          <cell r="A382" t="str">
            <v>36924702</v>
          </cell>
          <cell r="B382" t="str">
            <v xml:space="preserve">ЗАО "СПЕЦСТАЛЬКОНСТРУКЦИЯ"</v>
          </cell>
          <cell r="C382">
            <v>28</v>
          </cell>
          <cell r="D382">
            <v>10</v>
          </cell>
          <cell r="E382">
            <v>28</v>
          </cell>
          <cell r="F382">
            <v>28</v>
          </cell>
          <cell r="G382">
            <v>0</v>
          </cell>
          <cell r="H382">
            <v>0</v>
          </cell>
          <cell r="I382">
            <v>0</v>
          </cell>
          <cell r="J382">
            <v>10</v>
          </cell>
        </row>
        <row r="383">
          <cell r="A383" t="str">
            <v>36940763</v>
          </cell>
          <cell r="B383" t="str">
            <v xml:space="preserve">ЗАО "ХАКАСМЕТАЛОПТТОРГ"</v>
          </cell>
          <cell r="C383">
            <v>0</v>
          </cell>
          <cell r="D383">
            <v>10</v>
          </cell>
          <cell r="E383">
            <v>11</v>
          </cell>
          <cell r="F383">
            <v>10</v>
          </cell>
          <cell r="G383">
            <v>11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11</v>
          </cell>
        </row>
        <row r="384">
          <cell r="A384" t="str">
            <v>36986117</v>
          </cell>
          <cell r="B384" t="str">
            <v xml:space="preserve">ЗАО ПО "БИЙСКЭНЕРГОМАШ"</v>
          </cell>
          <cell r="C384">
            <v>10</v>
          </cell>
          <cell r="D384">
            <v>10</v>
          </cell>
          <cell r="E384">
            <v>12</v>
          </cell>
          <cell r="F384">
            <v>13</v>
          </cell>
          <cell r="G384">
            <v>22</v>
          </cell>
          <cell r="H384">
            <v>12</v>
          </cell>
          <cell r="I384">
            <v>13</v>
          </cell>
          <cell r="J384">
            <v>22</v>
          </cell>
          <cell r="K384">
            <v>12</v>
          </cell>
          <cell r="L384">
            <v>13</v>
          </cell>
        </row>
        <row r="385">
          <cell r="A385" t="str">
            <v>39214817</v>
          </cell>
          <cell r="B385" t="str">
            <v xml:space="preserve">ООО "ВЕСТАЛ"</v>
          </cell>
          <cell r="C385">
            <v>9</v>
          </cell>
          <cell r="D385">
            <v>9</v>
          </cell>
          <cell r="E385">
            <v>10</v>
          </cell>
          <cell r="F385">
            <v>10</v>
          </cell>
        </row>
        <row r="386">
          <cell r="A386" t="str">
            <v>39310633</v>
          </cell>
          <cell r="B386" t="str">
            <v xml:space="preserve">ЮЖНО-РУССКАЯ ОПТОВАЯ КОМПАНИЯ - ООО</v>
          </cell>
          <cell r="C386">
            <v>10</v>
          </cell>
          <cell r="D386">
            <v>16</v>
          </cell>
          <cell r="E386">
            <v>16</v>
          </cell>
          <cell r="F386">
            <v>0</v>
          </cell>
          <cell r="G386">
            <v>0</v>
          </cell>
          <cell r="H386">
            <v>16</v>
          </cell>
        </row>
        <row r="387">
          <cell r="A387" t="str">
            <v>39417503</v>
          </cell>
          <cell r="B387" t="str">
            <v xml:space="preserve">ПОО "ВИТИМ"</v>
          </cell>
          <cell r="C387">
            <v>10</v>
          </cell>
          <cell r="D387">
            <v>57</v>
          </cell>
          <cell r="E387">
            <v>10</v>
          </cell>
          <cell r="F387">
            <v>57</v>
          </cell>
          <cell r="G387">
            <v>10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57</v>
          </cell>
        </row>
        <row r="388">
          <cell r="A388" t="str">
            <v>39423320</v>
          </cell>
          <cell r="B388" t="str">
            <v xml:space="preserve">ООО"ВИКОМ"Г.САНКТ-ПЕТЕРБУРГ ,ВАСИЛЕОСТРОВСКИЙ Р-Н</v>
          </cell>
          <cell r="C388">
            <v>10</v>
          </cell>
          <cell r="D388">
            <v>145</v>
          </cell>
          <cell r="E388">
            <v>10</v>
          </cell>
          <cell r="F388">
            <v>145</v>
          </cell>
          <cell r="G388">
            <v>10</v>
          </cell>
          <cell r="H388">
            <v>0</v>
          </cell>
          <cell r="I388">
            <v>0</v>
          </cell>
          <cell r="J388">
            <v>0</v>
          </cell>
          <cell r="K388">
            <v>145</v>
          </cell>
        </row>
        <row r="389">
          <cell r="A389" t="str">
            <v>39432106</v>
          </cell>
          <cell r="B389" t="str">
            <v>ТОО"ВИТЕП"</v>
          </cell>
          <cell r="C389">
            <v>10</v>
          </cell>
          <cell r="D389">
            <v>10</v>
          </cell>
          <cell r="E389">
            <v>35</v>
          </cell>
          <cell r="F389">
            <v>37</v>
          </cell>
          <cell r="G389">
            <v>35</v>
          </cell>
          <cell r="H389">
            <v>0</v>
          </cell>
          <cell r="I389">
            <v>0</v>
          </cell>
          <cell r="J389">
            <v>0</v>
          </cell>
          <cell r="K389">
            <v>37</v>
          </cell>
          <cell r="L389">
            <v>35</v>
          </cell>
        </row>
        <row r="390">
          <cell r="A390" t="str">
            <v>39443908</v>
          </cell>
          <cell r="B390" t="str">
            <v xml:space="preserve">ЗАО "ИЖОРА-АТОМСЕРВИС"</v>
          </cell>
          <cell r="C390">
            <v>10</v>
          </cell>
          <cell r="D390">
            <v>10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</row>
        <row r="391">
          <cell r="A391" t="str">
            <v>39482334</v>
          </cell>
          <cell r="B391" t="str">
            <v xml:space="preserve">ООО  "КРИСС ЛТД"</v>
          </cell>
          <cell r="C391">
            <v>0</v>
          </cell>
          <cell r="D391">
            <v>0</v>
          </cell>
          <cell r="E391">
            <v>0</v>
          </cell>
          <cell r="F391">
            <v>9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</row>
        <row r="392">
          <cell r="A392" t="str">
            <v>39513738</v>
          </cell>
          <cell r="B392" t="str">
            <v xml:space="preserve">ООО "БОЯРШИЙ ДВОР И К"</v>
          </cell>
          <cell r="C392">
            <v>3</v>
          </cell>
          <cell r="D392">
            <v>9</v>
          </cell>
          <cell r="E392">
            <v>1</v>
          </cell>
          <cell r="F392">
            <v>1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1</v>
          </cell>
        </row>
        <row r="393">
          <cell r="A393" t="str">
            <v>39853730</v>
          </cell>
          <cell r="B393" t="str">
            <v xml:space="preserve">ООО "ОСТ-АЛКО"</v>
          </cell>
          <cell r="C393">
            <v>9</v>
          </cell>
          <cell r="D393">
            <v>0</v>
          </cell>
          <cell r="E393">
            <v>9</v>
          </cell>
          <cell r="F393">
            <v>0</v>
          </cell>
          <cell r="G393">
            <v>0</v>
          </cell>
        </row>
        <row r="394">
          <cell r="A394" t="str">
            <v>39905102</v>
          </cell>
          <cell r="B394" t="str">
            <v xml:space="preserve">ООО "ЕКАТЕРИНБУРГСКОЕ ТРАНСПОРТНОЕ АГЕНСТВО"</v>
          </cell>
          <cell r="C394">
            <v>60</v>
          </cell>
          <cell r="D394">
            <v>60</v>
          </cell>
          <cell r="E394">
            <v>9</v>
          </cell>
          <cell r="F394">
            <v>46</v>
          </cell>
          <cell r="G394">
            <v>59</v>
          </cell>
          <cell r="H394">
            <v>46</v>
          </cell>
          <cell r="I394">
            <v>0</v>
          </cell>
          <cell r="J394">
            <v>59</v>
          </cell>
          <cell r="K394">
            <v>0</v>
          </cell>
          <cell r="L394">
            <v>46</v>
          </cell>
        </row>
        <row r="395">
          <cell r="A395" t="str">
            <v>39906082</v>
          </cell>
          <cell r="B395" t="str">
            <v xml:space="preserve">ЗАО "УРАЛСТАЛЬТРУБПРОМ"</v>
          </cell>
          <cell r="C395">
            <v>78</v>
          </cell>
          <cell r="D395">
            <v>78</v>
          </cell>
          <cell r="E395">
            <v>8</v>
          </cell>
          <cell r="F395">
            <v>135</v>
          </cell>
          <cell r="G395">
            <v>99</v>
          </cell>
          <cell r="H395">
            <v>67</v>
          </cell>
          <cell r="I395">
            <v>65</v>
          </cell>
          <cell r="J395">
            <v>67</v>
          </cell>
          <cell r="K395">
            <v>56</v>
          </cell>
          <cell r="L395">
            <v>26</v>
          </cell>
        </row>
        <row r="396">
          <cell r="A396" t="str">
            <v>39932642</v>
          </cell>
          <cell r="B396" t="str">
            <v xml:space="preserve">ООО "УРАЛТРУБОТЭК"</v>
          </cell>
          <cell r="C396">
            <v>9</v>
          </cell>
          <cell r="D396">
            <v>9</v>
          </cell>
          <cell r="E396">
            <v>19</v>
          </cell>
          <cell r="F396">
            <v>0</v>
          </cell>
          <cell r="G396">
            <v>0</v>
          </cell>
          <cell r="H396">
            <v>19</v>
          </cell>
        </row>
        <row r="397">
          <cell r="A397" t="str">
            <v>40028474</v>
          </cell>
          <cell r="B397" t="str">
            <v xml:space="preserve">ЗАО "СТРОЙПРОМТЕХ"</v>
          </cell>
          <cell r="C397">
            <v>178</v>
          </cell>
          <cell r="D397">
            <v>60</v>
          </cell>
          <cell r="E397">
            <v>1</v>
          </cell>
          <cell r="F397">
            <v>2</v>
          </cell>
          <cell r="G397">
            <v>0</v>
          </cell>
          <cell r="H397">
            <v>0</v>
          </cell>
          <cell r="I397">
            <v>1</v>
          </cell>
          <cell r="J397">
            <v>125</v>
          </cell>
          <cell r="K397">
            <v>59</v>
          </cell>
        </row>
        <row r="398">
          <cell r="A398" t="str">
            <v>40347848</v>
          </cell>
          <cell r="B398" t="str">
            <v xml:space="preserve">ООО"ТРАНСПОРТЕЙШН СЕРВИСИЗ"</v>
          </cell>
          <cell r="C398">
            <v>8</v>
          </cell>
          <cell r="D398">
            <v>6</v>
          </cell>
          <cell r="E398">
            <v>0</v>
          </cell>
          <cell r="F398">
            <v>8</v>
          </cell>
          <cell r="G398">
            <v>6</v>
          </cell>
          <cell r="H398">
            <v>0</v>
          </cell>
          <cell r="I398">
            <v>8</v>
          </cell>
          <cell r="J398">
            <v>0</v>
          </cell>
          <cell r="K398">
            <v>6</v>
          </cell>
          <cell r="L398">
            <v>0</v>
          </cell>
        </row>
        <row r="399">
          <cell r="A399" t="str">
            <v>40376755</v>
          </cell>
          <cell r="B399" t="str">
            <v xml:space="preserve">ООО "ОКТАКАР"</v>
          </cell>
          <cell r="C399">
            <v>0</v>
          </cell>
          <cell r="D399">
            <v>5</v>
          </cell>
          <cell r="E399">
            <v>3</v>
          </cell>
          <cell r="F399">
            <v>0</v>
          </cell>
          <cell r="G399">
            <v>0</v>
          </cell>
          <cell r="H399">
            <v>3</v>
          </cell>
          <cell r="I399">
            <v>5</v>
          </cell>
          <cell r="J399">
            <v>0</v>
          </cell>
          <cell r="K399">
            <v>3</v>
          </cell>
        </row>
        <row r="400">
          <cell r="A400" t="str">
            <v>40378062</v>
          </cell>
          <cell r="B400" t="str">
            <v xml:space="preserve">ООО НТФ "СТОК-СЕРВИС 1"</v>
          </cell>
          <cell r="C400">
            <v>118</v>
          </cell>
          <cell r="D400">
            <v>2</v>
          </cell>
          <cell r="E400">
            <v>6</v>
          </cell>
          <cell r="F400">
            <v>2</v>
          </cell>
          <cell r="G400">
            <v>6</v>
          </cell>
        </row>
        <row r="401">
          <cell r="A401" t="str">
            <v>40427814</v>
          </cell>
          <cell r="B401" t="str">
            <v xml:space="preserve">ЗАО "ТРЕСТ КОКСОХИММОНТАЖ"</v>
          </cell>
          <cell r="C401">
            <v>8</v>
          </cell>
          <cell r="D401">
            <v>0</v>
          </cell>
          <cell r="E401">
            <v>8</v>
          </cell>
          <cell r="F401">
            <v>0</v>
          </cell>
          <cell r="G401">
            <v>8</v>
          </cell>
          <cell r="H401">
            <v>0</v>
          </cell>
        </row>
        <row r="402">
          <cell r="A402" t="str">
            <v>40432927</v>
          </cell>
          <cell r="B402" t="str">
            <v xml:space="preserve">ООО "ТРАНСИМЕКС"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</row>
        <row r="403">
          <cell r="A403" t="str">
            <v>40502384</v>
          </cell>
          <cell r="B403" t="str">
            <v>ООО"СЕЛЬМАШЭКСПОРТ"</v>
          </cell>
          <cell r="C403">
            <v>8</v>
          </cell>
          <cell r="D403">
            <v>0</v>
          </cell>
          <cell r="E403">
            <v>8</v>
          </cell>
          <cell r="F403">
            <v>0</v>
          </cell>
          <cell r="G403">
            <v>0</v>
          </cell>
          <cell r="H403">
            <v>0</v>
          </cell>
        </row>
        <row r="404">
          <cell r="A404" t="str">
            <v>40548624</v>
          </cell>
          <cell r="B404" t="str">
            <v xml:space="preserve">ООО "ЮГТРАНЗИТСЕРВИС"</v>
          </cell>
          <cell r="C404">
            <v>73</v>
          </cell>
          <cell r="D404">
            <v>0</v>
          </cell>
          <cell r="E404">
            <v>73</v>
          </cell>
          <cell r="F404">
            <v>0</v>
          </cell>
          <cell r="G404">
            <v>8</v>
          </cell>
          <cell r="H404">
            <v>0</v>
          </cell>
          <cell r="I404">
            <v>0</v>
          </cell>
          <cell r="J404">
            <v>8</v>
          </cell>
        </row>
        <row r="405">
          <cell r="A405" t="str">
            <v>40548802</v>
          </cell>
          <cell r="B405" t="str">
            <v xml:space="preserve">ЗАО "ИНТЕРРЕСУРС"</v>
          </cell>
          <cell r="C405">
            <v>60</v>
          </cell>
          <cell r="D405">
            <v>54</v>
          </cell>
          <cell r="E405">
            <v>8</v>
          </cell>
          <cell r="F405">
            <v>60</v>
          </cell>
          <cell r="G405">
            <v>54</v>
          </cell>
          <cell r="H405">
            <v>8</v>
          </cell>
          <cell r="I405">
            <v>219</v>
          </cell>
          <cell r="J405">
            <v>8</v>
          </cell>
          <cell r="K405">
            <v>0</v>
          </cell>
          <cell r="L405">
            <v>219</v>
          </cell>
        </row>
        <row r="406">
          <cell r="A406" t="str">
            <v>40555452</v>
          </cell>
          <cell r="B406" t="str">
            <v xml:space="preserve">"СОЮЗ-ЭНЕРГИЯ" ООО МПК</v>
          </cell>
          <cell r="C406">
            <v>7</v>
          </cell>
          <cell r="D406">
            <v>0</v>
          </cell>
          <cell r="E406">
            <v>7</v>
          </cell>
          <cell r="F406">
            <v>7</v>
          </cell>
          <cell r="G406">
            <v>0</v>
          </cell>
        </row>
        <row r="407">
          <cell r="A407" t="str">
            <v>40564876</v>
          </cell>
          <cell r="B407" t="str">
            <v xml:space="preserve">ООО "ЭКСПРЕСС"</v>
          </cell>
          <cell r="C407">
            <v>40</v>
          </cell>
          <cell r="D407">
            <v>46</v>
          </cell>
          <cell r="E407">
            <v>6</v>
          </cell>
        </row>
        <row r="408">
          <cell r="A408" t="str">
            <v>40604185</v>
          </cell>
          <cell r="B408" t="str">
            <v xml:space="preserve">ТОО "АРЕАН"</v>
          </cell>
          <cell r="C408">
            <v>6</v>
          </cell>
          <cell r="D408">
            <v>61</v>
          </cell>
          <cell r="E408">
            <v>6</v>
          </cell>
          <cell r="F408">
            <v>6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61</v>
          </cell>
        </row>
        <row r="409">
          <cell r="A409" t="str">
            <v>40923861</v>
          </cell>
          <cell r="B409" t="str">
            <v xml:space="preserve">ОБЩЕСТВО С ОГРАНИЧЕННОЙ ОТВЕТСТВЕННОСТЬЮ</v>
          </cell>
          <cell r="C409">
            <v>2</v>
          </cell>
          <cell r="D409">
            <v>2</v>
          </cell>
          <cell r="E409">
            <v>90</v>
          </cell>
          <cell r="F409">
            <v>2</v>
          </cell>
          <cell r="G409">
            <v>2</v>
          </cell>
          <cell r="H409">
            <v>0</v>
          </cell>
          <cell r="I409">
            <v>0</v>
          </cell>
          <cell r="J409">
            <v>90</v>
          </cell>
        </row>
        <row r="410">
          <cell r="A410" t="str">
            <v>40936237</v>
          </cell>
          <cell r="B410" t="str">
            <v xml:space="preserve">ЗАКРЫТОЕ АКЦИОНЕРНОЕ ОБЩЕСТВО ФИЛИАЛ "БИ-ЭЙЧ-ПИ ИНТЕРНЭШНЛ РИСОРСЕС"</v>
          </cell>
          <cell r="C410">
            <v>0</v>
          </cell>
          <cell r="D410">
            <v>6</v>
          </cell>
          <cell r="E410">
            <v>6</v>
          </cell>
          <cell r="F410">
            <v>0</v>
          </cell>
          <cell r="G410">
            <v>0</v>
          </cell>
          <cell r="H410">
            <v>0</v>
          </cell>
          <cell r="I410">
            <v>6</v>
          </cell>
        </row>
        <row r="411">
          <cell r="A411" t="str">
            <v>41010000</v>
          </cell>
          <cell r="B411" t="str">
            <v xml:space="preserve">СЭФ "БЛАГОВЕСТ" 659700 Г.ГОРНО-АЛТАЙСК ПР.КОММУНИСТИЧЕСКИЙ,6</v>
          </cell>
          <cell r="C411">
            <v>6</v>
          </cell>
          <cell r="D411">
            <v>40</v>
          </cell>
          <cell r="E411">
            <v>6</v>
          </cell>
          <cell r="F411">
            <v>40</v>
          </cell>
          <cell r="G411">
            <v>0</v>
          </cell>
          <cell r="H411">
            <v>0</v>
          </cell>
          <cell r="I411">
            <v>6</v>
          </cell>
          <cell r="J411">
            <v>0</v>
          </cell>
          <cell r="K411">
            <v>40</v>
          </cell>
        </row>
        <row r="412">
          <cell r="A412" t="str">
            <v>41011369</v>
          </cell>
          <cell r="B412" t="str">
            <v xml:space="preserve">ЗАО "АЛЬБИОН"</v>
          </cell>
          <cell r="C412">
            <v>2</v>
          </cell>
          <cell r="D412">
            <v>2</v>
          </cell>
          <cell r="E412">
            <v>64</v>
          </cell>
          <cell r="F412">
            <v>3</v>
          </cell>
          <cell r="G412">
            <v>64</v>
          </cell>
          <cell r="H412">
            <v>4</v>
          </cell>
          <cell r="I412">
            <v>0</v>
          </cell>
          <cell r="J412">
            <v>0</v>
          </cell>
          <cell r="K412">
            <v>64</v>
          </cell>
          <cell r="L412">
            <v>4</v>
          </cell>
        </row>
        <row r="413">
          <cell r="A413" t="str">
            <v>41017231</v>
          </cell>
          <cell r="B413" t="str">
            <v xml:space="preserve">ЗАО "ФОНД СОЦИАЛЬНОЙ ПОДДЕРЖКИ НАСЕЛЕНИЯ</v>
          </cell>
          <cell r="C413">
            <v>5</v>
          </cell>
          <cell r="D413">
            <v>3</v>
          </cell>
          <cell r="E413">
            <v>9</v>
          </cell>
          <cell r="F413">
            <v>5</v>
          </cell>
          <cell r="G413">
            <v>5</v>
          </cell>
          <cell r="H413">
            <v>9</v>
          </cell>
          <cell r="I413">
            <v>0</v>
          </cell>
          <cell r="J413">
            <v>3</v>
          </cell>
          <cell r="K413">
            <v>9</v>
          </cell>
        </row>
        <row r="414">
          <cell r="A414" t="str">
            <v>41017596</v>
          </cell>
          <cell r="B414" t="str">
            <v>ООО"АЗИЯ-ВАЛЬЯНТ"</v>
          </cell>
          <cell r="C414">
            <v>5</v>
          </cell>
          <cell r="D414">
            <v>15</v>
          </cell>
          <cell r="E414">
            <v>5</v>
          </cell>
          <cell r="F414">
            <v>15</v>
          </cell>
          <cell r="G414">
            <v>5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15</v>
          </cell>
        </row>
        <row r="415">
          <cell r="A415" t="str">
            <v>41091196</v>
          </cell>
          <cell r="B415" t="str">
            <v xml:space="preserve">ЗАО "ДАУМОС"</v>
          </cell>
          <cell r="C415">
            <v>0</v>
          </cell>
          <cell r="D415">
            <v>0</v>
          </cell>
          <cell r="E415">
            <v>5</v>
          </cell>
          <cell r="F415">
            <v>0</v>
          </cell>
          <cell r="G415">
            <v>0</v>
          </cell>
          <cell r="H415">
            <v>0</v>
          </cell>
          <cell r="I415">
            <v>5</v>
          </cell>
        </row>
        <row r="416">
          <cell r="A416" t="str">
            <v>41274927</v>
          </cell>
          <cell r="B416" t="str">
            <v xml:space="preserve">ООО ПКФ "БРЯНСКТЕХСЕРВИС"</v>
          </cell>
          <cell r="C416">
            <v>4</v>
          </cell>
          <cell r="D416">
            <v>15</v>
          </cell>
          <cell r="E416">
            <v>14</v>
          </cell>
          <cell r="F416">
            <v>4</v>
          </cell>
          <cell r="G416">
            <v>4</v>
          </cell>
          <cell r="H416">
            <v>14</v>
          </cell>
          <cell r="I416">
            <v>0</v>
          </cell>
          <cell r="J416">
            <v>0</v>
          </cell>
          <cell r="K416">
            <v>15</v>
          </cell>
          <cell r="L416">
            <v>14</v>
          </cell>
        </row>
        <row r="417">
          <cell r="A417" t="str">
            <v>41280307</v>
          </cell>
          <cell r="B417" t="str">
            <v xml:space="preserve">ООО "БМЗ-ДИЗЕЛЬ"</v>
          </cell>
          <cell r="C417">
            <v>4</v>
          </cell>
          <cell r="D417">
            <v>0</v>
          </cell>
          <cell r="E417">
            <v>0</v>
          </cell>
          <cell r="F417">
            <v>0</v>
          </cell>
          <cell r="G417">
            <v>4</v>
          </cell>
          <cell r="H417">
            <v>0</v>
          </cell>
          <cell r="I417">
            <v>0</v>
          </cell>
          <cell r="J417">
            <v>0</v>
          </cell>
        </row>
        <row r="418">
          <cell r="A418" t="str">
            <v>41410033</v>
          </cell>
          <cell r="B418" t="str">
            <v xml:space="preserve">ЗАО "АРКТИК НЕНЕЦ ЛИМИТЕД"</v>
          </cell>
          <cell r="C418">
            <v>4</v>
          </cell>
          <cell r="D418">
            <v>0</v>
          </cell>
          <cell r="E418">
            <v>0</v>
          </cell>
          <cell r="F418">
            <v>4</v>
          </cell>
          <cell r="G418">
            <v>4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</row>
        <row r="419">
          <cell r="A419" t="str">
            <v>41475896</v>
          </cell>
          <cell r="B419" t="str">
            <v xml:space="preserve">ОБЩЕСТВО С ОГРАНИЧЕННОЙ ОТВЕТСТВЕННОСТЬЮ"КАМКРИС"</v>
          </cell>
          <cell r="C419">
            <v>4</v>
          </cell>
          <cell r="D419">
            <v>10</v>
          </cell>
          <cell r="E419">
            <v>10</v>
          </cell>
          <cell r="F419">
            <v>10</v>
          </cell>
        </row>
        <row r="420">
          <cell r="A420" t="str">
            <v>41637695</v>
          </cell>
          <cell r="B420" t="str">
            <v xml:space="preserve">ООО "РОТЕКС-К"</v>
          </cell>
          <cell r="C420">
            <v>0</v>
          </cell>
          <cell r="D420">
            <v>4</v>
          </cell>
          <cell r="E420">
            <v>0</v>
          </cell>
          <cell r="F420">
            <v>4</v>
          </cell>
          <cell r="G420">
            <v>0</v>
          </cell>
          <cell r="H420">
            <v>0</v>
          </cell>
          <cell r="I420">
            <v>4</v>
          </cell>
        </row>
        <row r="421">
          <cell r="A421" t="str">
            <v>41718979</v>
          </cell>
          <cell r="B421" t="str">
            <v xml:space="preserve">ООО "ТМЗ СЕРВИС"                                                            0744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</row>
        <row r="422">
          <cell r="A422" t="str">
            <v>41743724</v>
          </cell>
          <cell r="B422" t="str">
            <v xml:space="preserve">ООО "ТЭО"                                                                   1023</v>
          </cell>
          <cell r="C422">
            <v>179</v>
          </cell>
          <cell r="D422">
            <v>176</v>
          </cell>
          <cell r="E422">
            <v>179</v>
          </cell>
          <cell r="F422">
            <v>176</v>
          </cell>
          <cell r="G422">
            <v>425</v>
          </cell>
          <cell r="H422">
            <v>113</v>
          </cell>
          <cell r="I422">
            <v>4</v>
          </cell>
          <cell r="J422">
            <v>4</v>
          </cell>
        </row>
        <row r="423">
          <cell r="A423" t="str">
            <v>41750285</v>
          </cell>
          <cell r="B423" t="str">
            <v xml:space="preserve">ЗАО   "УРАЛСЕРВИСЭНЕРГО"</v>
          </cell>
          <cell r="C423">
            <v>4</v>
          </cell>
          <cell r="D423">
            <v>4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</row>
        <row r="424">
          <cell r="A424" t="str">
            <v>41808274</v>
          </cell>
          <cell r="B424" t="str">
            <v xml:space="preserve">ОБЩЕСТВО С ОГРАНИЧЕННОЙ ОТВЕТСТВЕННОСТЬЮ "ФЛАГМАН"</v>
          </cell>
          <cell r="C424">
            <v>11</v>
          </cell>
          <cell r="D424">
            <v>4</v>
          </cell>
          <cell r="E424">
            <v>0</v>
          </cell>
          <cell r="F424">
            <v>11</v>
          </cell>
          <cell r="G424">
            <v>4</v>
          </cell>
          <cell r="H424">
            <v>11</v>
          </cell>
          <cell r="I424">
            <v>4</v>
          </cell>
          <cell r="J424">
            <v>0</v>
          </cell>
        </row>
        <row r="425">
          <cell r="A425" t="str">
            <v>41810478</v>
          </cell>
          <cell r="B425" t="str">
            <v xml:space="preserve">ООО "ЮЖУРАЛПРОДТОРГ"</v>
          </cell>
          <cell r="C425">
            <v>10</v>
          </cell>
          <cell r="D425">
            <v>3</v>
          </cell>
          <cell r="E425">
            <v>23</v>
          </cell>
          <cell r="F425">
            <v>3</v>
          </cell>
          <cell r="G425">
            <v>23</v>
          </cell>
          <cell r="H425">
            <v>0</v>
          </cell>
          <cell r="I425">
            <v>3</v>
          </cell>
          <cell r="J425">
            <v>0</v>
          </cell>
          <cell r="K425">
            <v>23</v>
          </cell>
        </row>
        <row r="426">
          <cell r="A426" t="str">
            <v>41841510</v>
          </cell>
          <cell r="B426" t="str">
            <v xml:space="preserve">ОАО "БУЗУЛУКСКИЙ ЗАВОД ТЯЖЕЛОГО МАШИНОСТРОЕНИЯ"</v>
          </cell>
          <cell r="C426">
            <v>8</v>
          </cell>
          <cell r="D426">
            <v>3</v>
          </cell>
          <cell r="E426">
            <v>8</v>
          </cell>
          <cell r="F426">
            <v>3</v>
          </cell>
          <cell r="G426">
            <v>9</v>
          </cell>
          <cell r="H426">
            <v>0</v>
          </cell>
          <cell r="I426">
            <v>0</v>
          </cell>
          <cell r="J426">
            <v>3</v>
          </cell>
          <cell r="K426">
            <v>9</v>
          </cell>
        </row>
        <row r="427">
          <cell r="A427" t="str">
            <v>41878469</v>
          </cell>
          <cell r="B427" t="str">
            <v xml:space="preserve">СТРОИТЕЛЬНО-МОНТАЖНЫЙ ПОЕЗД 730</v>
          </cell>
          <cell r="C427">
            <v>0</v>
          </cell>
          <cell r="D427">
            <v>0</v>
          </cell>
          <cell r="E427">
            <v>302</v>
          </cell>
          <cell r="F427">
            <v>0</v>
          </cell>
          <cell r="G427">
            <v>62</v>
          </cell>
          <cell r="H427">
            <v>62</v>
          </cell>
          <cell r="I427">
            <v>302</v>
          </cell>
          <cell r="J427">
            <v>0</v>
          </cell>
          <cell r="K427">
            <v>0</v>
          </cell>
          <cell r="L427">
            <v>0</v>
          </cell>
        </row>
        <row r="428">
          <cell r="A428" t="str">
            <v>41902341</v>
          </cell>
          <cell r="B428" t="str">
            <v xml:space="preserve">ООО "БЕЛТРУБОТЕХСЕРВИС"</v>
          </cell>
          <cell r="C428">
            <v>3</v>
          </cell>
          <cell r="D428">
            <v>77</v>
          </cell>
          <cell r="E428">
            <v>929</v>
          </cell>
          <cell r="F428">
            <v>3</v>
          </cell>
          <cell r="G428">
            <v>3</v>
          </cell>
          <cell r="H428">
            <v>77</v>
          </cell>
          <cell r="I428">
            <v>929</v>
          </cell>
        </row>
        <row r="429">
          <cell r="A429" t="str">
            <v>41906936</v>
          </cell>
          <cell r="B429" t="str">
            <v xml:space="preserve">ООО "ДАМАР"</v>
          </cell>
          <cell r="C429">
            <v>3</v>
          </cell>
          <cell r="D429">
            <v>58</v>
          </cell>
          <cell r="E429">
            <v>58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58</v>
          </cell>
        </row>
        <row r="430">
          <cell r="A430" t="str">
            <v>41918023</v>
          </cell>
          <cell r="B430" t="str">
            <v xml:space="preserve">ЗАО "ПОЛИГРАФИСТ"</v>
          </cell>
          <cell r="C430">
            <v>3</v>
          </cell>
          <cell r="D430">
            <v>32</v>
          </cell>
          <cell r="E430">
            <v>38</v>
          </cell>
          <cell r="F430">
            <v>32</v>
          </cell>
          <cell r="G430">
            <v>38</v>
          </cell>
          <cell r="H430">
            <v>32</v>
          </cell>
          <cell r="I430">
            <v>38</v>
          </cell>
        </row>
        <row r="431">
          <cell r="A431" t="str">
            <v>41918796</v>
          </cell>
          <cell r="B431" t="str">
            <v xml:space="preserve">ЗАО "ЭНЕРГОТЕХКОМ"</v>
          </cell>
          <cell r="C431">
            <v>119</v>
          </cell>
          <cell r="D431">
            <v>3</v>
          </cell>
          <cell r="E431">
            <v>119</v>
          </cell>
          <cell r="F431">
            <v>3</v>
          </cell>
          <cell r="G431">
            <v>0</v>
          </cell>
          <cell r="H431">
            <v>0</v>
          </cell>
          <cell r="I431">
            <v>119</v>
          </cell>
          <cell r="J431">
            <v>3</v>
          </cell>
        </row>
        <row r="432">
          <cell r="A432" t="str">
            <v>42025669</v>
          </cell>
          <cell r="B432" t="str">
            <v xml:space="preserve">ООО "БИНИТЕК"</v>
          </cell>
          <cell r="C432">
            <v>0</v>
          </cell>
          <cell r="D432">
            <v>3</v>
          </cell>
          <cell r="E432">
            <v>0</v>
          </cell>
          <cell r="F432">
            <v>3</v>
          </cell>
          <cell r="G432">
            <v>0</v>
          </cell>
          <cell r="H432">
            <v>0</v>
          </cell>
          <cell r="I432">
            <v>0</v>
          </cell>
          <cell r="J432">
            <v>3</v>
          </cell>
        </row>
        <row r="433">
          <cell r="A433" t="str">
            <v>42036762</v>
          </cell>
          <cell r="B433" t="str">
            <v>ЗАО"СОЗВЕЗДИЯ"</v>
          </cell>
          <cell r="C433">
            <v>10</v>
          </cell>
          <cell r="D433">
            <v>3</v>
          </cell>
          <cell r="E433">
            <v>10</v>
          </cell>
          <cell r="F433">
            <v>3</v>
          </cell>
          <cell r="G433">
            <v>10</v>
          </cell>
          <cell r="H433">
            <v>3</v>
          </cell>
        </row>
        <row r="434">
          <cell r="A434" t="str">
            <v>42361953</v>
          </cell>
          <cell r="B434" t="str">
            <v>ООО"СТРОЙДОРМАШКОМПЛЕКТ"</v>
          </cell>
          <cell r="C434">
            <v>3</v>
          </cell>
          <cell r="D434">
            <v>3</v>
          </cell>
          <cell r="E434">
            <v>2</v>
          </cell>
        </row>
        <row r="435">
          <cell r="A435" t="str">
            <v>42362355</v>
          </cell>
          <cell r="B435" t="str">
            <v xml:space="preserve">ООО "ДРАВЕР ПХ"</v>
          </cell>
          <cell r="C435">
            <v>0</v>
          </cell>
          <cell r="D435">
            <v>1</v>
          </cell>
          <cell r="E435">
            <v>0</v>
          </cell>
          <cell r="F435">
            <v>2</v>
          </cell>
          <cell r="G435">
            <v>0</v>
          </cell>
          <cell r="H435">
            <v>1</v>
          </cell>
          <cell r="I435">
            <v>0</v>
          </cell>
          <cell r="J435">
            <v>2</v>
          </cell>
          <cell r="K435">
            <v>0</v>
          </cell>
          <cell r="L435">
            <v>0</v>
          </cell>
        </row>
        <row r="436">
          <cell r="A436" t="str">
            <v>42422459</v>
          </cell>
          <cell r="B436" t="str">
            <v xml:space="preserve">ООО "ИНТЕРПРОМТЕХСЕРВИС-М"</v>
          </cell>
          <cell r="C436">
            <v>1</v>
          </cell>
          <cell r="D436">
            <v>1</v>
          </cell>
          <cell r="E436">
            <v>1</v>
          </cell>
          <cell r="F436">
            <v>2</v>
          </cell>
          <cell r="G436">
            <v>0</v>
          </cell>
          <cell r="H436">
            <v>1</v>
          </cell>
          <cell r="I436">
            <v>2</v>
          </cell>
          <cell r="J436">
            <v>1</v>
          </cell>
          <cell r="K436">
            <v>0</v>
          </cell>
          <cell r="L436">
            <v>2</v>
          </cell>
        </row>
        <row r="437">
          <cell r="A437" t="str">
            <v>42434037</v>
          </cell>
          <cell r="B437" t="str">
            <v xml:space="preserve">ЗАО "ФИРМА АГИС"</v>
          </cell>
          <cell r="C437">
            <v>20</v>
          </cell>
          <cell r="D437">
            <v>20</v>
          </cell>
          <cell r="E437">
            <v>115</v>
          </cell>
          <cell r="F437">
            <v>45</v>
          </cell>
          <cell r="G437">
            <v>115</v>
          </cell>
          <cell r="H437">
            <v>115</v>
          </cell>
          <cell r="I437">
            <v>2</v>
          </cell>
        </row>
        <row r="438">
          <cell r="A438" t="str">
            <v>42484489</v>
          </cell>
          <cell r="B438" t="str">
            <v>ООО"УРАЛ-СОЮЗ"</v>
          </cell>
          <cell r="C438">
            <v>120</v>
          </cell>
          <cell r="D438">
            <v>2</v>
          </cell>
          <cell r="E438">
            <v>120</v>
          </cell>
          <cell r="F438">
            <v>2</v>
          </cell>
          <cell r="G438">
            <v>0</v>
          </cell>
          <cell r="H438">
            <v>120</v>
          </cell>
          <cell r="I438">
            <v>2</v>
          </cell>
        </row>
        <row r="439">
          <cell r="A439" t="str">
            <v>42487571</v>
          </cell>
          <cell r="B439" t="str">
            <v xml:space="preserve">ООО ПКП "АДИС"</v>
          </cell>
          <cell r="C439">
            <v>12</v>
          </cell>
          <cell r="D439">
            <v>2</v>
          </cell>
          <cell r="E439">
            <v>12</v>
          </cell>
          <cell r="F439">
            <v>2</v>
          </cell>
          <cell r="G439">
            <v>0</v>
          </cell>
          <cell r="H439">
            <v>0</v>
          </cell>
          <cell r="I439">
            <v>12</v>
          </cell>
          <cell r="J439">
            <v>2</v>
          </cell>
        </row>
        <row r="440">
          <cell r="A440" t="str">
            <v>42502164</v>
          </cell>
          <cell r="B440" t="str">
            <v xml:space="preserve">ООО ПТФ "ЭНЕРГЕТИК"</v>
          </cell>
          <cell r="C440">
            <v>0</v>
          </cell>
          <cell r="D440">
            <v>0</v>
          </cell>
          <cell r="E440">
            <v>1</v>
          </cell>
          <cell r="F440">
            <v>1</v>
          </cell>
          <cell r="G440">
            <v>19</v>
          </cell>
          <cell r="H440">
            <v>24</v>
          </cell>
          <cell r="I440">
            <v>1</v>
          </cell>
          <cell r="J440">
            <v>19</v>
          </cell>
          <cell r="K440">
            <v>5</v>
          </cell>
        </row>
        <row r="441">
          <cell r="A441" t="str">
            <v>42599123</v>
          </cell>
          <cell r="B441" t="str">
            <v xml:space="preserve">ООО "КОМПАНИЯ ВОСТОЧНЫЙ ТРАНЗИТ"</v>
          </cell>
          <cell r="C441">
            <v>2</v>
          </cell>
          <cell r="D441">
            <v>0</v>
          </cell>
          <cell r="E441">
            <v>200</v>
          </cell>
          <cell r="F441">
            <v>2</v>
          </cell>
          <cell r="G441">
            <v>0</v>
          </cell>
          <cell r="H441">
            <v>200</v>
          </cell>
          <cell r="I441">
            <v>0</v>
          </cell>
          <cell r="J441">
            <v>2</v>
          </cell>
          <cell r="K441">
            <v>0</v>
          </cell>
          <cell r="L441">
            <v>200</v>
          </cell>
        </row>
        <row r="442">
          <cell r="A442" t="str">
            <v>42600910</v>
          </cell>
          <cell r="B442" t="str">
            <v xml:space="preserve">ОБЩЕСТВО С ОГРАНИЧЕННОЙ  ОТВЕТСТВЕННОСТЬЮ "ГРАНИТ".</v>
          </cell>
          <cell r="C442">
            <v>9</v>
          </cell>
          <cell r="D442">
            <v>9</v>
          </cell>
          <cell r="E442">
            <v>2</v>
          </cell>
        </row>
        <row r="443">
          <cell r="A443" t="str">
            <v>42861874</v>
          </cell>
          <cell r="B443" t="str">
            <v xml:space="preserve">ООО "ОБЪЕДИНЕНИЕ МАШСЕРВИС"</v>
          </cell>
          <cell r="C443">
            <v>116</v>
          </cell>
          <cell r="D443">
            <v>2</v>
          </cell>
          <cell r="E443">
            <v>2</v>
          </cell>
          <cell r="F443">
            <v>0</v>
          </cell>
          <cell r="G443">
            <v>2</v>
          </cell>
        </row>
        <row r="444">
          <cell r="A444" t="str">
            <v>42908050</v>
          </cell>
          <cell r="B444" t="str">
            <v xml:space="preserve">ЗАО "ТФК ТОМПО"</v>
          </cell>
          <cell r="C444">
            <v>2</v>
          </cell>
          <cell r="D444">
            <v>135</v>
          </cell>
          <cell r="E444">
            <v>2</v>
          </cell>
          <cell r="F444">
            <v>135</v>
          </cell>
          <cell r="G444">
            <v>135</v>
          </cell>
          <cell r="H444">
            <v>45</v>
          </cell>
        </row>
        <row r="445">
          <cell r="A445" t="str">
            <v>42921122</v>
          </cell>
          <cell r="B445" t="str">
            <v xml:space="preserve">ЗАО "ТРОЙКА-СОЮЗ"</v>
          </cell>
          <cell r="C445">
            <v>36</v>
          </cell>
          <cell r="D445">
            <v>36</v>
          </cell>
          <cell r="E445">
            <v>54</v>
          </cell>
          <cell r="F445">
            <v>1</v>
          </cell>
          <cell r="G445">
            <v>54</v>
          </cell>
          <cell r="H445">
            <v>0</v>
          </cell>
          <cell r="I445">
            <v>1</v>
          </cell>
          <cell r="J445">
            <v>0</v>
          </cell>
          <cell r="K445">
            <v>54</v>
          </cell>
        </row>
        <row r="446">
          <cell r="A446" t="str">
            <v>43130486</v>
          </cell>
          <cell r="B446" t="str">
            <v xml:space="preserve">ЗАО "НИЖНЕВАРТОВСКМЕДЬ"</v>
          </cell>
          <cell r="C446">
            <v>1</v>
          </cell>
          <cell r="D446">
            <v>118</v>
          </cell>
          <cell r="E446">
            <v>9</v>
          </cell>
          <cell r="F446">
            <v>1</v>
          </cell>
          <cell r="G446">
            <v>118</v>
          </cell>
          <cell r="H446">
            <v>9</v>
          </cell>
          <cell r="I446">
            <v>1</v>
          </cell>
          <cell r="J446">
            <v>118</v>
          </cell>
          <cell r="K446">
            <v>9</v>
          </cell>
        </row>
        <row r="447">
          <cell r="A447" t="str">
            <v>43229210</v>
          </cell>
          <cell r="B447" t="str">
            <v xml:space="preserve">ЗАО "ЭЛЕКТРОМ-2"</v>
          </cell>
          <cell r="C447">
            <v>1</v>
          </cell>
          <cell r="D447">
            <v>2</v>
          </cell>
          <cell r="E447">
            <v>0</v>
          </cell>
          <cell r="F447">
            <v>1</v>
          </cell>
          <cell r="G447">
            <v>2</v>
          </cell>
          <cell r="H447">
            <v>1</v>
          </cell>
          <cell r="I447">
            <v>0</v>
          </cell>
          <cell r="J447">
            <v>0</v>
          </cell>
          <cell r="K447">
            <v>2</v>
          </cell>
          <cell r="L447">
            <v>0</v>
          </cell>
        </row>
        <row r="448">
          <cell r="A448" t="str">
            <v>43265358</v>
          </cell>
          <cell r="B448" t="str">
            <v>ЗАО"СПЕЦМОНТАЖРЕМОНТ"</v>
          </cell>
          <cell r="C448">
            <v>0</v>
          </cell>
          <cell r="D448">
            <v>1</v>
          </cell>
          <cell r="E448">
            <v>0</v>
          </cell>
          <cell r="F448">
            <v>0</v>
          </cell>
          <cell r="G448">
            <v>1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</row>
        <row r="449">
          <cell r="A449" t="str">
            <v>43858041</v>
          </cell>
          <cell r="B449" t="str">
            <v>ООО"КОВЕС"</v>
          </cell>
          <cell r="C449">
            <v>20</v>
          </cell>
          <cell r="D449">
            <v>20</v>
          </cell>
          <cell r="E449">
            <v>20</v>
          </cell>
        </row>
        <row r="450">
          <cell r="A450" t="str">
            <v>43909884</v>
          </cell>
          <cell r="B450" t="str">
            <v>ООО"ЭНКОМ"</v>
          </cell>
          <cell r="C450">
            <v>1</v>
          </cell>
          <cell r="D450">
            <v>0</v>
          </cell>
          <cell r="E450">
            <v>1</v>
          </cell>
          <cell r="F450">
            <v>1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</row>
        <row r="451">
          <cell r="A451" t="str">
            <v>43925855</v>
          </cell>
          <cell r="B451" t="str">
            <v xml:space="preserve">ООО "ТЕКСТОН"</v>
          </cell>
          <cell r="C451">
            <v>0</v>
          </cell>
          <cell r="D451">
            <v>0</v>
          </cell>
          <cell r="E451">
            <v>1</v>
          </cell>
          <cell r="F451">
            <v>1</v>
          </cell>
          <cell r="G451">
            <v>1</v>
          </cell>
          <cell r="H451">
            <v>0</v>
          </cell>
          <cell r="I451">
            <v>1</v>
          </cell>
          <cell r="J451">
            <v>1</v>
          </cell>
        </row>
        <row r="452">
          <cell r="A452" t="str">
            <v>43977219</v>
          </cell>
          <cell r="B452" t="str">
            <v xml:space="preserve">ООО "ТОРГСНАБСИБ"</v>
          </cell>
          <cell r="C452">
            <v>0</v>
          </cell>
          <cell r="D452">
            <v>1</v>
          </cell>
          <cell r="E452">
            <v>143</v>
          </cell>
          <cell r="F452">
            <v>46</v>
          </cell>
          <cell r="G452">
            <v>0</v>
          </cell>
          <cell r="H452">
            <v>1</v>
          </cell>
          <cell r="I452">
            <v>143</v>
          </cell>
          <cell r="J452">
            <v>46</v>
          </cell>
          <cell r="K452">
            <v>143</v>
          </cell>
          <cell r="L452">
            <v>46</v>
          </cell>
        </row>
        <row r="453">
          <cell r="A453" t="str">
            <v>43979000</v>
          </cell>
          <cell r="B453" t="str">
            <v xml:space="preserve">ООО СТРОИТЕЛЬНАЯ ТОРГОВО-ФИНАНСОВАЯ КОМПАНИЯ "УНИВЕРСАЛ-ИНИВЕРСАЛ-ИНВЕСТ-ОМСК"</v>
          </cell>
          <cell r="C453">
            <v>1</v>
          </cell>
          <cell r="D453">
            <v>96</v>
          </cell>
          <cell r="E453">
            <v>1</v>
          </cell>
          <cell r="F453">
            <v>96</v>
          </cell>
          <cell r="G453">
            <v>0</v>
          </cell>
          <cell r="H453">
            <v>1</v>
          </cell>
          <cell r="I453">
            <v>0</v>
          </cell>
          <cell r="J453">
            <v>0</v>
          </cell>
          <cell r="K453">
            <v>0</v>
          </cell>
          <cell r="L453">
            <v>96</v>
          </cell>
        </row>
        <row r="454">
          <cell r="A454" t="str">
            <v>43983243</v>
          </cell>
          <cell r="B454" t="str">
            <v xml:space="preserve">ООО "ИНТЕХУСЛУГИ"</v>
          </cell>
          <cell r="C454">
            <v>1</v>
          </cell>
          <cell r="D454">
            <v>0</v>
          </cell>
          <cell r="E454">
            <v>1</v>
          </cell>
          <cell r="F454">
            <v>0</v>
          </cell>
          <cell r="G454">
            <v>0</v>
          </cell>
          <cell r="H454">
            <v>1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</row>
        <row r="455">
          <cell r="A455" t="str">
            <v>44028369</v>
          </cell>
          <cell r="B455" t="str">
            <v xml:space="preserve">ЗАО "ИНПРОМ"</v>
          </cell>
          <cell r="C455">
            <v>44</v>
          </cell>
          <cell r="D455">
            <v>1</v>
          </cell>
          <cell r="E455">
            <v>44</v>
          </cell>
          <cell r="F455">
            <v>1</v>
          </cell>
          <cell r="G455">
            <v>0</v>
          </cell>
          <cell r="H455">
            <v>44</v>
          </cell>
          <cell r="I455">
            <v>0</v>
          </cell>
          <cell r="J455">
            <v>1</v>
          </cell>
        </row>
        <row r="456">
          <cell r="A456" t="str">
            <v>44039658</v>
          </cell>
          <cell r="B456" t="str">
            <v xml:space="preserve">ООО ТОРГОВЫЙ ДОМ"СИБГЕОПРОМ"</v>
          </cell>
          <cell r="C456">
            <v>42</v>
          </cell>
          <cell r="D456">
            <v>42</v>
          </cell>
          <cell r="E456">
            <v>62</v>
          </cell>
          <cell r="F456">
            <v>0</v>
          </cell>
          <cell r="G456">
            <v>100</v>
          </cell>
          <cell r="H456">
            <v>100</v>
          </cell>
          <cell r="I456">
            <v>0</v>
          </cell>
          <cell r="J456">
            <v>0</v>
          </cell>
        </row>
        <row r="457">
          <cell r="A457" t="str">
            <v>44064113</v>
          </cell>
          <cell r="B457" t="str">
            <v xml:space="preserve">ООО ЦТРИ"СТАЛЬКОН"</v>
          </cell>
          <cell r="C457">
            <v>100</v>
          </cell>
          <cell r="D457">
            <v>1</v>
          </cell>
          <cell r="E457">
            <v>100</v>
          </cell>
          <cell r="F457">
            <v>100</v>
          </cell>
          <cell r="G457">
            <v>0</v>
          </cell>
          <cell r="H457">
            <v>0</v>
          </cell>
          <cell r="I457">
            <v>0</v>
          </cell>
          <cell r="J457">
            <v>1</v>
          </cell>
        </row>
        <row r="458">
          <cell r="A458" t="str">
            <v>44148933</v>
          </cell>
          <cell r="B458" t="str">
            <v>ЗАО"НЕФТЬ-ИНВЕСТ"</v>
          </cell>
          <cell r="C458">
            <v>1</v>
          </cell>
          <cell r="D458">
            <v>99</v>
          </cell>
          <cell r="E458">
            <v>1</v>
          </cell>
          <cell r="F458">
            <v>99</v>
          </cell>
          <cell r="G458">
            <v>99</v>
          </cell>
        </row>
        <row r="459">
          <cell r="A459" t="str">
            <v>44197831</v>
          </cell>
          <cell r="B459" t="str">
            <v xml:space="preserve">ООО "МОРСКАЯ ЗВЕЗДА"</v>
          </cell>
          <cell r="C459">
            <v>1</v>
          </cell>
          <cell r="D459">
            <v>1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1</v>
          </cell>
        </row>
        <row r="460">
          <cell r="A460" t="str">
            <v>44198865</v>
          </cell>
          <cell r="B460" t="str">
            <v xml:space="preserve">ООО УНИСТРОЙ</v>
          </cell>
          <cell r="C460">
            <v>1</v>
          </cell>
          <cell r="D460">
            <v>22</v>
          </cell>
          <cell r="E460">
            <v>1</v>
          </cell>
          <cell r="F460">
            <v>22</v>
          </cell>
          <cell r="G460">
            <v>0</v>
          </cell>
          <cell r="H460">
            <v>0</v>
          </cell>
          <cell r="I460">
            <v>1</v>
          </cell>
          <cell r="J460">
            <v>0</v>
          </cell>
          <cell r="K460">
            <v>0</v>
          </cell>
          <cell r="L460">
            <v>22</v>
          </cell>
        </row>
        <row r="461">
          <cell r="A461" t="str">
            <v>44204502</v>
          </cell>
          <cell r="B461" t="str">
            <v xml:space="preserve">ОБЩЕСТВО С ОГРАНИЧЕННОЙ ОТВЕТСТВЕННОСТЬЮ "БАЛТИК-МЕТАЛС ГРУПП"</v>
          </cell>
          <cell r="C461">
            <v>1</v>
          </cell>
          <cell r="D461">
            <v>17</v>
          </cell>
          <cell r="E461">
            <v>1</v>
          </cell>
          <cell r="F461">
            <v>17</v>
          </cell>
          <cell r="G461">
            <v>0</v>
          </cell>
          <cell r="H461">
            <v>0</v>
          </cell>
          <cell r="I461">
            <v>1</v>
          </cell>
          <cell r="J461">
            <v>0</v>
          </cell>
          <cell r="K461">
            <v>0</v>
          </cell>
          <cell r="L461">
            <v>17</v>
          </cell>
        </row>
        <row r="462">
          <cell r="A462" t="str">
            <v>44297923</v>
          </cell>
          <cell r="B462" t="str">
            <v>ЗАО"МИЛОРД"</v>
          </cell>
          <cell r="C462">
            <v>0</v>
          </cell>
          <cell r="D462">
            <v>1</v>
          </cell>
          <cell r="E462">
            <v>0</v>
          </cell>
          <cell r="F462">
            <v>1</v>
          </cell>
          <cell r="G462">
            <v>0</v>
          </cell>
          <cell r="H462">
            <v>0</v>
          </cell>
          <cell r="I462">
            <v>0</v>
          </cell>
          <cell r="J462">
            <v>1</v>
          </cell>
        </row>
        <row r="463">
          <cell r="A463" t="str">
            <v>44356956</v>
          </cell>
          <cell r="B463" t="str">
            <v xml:space="preserve">ООО "ПЕТРОТЭКС"</v>
          </cell>
          <cell r="C463">
            <v>1</v>
          </cell>
          <cell r="D463">
            <v>1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</row>
        <row r="464">
          <cell r="A464" t="str">
            <v>44383858</v>
          </cell>
          <cell r="B464" t="str">
            <v xml:space="preserve">ЗАО ПСП "МЕДИА ИНДЕКС"</v>
          </cell>
          <cell r="C464">
            <v>19</v>
          </cell>
          <cell r="D464">
            <v>19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19</v>
          </cell>
        </row>
        <row r="465">
          <cell r="A465" t="str">
            <v>44387939</v>
          </cell>
          <cell r="B465" t="str">
            <v xml:space="preserve">ООО "АКВАМАРИН"</v>
          </cell>
          <cell r="C465">
            <v>10</v>
          </cell>
          <cell r="D465">
            <v>118</v>
          </cell>
          <cell r="E465">
            <v>127</v>
          </cell>
          <cell r="F465">
            <v>10</v>
          </cell>
          <cell r="G465">
            <v>10</v>
          </cell>
          <cell r="H465">
            <v>127</v>
          </cell>
          <cell r="I465">
            <v>0</v>
          </cell>
          <cell r="J465">
            <v>0</v>
          </cell>
          <cell r="K465">
            <v>118</v>
          </cell>
          <cell r="L465">
            <v>127</v>
          </cell>
        </row>
        <row r="466">
          <cell r="A466" t="str">
            <v>44420921</v>
          </cell>
          <cell r="B466" t="str">
            <v xml:space="preserve">МЕДИ - ООО ("MEDI" CO.LTD)</v>
          </cell>
          <cell r="C466">
            <v>10</v>
          </cell>
          <cell r="D466">
            <v>10</v>
          </cell>
          <cell r="E466">
            <v>200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200</v>
          </cell>
        </row>
        <row r="467">
          <cell r="A467" t="str">
            <v>44656150</v>
          </cell>
          <cell r="B467" t="str">
            <v xml:space="preserve">ЗАО ПО "СТАЛЬЗАВОД"                                                         2405</v>
          </cell>
          <cell r="C467">
            <v>27</v>
          </cell>
          <cell r="D467">
            <v>105</v>
          </cell>
          <cell r="E467">
            <v>12</v>
          </cell>
          <cell r="F467">
            <v>16</v>
          </cell>
          <cell r="G467">
            <v>27</v>
          </cell>
          <cell r="H467">
            <v>105</v>
          </cell>
          <cell r="I467">
            <v>12</v>
          </cell>
          <cell r="J467">
            <v>16</v>
          </cell>
          <cell r="K467">
            <v>25</v>
          </cell>
          <cell r="L467">
            <v>190</v>
          </cell>
        </row>
        <row r="468">
          <cell r="A468" t="str">
            <v>44657480</v>
          </cell>
          <cell r="B468" t="str">
            <v xml:space="preserve">ЗАО "ОБЬЕДИНЕНИЕ МЕТАЛЛОЗАВОД"</v>
          </cell>
          <cell r="C468">
            <v>41</v>
          </cell>
          <cell r="D468">
            <v>172</v>
          </cell>
          <cell r="E468">
            <v>172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172</v>
          </cell>
        </row>
        <row r="469">
          <cell r="A469" t="str">
            <v>44668584</v>
          </cell>
          <cell r="B469" t="str">
            <v xml:space="preserve">ЗАО "ЭНЕРГОКОМ"                                                             2258</v>
          </cell>
          <cell r="C469">
            <v>37</v>
          </cell>
          <cell r="D469">
            <v>47</v>
          </cell>
          <cell r="E469">
            <v>37</v>
          </cell>
          <cell r="F469">
            <v>47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37</v>
          </cell>
          <cell r="L469">
            <v>47</v>
          </cell>
        </row>
        <row r="470">
          <cell r="A470" t="str">
            <v>44677005</v>
          </cell>
          <cell r="B470" t="str">
            <v xml:space="preserve">ОБЩЕСТВО С ОГРАНИЧЕННОЙ ОТВЕТСТВЕННОСТЬЮ "АМУРСКИЕ ПРОСТОРЫ"</v>
          </cell>
          <cell r="C470">
            <v>10</v>
          </cell>
          <cell r="D470">
            <v>10</v>
          </cell>
          <cell r="E470">
            <v>82</v>
          </cell>
          <cell r="F470">
            <v>53</v>
          </cell>
          <cell r="G470">
            <v>82</v>
          </cell>
          <cell r="H470">
            <v>0</v>
          </cell>
          <cell r="I470">
            <v>0</v>
          </cell>
          <cell r="J470">
            <v>0</v>
          </cell>
          <cell r="K470">
            <v>53</v>
          </cell>
          <cell r="L470">
            <v>82</v>
          </cell>
        </row>
        <row r="471">
          <cell r="A471" t="str">
            <v>44693352</v>
          </cell>
          <cell r="B471" t="str">
            <v xml:space="preserve">ООО "АСКАД"</v>
          </cell>
          <cell r="C471">
            <v>0</v>
          </cell>
          <cell r="D471">
            <v>0</v>
          </cell>
          <cell r="E471">
            <v>46</v>
          </cell>
          <cell r="F471">
            <v>83</v>
          </cell>
          <cell r="G471">
            <v>46</v>
          </cell>
          <cell r="H471">
            <v>0</v>
          </cell>
          <cell r="I471">
            <v>0</v>
          </cell>
          <cell r="J471">
            <v>0</v>
          </cell>
          <cell r="K471">
            <v>83</v>
          </cell>
          <cell r="L471">
            <v>46</v>
          </cell>
        </row>
        <row r="472">
          <cell r="A472" t="str">
            <v>44768274</v>
          </cell>
          <cell r="B472" t="str">
            <v>ООО"ОБЕРОН"</v>
          </cell>
          <cell r="C472">
            <v>0</v>
          </cell>
          <cell r="D472">
            <v>119</v>
          </cell>
          <cell r="E472">
            <v>0</v>
          </cell>
          <cell r="F472">
            <v>119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119</v>
          </cell>
        </row>
        <row r="473">
          <cell r="A473" t="str">
            <v>44867898</v>
          </cell>
          <cell r="B473" t="str">
            <v>ООО"КАВКАЗПРОМСНАБ"</v>
          </cell>
          <cell r="C473">
            <v>20</v>
          </cell>
          <cell r="D473">
            <v>20</v>
          </cell>
          <cell r="E473">
            <v>20</v>
          </cell>
          <cell r="F473">
            <v>20</v>
          </cell>
          <cell r="G473">
            <v>106</v>
          </cell>
          <cell r="H473">
            <v>0</v>
          </cell>
          <cell r="I473">
            <v>20</v>
          </cell>
          <cell r="J473">
            <v>0</v>
          </cell>
          <cell r="K473">
            <v>0</v>
          </cell>
          <cell r="L473">
            <v>106</v>
          </cell>
        </row>
        <row r="474">
          <cell r="A474" t="str">
            <v>45123929</v>
          </cell>
          <cell r="B474" t="str">
            <v xml:space="preserve">ЗАО "ФИРМА ИКАР-ИНВЕСТ"</v>
          </cell>
          <cell r="C474">
            <v>0</v>
          </cell>
          <cell r="D474">
            <v>0</v>
          </cell>
          <cell r="E474">
            <v>96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96</v>
          </cell>
        </row>
        <row r="475">
          <cell r="A475" t="str">
            <v>45137908</v>
          </cell>
          <cell r="B475" t="str">
            <v xml:space="preserve">ООО "ТОРГОВЫЙ ДОМ "ТОРГМЕТ"</v>
          </cell>
          <cell r="C475">
            <v>76</v>
          </cell>
          <cell r="D475">
            <v>190</v>
          </cell>
          <cell r="E475">
            <v>76</v>
          </cell>
          <cell r="F475">
            <v>190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76</v>
          </cell>
          <cell r="L475">
            <v>190</v>
          </cell>
        </row>
        <row r="476">
          <cell r="A476" t="str">
            <v>45243970</v>
          </cell>
          <cell r="B476" t="str">
            <v xml:space="preserve">ЗАО "ОГНИ"</v>
          </cell>
          <cell r="C476">
            <v>0</v>
          </cell>
          <cell r="D476">
            <v>95</v>
          </cell>
          <cell r="E476">
            <v>0</v>
          </cell>
          <cell r="F476">
            <v>95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95</v>
          </cell>
        </row>
        <row r="477">
          <cell r="A477" t="str">
            <v>45294654</v>
          </cell>
          <cell r="B477" t="str">
            <v xml:space="preserve">ООО УФАПОЛИХИМ</v>
          </cell>
          <cell r="C477">
            <v>62</v>
          </cell>
          <cell r="D477">
            <v>86</v>
          </cell>
          <cell r="E477">
            <v>62</v>
          </cell>
          <cell r="F477">
            <v>86</v>
          </cell>
          <cell r="G477">
            <v>37</v>
          </cell>
          <cell r="H477">
            <v>47</v>
          </cell>
          <cell r="I477">
            <v>0</v>
          </cell>
          <cell r="J477">
            <v>0</v>
          </cell>
          <cell r="K477">
            <v>37</v>
          </cell>
          <cell r="L477">
            <v>47</v>
          </cell>
        </row>
        <row r="478">
          <cell r="A478" t="str">
            <v>45349059</v>
          </cell>
          <cell r="B478" t="str">
            <v xml:space="preserve">ЗАО "ПРОМСТРОЙПРИБОР"</v>
          </cell>
          <cell r="C478">
            <v>61</v>
          </cell>
          <cell r="D478">
            <v>61</v>
          </cell>
          <cell r="E478">
            <v>58</v>
          </cell>
          <cell r="F478">
            <v>37</v>
          </cell>
          <cell r="G478">
            <v>58</v>
          </cell>
          <cell r="H478">
            <v>0</v>
          </cell>
          <cell r="I478">
            <v>0</v>
          </cell>
          <cell r="J478">
            <v>0</v>
          </cell>
          <cell r="K478">
            <v>37</v>
          </cell>
          <cell r="L478">
            <v>58</v>
          </cell>
        </row>
        <row r="479">
          <cell r="A479" t="str">
            <v>45372325</v>
          </cell>
          <cell r="B479" t="str">
            <v xml:space="preserve">ЗАО ПКФ " ПОЛИМЕРИНВЕСТ"</v>
          </cell>
          <cell r="C479">
            <v>2</v>
          </cell>
          <cell r="D479">
            <v>2</v>
          </cell>
          <cell r="E479">
            <v>2</v>
          </cell>
          <cell r="F479">
            <v>66</v>
          </cell>
          <cell r="G479">
            <v>2</v>
          </cell>
          <cell r="H479">
            <v>2</v>
          </cell>
          <cell r="I479">
            <v>66</v>
          </cell>
          <cell r="J479">
            <v>2</v>
          </cell>
          <cell r="K479">
            <v>0</v>
          </cell>
          <cell r="L479">
            <v>66</v>
          </cell>
        </row>
        <row r="480">
          <cell r="A480" t="str">
            <v>45431803</v>
          </cell>
          <cell r="B480" t="str">
            <v xml:space="preserve">ООО "SSD БИЗНЕС ГРУПП"</v>
          </cell>
          <cell r="C480">
            <v>730</v>
          </cell>
          <cell r="D480">
            <v>65</v>
          </cell>
          <cell r="E480">
            <v>730</v>
          </cell>
          <cell r="F480">
            <v>65</v>
          </cell>
          <cell r="G480">
            <v>0</v>
          </cell>
          <cell r="H480">
            <v>0</v>
          </cell>
          <cell r="I480">
            <v>0</v>
          </cell>
          <cell r="J480">
            <v>730</v>
          </cell>
          <cell r="K480">
            <v>0</v>
          </cell>
          <cell r="L480">
            <v>65</v>
          </cell>
        </row>
        <row r="481">
          <cell r="A481" t="str">
            <v>45436924</v>
          </cell>
          <cell r="B481" t="str">
            <v xml:space="preserve">ООО "КОНСУЛ-ФИРМА"</v>
          </cell>
          <cell r="C481">
            <v>24</v>
          </cell>
          <cell r="D481">
            <v>65</v>
          </cell>
          <cell r="E481">
            <v>24</v>
          </cell>
          <cell r="F481">
            <v>65</v>
          </cell>
          <cell r="G481">
            <v>0</v>
          </cell>
          <cell r="H481">
            <v>0</v>
          </cell>
          <cell r="I481">
            <v>24</v>
          </cell>
          <cell r="J481">
            <v>0</v>
          </cell>
          <cell r="K481">
            <v>65</v>
          </cell>
        </row>
        <row r="482">
          <cell r="A482" t="str">
            <v>45448590</v>
          </cell>
          <cell r="B482" t="str">
            <v>ООО"БИЗНЕС-СИТИ"</v>
          </cell>
          <cell r="C482">
            <v>87</v>
          </cell>
          <cell r="D482">
            <v>65</v>
          </cell>
          <cell r="E482">
            <v>87</v>
          </cell>
          <cell r="F482">
            <v>65</v>
          </cell>
          <cell r="G482">
            <v>0</v>
          </cell>
          <cell r="H482">
            <v>0</v>
          </cell>
          <cell r="I482">
            <v>87</v>
          </cell>
          <cell r="J482">
            <v>0</v>
          </cell>
          <cell r="K482">
            <v>0</v>
          </cell>
          <cell r="L482">
            <v>65</v>
          </cell>
        </row>
        <row r="483">
          <cell r="A483" t="str">
            <v>45475812</v>
          </cell>
          <cell r="B483" t="str">
            <v xml:space="preserve">ОАО "ЭМК-АТОММАШ"</v>
          </cell>
          <cell r="C483">
            <v>8</v>
          </cell>
          <cell r="D483">
            <v>8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8</v>
          </cell>
        </row>
        <row r="484">
          <cell r="A484" t="str">
            <v>45482580</v>
          </cell>
          <cell r="B484" t="str">
            <v xml:space="preserve">ЗАО "ПРОММЕТ"</v>
          </cell>
          <cell r="C484">
            <v>120</v>
          </cell>
          <cell r="D484">
            <v>199</v>
          </cell>
          <cell r="E484">
            <v>48</v>
          </cell>
          <cell r="F484">
            <v>59</v>
          </cell>
          <cell r="G484">
            <v>120</v>
          </cell>
          <cell r="H484">
            <v>199</v>
          </cell>
          <cell r="I484">
            <v>48</v>
          </cell>
          <cell r="J484">
            <v>59</v>
          </cell>
          <cell r="K484">
            <v>123</v>
          </cell>
          <cell r="L484">
            <v>94</v>
          </cell>
        </row>
        <row r="485">
          <cell r="A485" t="str">
            <v>45511241</v>
          </cell>
          <cell r="B485" t="str">
            <v xml:space="preserve">ЗАО "ВЛАДОКС НТ"</v>
          </cell>
          <cell r="C485">
            <v>0</v>
          </cell>
          <cell r="D485">
            <v>63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63</v>
          </cell>
        </row>
        <row r="486">
          <cell r="A486" t="str">
            <v>45530847</v>
          </cell>
          <cell r="B486" t="str">
            <v xml:space="preserve">АООТ "ИНСТИТУТ ГИПРОСТРОЙМОСТ" СПБ ОТДЕЛЕНИЕ</v>
          </cell>
          <cell r="C486">
            <v>19</v>
          </cell>
          <cell r="D486">
            <v>19</v>
          </cell>
          <cell r="E486">
            <v>43</v>
          </cell>
          <cell r="F486">
            <v>42</v>
          </cell>
          <cell r="G486">
            <v>43</v>
          </cell>
          <cell r="H486">
            <v>40</v>
          </cell>
          <cell r="I486">
            <v>62</v>
          </cell>
          <cell r="J486">
            <v>0</v>
          </cell>
          <cell r="K486">
            <v>0</v>
          </cell>
          <cell r="L486">
            <v>62</v>
          </cell>
        </row>
        <row r="487">
          <cell r="A487" t="str">
            <v>45563373</v>
          </cell>
          <cell r="B487" t="str">
            <v>ООО"ШАРК"</v>
          </cell>
          <cell r="C487">
            <v>61</v>
          </cell>
          <cell r="D487">
            <v>0</v>
          </cell>
          <cell r="E487">
            <v>61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61</v>
          </cell>
          <cell r="L487">
            <v>0</v>
          </cell>
        </row>
        <row r="488">
          <cell r="A488" t="str">
            <v>45584820</v>
          </cell>
          <cell r="B488" t="str">
            <v xml:space="preserve">ЗАО "ТИМЕНС"</v>
          </cell>
          <cell r="C488">
            <v>61</v>
          </cell>
          <cell r="D488">
            <v>4</v>
          </cell>
          <cell r="E488">
            <v>61</v>
          </cell>
          <cell r="F488">
            <v>4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61</v>
          </cell>
          <cell r="L488">
            <v>4</v>
          </cell>
        </row>
        <row r="489">
          <cell r="A489" t="str">
            <v>45596190</v>
          </cell>
          <cell r="B489" t="str">
            <v xml:space="preserve">ООО "УРАЛМЕТСБЫТ"                                                           2262</v>
          </cell>
          <cell r="C489">
            <v>170</v>
          </cell>
          <cell r="D489">
            <v>60</v>
          </cell>
          <cell r="E489">
            <v>170</v>
          </cell>
          <cell r="F489">
            <v>60</v>
          </cell>
          <cell r="G489">
            <v>0</v>
          </cell>
          <cell r="H489">
            <v>0</v>
          </cell>
          <cell r="I489">
            <v>170</v>
          </cell>
          <cell r="J489">
            <v>0</v>
          </cell>
          <cell r="K489">
            <v>0</v>
          </cell>
          <cell r="L489">
            <v>60</v>
          </cell>
        </row>
        <row r="490">
          <cell r="A490" t="str">
            <v>45598532</v>
          </cell>
          <cell r="B490" t="str">
            <v xml:space="preserve">ООО "УНИВЕРСАЛ-ЦЕНТР"</v>
          </cell>
          <cell r="C490">
            <v>5</v>
          </cell>
          <cell r="D490">
            <v>20</v>
          </cell>
          <cell r="E490">
            <v>5</v>
          </cell>
          <cell r="F490">
            <v>20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5</v>
          </cell>
          <cell r="L490">
            <v>20</v>
          </cell>
        </row>
        <row r="491">
          <cell r="A491" t="str">
            <v>45599201</v>
          </cell>
          <cell r="B491" t="str">
            <v xml:space="preserve">ООО "МЕТАЛЛТРАНССЕРВИС"</v>
          </cell>
          <cell r="C491">
            <v>23</v>
          </cell>
          <cell r="D491">
            <v>24</v>
          </cell>
          <cell r="E491">
            <v>23</v>
          </cell>
          <cell r="F491">
            <v>24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23</v>
          </cell>
          <cell r="L491">
            <v>24</v>
          </cell>
        </row>
        <row r="492">
          <cell r="A492" t="str">
            <v>45599773</v>
          </cell>
          <cell r="B492" t="str">
            <v xml:space="preserve">ООО " УРТЭО"</v>
          </cell>
          <cell r="C492">
            <v>57</v>
          </cell>
          <cell r="D492">
            <v>58</v>
          </cell>
          <cell r="E492">
            <v>57</v>
          </cell>
          <cell r="F492">
            <v>57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58</v>
          </cell>
        </row>
        <row r="493">
          <cell r="A493" t="str">
            <v>45604149</v>
          </cell>
          <cell r="B493" t="str">
            <v xml:space="preserve">ООО ТЕХКОМПЛЕКТСЕРВИС</v>
          </cell>
          <cell r="C493">
            <v>65</v>
          </cell>
          <cell r="D493">
            <v>57</v>
          </cell>
          <cell r="E493">
            <v>65</v>
          </cell>
          <cell r="F493">
            <v>57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65</v>
          </cell>
          <cell r="L493">
            <v>57</v>
          </cell>
        </row>
        <row r="494">
          <cell r="A494" t="str">
            <v>45625697</v>
          </cell>
          <cell r="B494" t="str">
            <v xml:space="preserve">ООО ПКФ"УРАЛ-МАРКЕТ"</v>
          </cell>
          <cell r="C494">
            <v>55</v>
          </cell>
          <cell r="D494">
            <v>10</v>
          </cell>
          <cell r="E494">
            <v>55</v>
          </cell>
          <cell r="F494">
            <v>10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55</v>
          </cell>
          <cell r="L494">
            <v>10</v>
          </cell>
        </row>
        <row r="495">
          <cell r="A495" t="str">
            <v>45639231</v>
          </cell>
          <cell r="B495" t="str">
            <v xml:space="preserve">ЗАО "УРАЛЬСКИЙ КООРДИНАЦИОННЫЙ ТРАНСПОРТНЫЙ ЦЕНТР"</v>
          </cell>
          <cell r="C495">
            <v>52</v>
          </cell>
          <cell r="D495">
            <v>95</v>
          </cell>
          <cell r="E495">
            <v>55</v>
          </cell>
          <cell r="F495">
            <v>52</v>
          </cell>
          <cell r="G495">
            <v>95</v>
          </cell>
          <cell r="H495">
            <v>55</v>
          </cell>
          <cell r="I495">
            <v>0</v>
          </cell>
          <cell r="J495">
            <v>52</v>
          </cell>
          <cell r="K495">
            <v>95</v>
          </cell>
          <cell r="L495">
            <v>55</v>
          </cell>
        </row>
        <row r="496">
          <cell r="A496" t="str">
            <v>45642440</v>
          </cell>
          <cell r="B496" t="str">
            <v xml:space="preserve">ООО "МАЛАХИТ-II"</v>
          </cell>
          <cell r="C496">
            <v>52</v>
          </cell>
          <cell r="D496">
            <v>36</v>
          </cell>
          <cell r="E496">
            <v>52</v>
          </cell>
          <cell r="F496">
            <v>36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52</v>
          </cell>
          <cell r="L496">
            <v>36</v>
          </cell>
        </row>
        <row r="497">
          <cell r="A497" t="str">
            <v>45652757</v>
          </cell>
          <cell r="B497" t="str">
            <v xml:space="preserve">ЗАО "СТАЛЬОПТОРГ"</v>
          </cell>
          <cell r="C497">
            <v>204</v>
          </cell>
          <cell r="D497">
            <v>66</v>
          </cell>
          <cell r="E497">
            <v>52</v>
          </cell>
          <cell r="F497">
            <v>204</v>
          </cell>
          <cell r="G497">
            <v>66</v>
          </cell>
          <cell r="H497">
            <v>52</v>
          </cell>
          <cell r="I497">
            <v>204</v>
          </cell>
          <cell r="J497">
            <v>66</v>
          </cell>
          <cell r="K497">
            <v>0</v>
          </cell>
          <cell r="L497">
            <v>52</v>
          </cell>
        </row>
        <row r="498">
          <cell r="A498" t="str">
            <v>45653662</v>
          </cell>
          <cell r="B498" t="str">
            <v xml:space="preserve">ЗАО "МАГЧЕРМЕТ"</v>
          </cell>
          <cell r="C498">
            <v>150</v>
          </cell>
          <cell r="D498">
            <v>150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150</v>
          </cell>
        </row>
        <row r="499">
          <cell r="A499" t="str">
            <v>45717043</v>
          </cell>
          <cell r="B499" t="str">
            <v xml:space="preserve">ОАО "АТО"ОГО"</v>
          </cell>
          <cell r="C499">
            <v>109</v>
          </cell>
          <cell r="D499">
            <v>42</v>
          </cell>
          <cell r="E499">
            <v>109</v>
          </cell>
          <cell r="F499">
            <v>42</v>
          </cell>
          <cell r="G499">
            <v>0</v>
          </cell>
          <cell r="H499">
            <v>0</v>
          </cell>
          <cell r="I499">
            <v>0</v>
          </cell>
          <cell r="J499">
            <v>109</v>
          </cell>
          <cell r="K499">
            <v>0</v>
          </cell>
          <cell r="L499">
            <v>42</v>
          </cell>
        </row>
        <row r="500">
          <cell r="A500" t="str">
            <v>45784217</v>
          </cell>
          <cell r="B500" t="str">
            <v xml:space="preserve">КФ ЗАО "КЯЛЯЙ ИР ТИЛТАЙ"</v>
          </cell>
          <cell r="C500">
            <v>0</v>
          </cell>
          <cell r="D500">
            <v>40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40</v>
          </cell>
        </row>
        <row r="501">
          <cell r="A501" t="str">
            <v>45809957</v>
          </cell>
          <cell r="B501" t="str">
            <v xml:space="preserve">ООО "ПОСАД"</v>
          </cell>
          <cell r="C501">
            <v>42</v>
          </cell>
          <cell r="D501">
            <v>552</v>
          </cell>
          <cell r="E501">
            <v>559</v>
          </cell>
          <cell r="F501">
            <v>40</v>
          </cell>
          <cell r="G501">
            <v>42</v>
          </cell>
          <cell r="H501">
            <v>42</v>
          </cell>
          <cell r="I501">
            <v>552</v>
          </cell>
          <cell r="J501">
            <v>559</v>
          </cell>
          <cell r="K501">
            <v>40</v>
          </cell>
        </row>
        <row r="502">
          <cell r="A502" t="str">
            <v>45813806</v>
          </cell>
          <cell r="B502" t="str">
            <v xml:space="preserve">ЗАО "ПРОМТЕХКОМПЛЕКТ"</v>
          </cell>
          <cell r="C502">
            <v>31</v>
          </cell>
          <cell r="D502">
            <v>40</v>
          </cell>
          <cell r="E502">
            <v>31</v>
          </cell>
          <cell r="F502">
            <v>40</v>
          </cell>
          <cell r="G502">
            <v>0</v>
          </cell>
          <cell r="H502">
            <v>31</v>
          </cell>
          <cell r="I502">
            <v>0</v>
          </cell>
          <cell r="J502">
            <v>0</v>
          </cell>
          <cell r="K502">
            <v>40</v>
          </cell>
        </row>
        <row r="503">
          <cell r="A503" t="str">
            <v>45815509</v>
          </cell>
          <cell r="B503" t="str">
            <v xml:space="preserve">ЗАО "ЭНЕРГОСНАБСЕРВИС"</v>
          </cell>
          <cell r="C503">
            <v>62</v>
          </cell>
          <cell r="D503">
            <v>62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62</v>
          </cell>
        </row>
        <row r="504">
          <cell r="A504" t="str">
            <v>45844379</v>
          </cell>
          <cell r="B504" t="str">
            <v xml:space="preserve">ООО "БМЗ - З-Д ТЕПЛОВОЗНЫХ ДИЗЕЛЕЙ"</v>
          </cell>
          <cell r="C504">
            <v>3</v>
          </cell>
          <cell r="D504">
            <v>37</v>
          </cell>
          <cell r="E504">
            <v>3</v>
          </cell>
          <cell r="F504">
            <v>37</v>
          </cell>
          <cell r="G504">
            <v>0</v>
          </cell>
          <cell r="H504">
            <v>3</v>
          </cell>
          <cell r="I504">
            <v>0</v>
          </cell>
          <cell r="J504">
            <v>0</v>
          </cell>
          <cell r="K504">
            <v>37</v>
          </cell>
        </row>
        <row r="505">
          <cell r="A505" t="str">
            <v>45845093</v>
          </cell>
          <cell r="B505" t="str">
            <v xml:space="preserve">ЗАО "ВТЗ-МОСКВА"</v>
          </cell>
          <cell r="C505">
            <v>3517</v>
          </cell>
          <cell r="D505">
            <v>1191</v>
          </cell>
          <cell r="E505">
            <v>1065</v>
          </cell>
          <cell r="F505">
            <v>2920</v>
          </cell>
          <cell r="G505">
            <v>2540</v>
          </cell>
          <cell r="H505">
            <v>470</v>
          </cell>
          <cell r="I505">
            <v>1015</v>
          </cell>
          <cell r="J505">
            <v>2917</v>
          </cell>
          <cell r="K505">
            <v>3108</v>
          </cell>
          <cell r="L505">
            <v>2094</v>
          </cell>
        </row>
        <row r="506">
          <cell r="A506" t="str">
            <v>45848905</v>
          </cell>
          <cell r="B506" t="str">
            <v xml:space="preserve">ЗАО "ПАРТИ"</v>
          </cell>
          <cell r="C506">
            <v>61</v>
          </cell>
          <cell r="D506">
            <v>61</v>
          </cell>
          <cell r="E506">
            <v>36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36</v>
          </cell>
        </row>
        <row r="507">
          <cell r="A507" t="str">
            <v>45907565</v>
          </cell>
          <cell r="B507" t="str">
            <v xml:space="preserve">ООО "КОМПАНИЯ ЭЛИКОН" ("ELICON Co.Ltd")</v>
          </cell>
          <cell r="C507">
            <v>0</v>
          </cell>
          <cell r="D507">
            <v>8</v>
          </cell>
          <cell r="E507">
            <v>30</v>
          </cell>
          <cell r="F507">
            <v>0</v>
          </cell>
          <cell r="G507">
            <v>8</v>
          </cell>
          <cell r="H507">
            <v>0</v>
          </cell>
          <cell r="I507">
            <v>0</v>
          </cell>
          <cell r="J507">
            <v>8</v>
          </cell>
          <cell r="K507">
            <v>30</v>
          </cell>
        </row>
        <row r="508">
          <cell r="A508" t="str">
            <v>45950207</v>
          </cell>
          <cell r="B508" t="str">
            <v xml:space="preserve">ЗАО "ЛАНДИА-М"</v>
          </cell>
          <cell r="C508">
            <v>61</v>
          </cell>
          <cell r="D508">
            <v>26</v>
          </cell>
          <cell r="E508">
            <v>61</v>
          </cell>
          <cell r="F508">
            <v>26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61</v>
          </cell>
          <cell r="L508">
            <v>26</v>
          </cell>
        </row>
        <row r="509">
          <cell r="A509" t="str">
            <v>45990081</v>
          </cell>
          <cell r="B509" t="str">
            <v xml:space="preserve">ЗАО "ЗАВОД "КРАСНЫЙ МОЛОТ"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G509">
            <v>21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21</v>
          </cell>
        </row>
        <row r="510">
          <cell r="A510" t="str">
            <v>45998160</v>
          </cell>
          <cell r="B510" t="str">
            <v xml:space="preserve">ТИХОРЕЦКОЕ РАЙОННОЕ УПРАВЛЕНИЕ МАГИСТРАЛЬНЫХ НЕФТЕПРОВОДОВ - Ф-Л ОАО "ЧЕРНОМОРСК</v>
          </cell>
          <cell r="C510">
            <v>11</v>
          </cell>
          <cell r="D510">
            <v>21</v>
          </cell>
          <cell r="E510">
            <v>11</v>
          </cell>
          <cell r="F510">
            <v>21</v>
          </cell>
          <cell r="G510">
            <v>11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21</v>
          </cell>
        </row>
        <row r="511">
          <cell r="A511" t="str">
            <v>46020663</v>
          </cell>
          <cell r="B511" t="str">
            <v xml:space="preserve">ООО "ПТП ЭНЕРГОХИМРЕМОНТ"</v>
          </cell>
          <cell r="C511">
            <v>181</v>
          </cell>
          <cell r="D511">
            <v>181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181</v>
          </cell>
        </row>
        <row r="512">
          <cell r="A512" t="str">
            <v>46038545</v>
          </cell>
          <cell r="B512" t="str">
            <v xml:space="preserve">ООО "ДАФ"</v>
          </cell>
          <cell r="C512">
            <v>20</v>
          </cell>
          <cell r="D512">
            <v>65</v>
          </cell>
          <cell r="E512">
            <v>20</v>
          </cell>
          <cell r="F512">
            <v>65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20</v>
          </cell>
          <cell r="L512">
            <v>65</v>
          </cell>
        </row>
        <row r="513">
          <cell r="A513" t="str">
            <v>46044936</v>
          </cell>
          <cell r="B513" t="str">
            <v xml:space="preserve">ЗАО "ЭНЕРГО-ОЙЛ"</v>
          </cell>
          <cell r="C513">
            <v>120</v>
          </cell>
          <cell r="D513">
            <v>19</v>
          </cell>
          <cell r="E513">
            <v>120</v>
          </cell>
          <cell r="F513">
            <v>19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19</v>
          </cell>
        </row>
        <row r="514">
          <cell r="A514" t="str">
            <v>46057873</v>
          </cell>
          <cell r="B514" t="str">
            <v>ЗАО"ЦАРИЦЫНПРОМСВЯЗЬ"</v>
          </cell>
          <cell r="C514">
            <v>33</v>
          </cell>
          <cell r="D514">
            <v>33</v>
          </cell>
          <cell r="E514">
            <v>18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18</v>
          </cell>
        </row>
        <row r="515">
          <cell r="A515" t="str">
            <v>46142113</v>
          </cell>
          <cell r="B515" t="str">
            <v xml:space="preserve">ООО "КОРПОРАЦИЯ ТРУБОМЕТАЛЛОИМПЭКС"</v>
          </cell>
          <cell r="C515">
            <v>97</v>
          </cell>
          <cell r="D515">
            <v>420</v>
          </cell>
          <cell r="E515">
            <v>18</v>
          </cell>
          <cell r="F515">
            <v>97</v>
          </cell>
          <cell r="G515">
            <v>420</v>
          </cell>
          <cell r="H515">
            <v>97</v>
          </cell>
          <cell r="I515">
            <v>420</v>
          </cell>
          <cell r="J515">
            <v>0</v>
          </cell>
          <cell r="K515">
            <v>0</v>
          </cell>
          <cell r="L515">
            <v>18</v>
          </cell>
        </row>
        <row r="516">
          <cell r="A516" t="str">
            <v>46246663</v>
          </cell>
          <cell r="B516" t="str">
            <v xml:space="preserve">ЗАО "ЭКОНОМИКО-ФИНАНСОВАЯ ЭНЕРГЕТИЧЕСКО-СТРОИТЕЛЬНАЯ КОРПОРАЦИЯ"</v>
          </cell>
          <cell r="C516">
            <v>8</v>
          </cell>
          <cell r="D516">
            <v>3</v>
          </cell>
          <cell r="E516">
            <v>15</v>
          </cell>
          <cell r="F516">
            <v>8</v>
          </cell>
          <cell r="G516">
            <v>3</v>
          </cell>
          <cell r="H516">
            <v>15</v>
          </cell>
          <cell r="I516">
            <v>8</v>
          </cell>
          <cell r="J516">
            <v>0</v>
          </cell>
          <cell r="K516">
            <v>3</v>
          </cell>
          <cell r="L516">
            <v>15</v>
          </cell>
        </row>
        <row r="517">
          <cell r="A517" t="str">
            <v>46370191</v>
          </cell>
          <cell r="B517" t="str">
            <v xml:space="preserve">ЗАО ТРУБОТРЕЙД</v>
          </cell>
          <cell r="C517">
            <v>41</v>
          </cell>
          <cell r="D517">
            <v>14</v>
          </cell>
          <cell r="E517">
            <v>41</v>
          </cell>
          <cell r="F517">
            <v>41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14</v>
          </cell>
        </row>
        <row r="518">
          <cell r="A518" t="str">
            <v>46462697</v>
          </cell>
          <cell r="B518" t="str">
            <v xml:space="preserve">ООО "АНГЕТЕКС"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</row>
        <row r="519">
          <cell r="A519" t="str">
            <v>46496822</v>
          </cell>
          <cell r="B519" t="str">
            <v xml:space="preserve">ООО "ФИРМА ТРАНС  ЭКСПО"</v>
          </cell>
          <cell r="C519">
            <v>0</v>
          </cell>
          <cell r="D519">
            <v>10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10</v>
          </cell>
        </row>
        <row r="520">
          <cell r="A520" t="str">
            <v>46529272</v>
          </cell>
          <cell r="B520" t="str">
            <v xml:space="preserve">ЗАО "РИВЕРТЕХ/RIVERTECH"</v>
          </cell>
          <cell r="C520">
            <v>0</v>
          </cell>
          <cell r="D520">
            <v>10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10</v>
          </cell>
        </row>
        <row r="521">
          <cell r="A521" t="str">
            <v>46586560</v>
          </cell>
          <cell r="B521" t="str">
            <v>ООО"СЭГАС-КУЗРОБОТ"</v>
          </cell>
          <cell r="C521">
            <v>119</v>
          </cell>
          <cell r="D521">
            <v>8</v>
          </cell>
          <cell r="E521">
            <v>119</v>
          </cell>
          <cell r="F521">
            <v>8</v>
          </cell>
          <cell r="G521">
            <v>0</v>
          </cell>
          <cell r="H521">
            <v>0</v>
          </cell>
          <cell r="I521">
            <v>119</v>
          </cell>
          <cell r="J521">
            <v>0</v>
          </cell>
          <cell r="K521">
            <v>0</v>
          </cell>
          <cell r="L521">
            <v>8</v>
          </cell>
        </row>
        <row r="522">
          <cell r="A522" t="str">
            <v>46649585</v>
          </cell>
          <cell r="B522" t="str">
            <v xml:space="preserve">ООО "ДЕЛОВОЙ ДОМ "УРАЛ"                                                     3446</v>
          </cell>
          <cell r="C522">
            <v>1</v>
          </cell>
          <cell r="D522">
            <v>7</v>
          </cell>
          <cell r="E522">
            <v>1</v>
          </cell>
          <cell r="F522">
            <v>7</v>
          </cell>
          <cell r="G522">
            <v>0</v>
          </cell>
          <cell r="H522">
            <v>0</v>
          </cell>
          <cell r="I522">
            <v>0</v>
          </cell>
          <cell r="J522">
            <v>1</v>
          </cell>
          <cell r="K522">
            <v>0</v>
          </cell>
          <cell r="L522">
            <v>7</v>
          </cell>
        </row>
        <row r="523">
          <cell r="A523" t="str">
            <v>46659323</v>
          </cell>
          <cell r="B523" t="str">
            <v xml:space="preserve">ООО "АГРОТЕХНИКА"</v>
          </cell>
          <cell r="C523">
            <v>20</v>
          </cell>
          <cell r="D523">
            <v>9</v>
          </cell>
          <cell r="E523">
            <v>7</v>
          </cell>
          <cell r="F523">
            <v>20</v>
          </cell>
          <cell r="G523">
            <v>9</v>
          </cell>
          <cell r="H523">
            <v>20</v>
          </cell>
          <cell r="I523">
            <v>9</v>
          </cell>
          <cell r="J523">
            <v>0</v>
          </cell>
          <cell r="K523">
            <v>0</v>
          </cell>
          <cell r="L523">
            <v>7</v>
          </cell>
        </row>
        <row r="524">
          <cell r="A524" t="str">
            <v>46664107</v>
          </cell>
          <cell r="B524" t="str">
            <v>ООО"ИМПЕР-ПРОДУКТ"</v>
          </cell>
          <cell r="C524">
            <v>107</v>
          </cell>
          <cell r="D524">
            <v>107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107</v>
          </cell>
        </row>
        <row r="525">
          <cell r="A525" t="str">
            <v>46740417</v>
          </cell>
          <cell r="B525" t="str">
            <v xml:space="preserve">ЗАО "СЕВЕРНОЕ"</v>
          </cell>
          <cell r="C525">
            <v>119</v>
          </cell>
          <cell r="D525">
            <v>119</v>
          </cell>
          <cell r="E525">
            <v>38</v>
          </cell>
          <cell r="F525">
            <v>6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6</v>
          </cell>
        </row>
        <row r="526">
          <cell r="A526" t="str">
            <v>46816348</v>
          </cell>
          <cell r="B526" t="str">
            <v xml:space="preserve">ЗАО "КЛЭРИС"</v>
          </cell>
          <cell r="C526">
            <v>0</v>
          </cell>
          <cell r="D526">
            <v>0</v>
          </cell>
          <cell r="E526">
            <v>6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6</v>
          </cell>
        </row>
        <row r="527">
          <cell r="A527" t="str">
            <v>46847351</v>
          </cell>
          <cell r="B527" t="str">
            <v xml:space="preserve">ЗАО "ПАКЭНСО"</v>
          </cell>
          <cell r="C527">
            <v>0</v>
          </cell>
          <cell r="D527">
            <v>3</v>
          </cell>
          <cell r="E527">
            <v>3</v>
          </cell>
          <cell r="F527">
            <v>0</v>
          </cell>
          <cell r="G527">
            <v>3</v>
          </cell>
          <cell r="H527">
            <v>3</v>
          </cell>
          <cell r="I527">
            <v>0</v>
          </cell>
          <cell r="J527">
            <v>0</v>
          </cell>
          <cell r="K527">
            <v>3</v>
          </cell>
          <cell r="L527">
            <v>3</v>
          </cell>
        </row>
        <row r="528">
          <cell r="A528" t="str">
            <v>46861078</v>
          </cell>
          <cell r="B528" t="str">
            <v xml:space="preserve">ООО "ЭКСПОРЕСУРС"</v>
          </cell>
          <cell r="C528">
            <v>0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5</v>
          </cell>
        </row>
        <row r="529">
          <cell r="A529" t="str">
            <v>46895203</v>
          </cell>
          <cell r="B529" t="str">
            <v xml:space="preserve">ООО "М.Т.ТЕХНО ПЛЮС"</v>
          </cell>
          <cell r="C529">
            <v>21</v>
          </cell>
          <cell r="D529">
            <v>5</v>
          </cell>
          <cell r="E529">
            <v>21</v>
          </cell>
          <cell r="F529">
            <v>5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5</v>
          </cell>
        </row>
        <row r="530">
          <cell r="A530" t="str">
            <v>46913177</v>
          </cell>
          <cell r="B530" t="str">
            <v xml:space="preserve">ЗАО Т.Д."ЭНЕРГОПЕРЕТОК" ПО ПОРУЧЕНИЮ"ВО ТЕХНОПРОМЭКСПОРТ"</v>
          </cell>
          <cell r="C530">
            <v>53</v>
          </cell>
          <cell r="D530">
            <v>5</v>
          </cell>
          <cell r="E530">
            <v>53</v>
          </cell>
          <cell r="F530">
            <v>53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5</v>
          </cell>
        </row>
        <row r="531">
          <cell r="A531" t="str">
            <v>46917264</v>
          </cell>
          <cell r="B531" t="str">
            <v xml:space="preserve">ООО "КОМПАНИЯ "МАРА"</v>
          </cell>
          <cell r="C531">
            <v>0</v>
          </cell>
          <cell r="D531">
            <v>0</v>
          </cell>
          <cell r="E531">
            <v>0</v>
          </cell>
          <cell r="F531">
            <v>5</v>
          </cell>
          <cell r="G531">
            <v>0</v>
          </cell>
          <cell r="H531">
            <v>0</v>
          </cell>
          <cell r="I531">
            <v>5</v>
          </cell>
          <cell r="J531">
            <v>0</v>
          </cell>
          <cell r="K531">
            <v>0</v>
          </cell>
          <cell r="L531">
            <v>5</v>
          </cell>
        </row>
        <row r="532">
          <cell r="A532" t="str">
            <v>46928500</v>
          </cell>
          <cell r="B532" t="str">
            <v xml:space="preserve">ЗАО "АЛСАНТЕ"</v>
          </cell>
          <cell r="C532">
            <v>13</v>
          </cell>
          <cell r="D532">
            <v>13</v>
          </cell>
          <cell r="E532">
            <v>13</v>
          </cell>
          <cell r="F532">
            <v>13</v>
          </cell>
          <cell r="G532">
            <v>0</v>
          </cell>
          <cell r="H532">
            <v>0</v>
          </cell>
          <cell r="I532">
            <v>13</v>
          </cell>
          <cell r="J532">
            <v>0</v>
          </cell>
          <cell r="K532">
            <v>13</v>
          </cell>
        </row>
        <row r="533">
          <cell r="A533" t="str">
            <v>46930253</v>
          </cell>
          <cell r="B533" t="str">
            <v xml:space="preserve">ООО "ЛОТТА СПБ"</v>
          </cell>
          <cell r="C533">
            <v>9</v>
          </cell>
          <cell r="D533">
            <v>1</v>
          </cell>
          <cell r="E533">
            <v>4</v>
          </cell>
          <cell r="F533">
            <v>9</v>
          </cell>
          <cell r="G533">
            <v>1</v>
          </cell>
          <cell r="H533">
            <v>4</v>
          </cell>
          <cell r="I533">
            <v>1</v>
          </cell>
          <cell r="J533">
            <v>0</v>
          </cell>
          <cell r="K533">
            <v>0</v>
          </cell>
          <cell r="L533">
            <v>4</v>
          </cell>
        </row>
        <row r="534">
          <cell r="A534" t="str">
            <v>46936572</v>
          </cell>
          <cell r="B534" t="str">
            <v xml:space="preserve">ООО "АВАНТ"</v>
          </cell>
          <cell r="C534">
            <v>84</v>
          </cell>
          <cell r="D534">
            <v>4</v>
          </cell>
          <cell r="E534">
            <v>84</v>
          </cell>
          <cell r="F534">
            <v>84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4</v>
          </cell>
        </row>
        <row r="535">
          <cell r="A535" t="str">
            <v>46956206</v>
          </cell>
          <cell r="B535" t="str">
            <v xml:space="preserve">ОБЩЕСТВЕННАЯ ОРГАНИЗАЦИЯ ОБЩЕСТВО ВЗАИМОПОМОЩИ ИНВАЛИДОВ</v>
          </cell>
          <cell r="C535">
            <v>2</v>
          </cell>
          <cell r="D535">
            <v>37</v>
          </cell>
          <cell r="E535">
            <v>2</v>
          </cell>
          <cell r="F535">
            <v>37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2</v>
          </cell>
          <cell r="L535">
            <v>37</v>
          </cell>
        </row>
        <row r="536">
          <cell r="A536" t="str">
            <v>46968787</v>
          </cell>
          <cell r="B536" t="str">
            <v xml:space="preserve">ЗАО НПФ "БИТЛАЙН"</v>
          </cell>
          <cell r="C536">
            <v>50</v>
          </cell>
          <cell r="D536">
            <v>1</v>
          </cell>
          <cell r="E536">
            <v>50</v>
          </cell>
          <cell r="F536">
            <v>1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1</v>
          </cell>
        </row>
        <row r="537">
          <cell r="A537" t="str">
            <v>47100074</v>
          </cell>
          <cell r="B537" t="str">
            <v xml:space="preserve">ФИЛИАЛ ОАО ТФК КАМАЗ</v>
          </cell>
          <cell r="C537">
            <v>0</v>
          </cell>
          <cell r="D537">
            <v>0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</row>
        <row r="538">
          <cell r="A538" t="str">
            <v>47103150</v>
          </cell>
          <cell r="B538" t="str">
            <v xml:space="preserve">ООО "БАРС-СЕРВИС"</v>
          </cell>
          <cell r="C538">
            <v>163</v>
          </cell>
          <cell r="D538">
            <v>0</v>
          </cell>
          <cell r="E538">
            <v>58</v>
          </cell>
          <cell r="F538">
            <v>163</v>
          </cell>
          <cell r="G538">
            <v>0</v>
          </cell>
          <cell r="H538">
            <v>58</v>
          </cell>
          <cell r="I538">
            <v>0</v>
          </cell>
          <cell r="J538">
            <v>163</v>
          </cell>
          <cell r="K538">
            <v>0</v>
          </cell>
          <cell r="L538">
            <v>58</v>
          </cell>
        </row>
        <row r="539">
          <cell r="A539" t="str">
            <v>47164393</v>
          </cell>
          <cell r="B539" t="str">
            <v>ООО"МАКТАР"</v>
          </cell>
          <cell r="C539">
            <v>0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</row>
        <row r="540">
          <cell r="A540" t="str">
            <v>47211164</v>
          </cell>
          <cell r="B540" t="str">
            <v>ООО"МЕТАЛЛОКОНСТРУКЦИЯ"</v>
          </cell>
          <cell r="C540">
            <v>1</v>
          </cell>
          <cell r="D540">
            <v>1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</row>
        <row r="541">
          <cell r="A541" t="str">
            <v>47294836</v>
          </cell>
          <cell r="B541" t="str">
            <v xml:space="preserve">ООО "РЕММОНТАЖКОМПЛЕКТ"</v>
          </cell>
          <cell r="C541">
            <v>65</v>
          </cell>
          <cell r="D541">
            <v>0</v>
          </cell>
          <cell r="E541">
            <v>65</v>
          </cell>
          <cell r="F541">
            <v>65</v>
          </cell>
          <cell r="G541">
            <v>0</v>
          </cell>
          <cell r="H541">
            <v>65</v>
          </cell>
          <cell r="I541">
            <v>0</v>
          </cell>
          <cell r="J541">
            <v>0</v>
          </cell>
          <cell r="K541">
            <v>0</v>
          </cell>
          <cell r="L541">
            <v>65</v>
          </cell>
        </row>
        <row r="542">
          <cell r="A542" t="str">
            <v>47295184</v>
          </cell>
          <cell r="B542" t="str">
            <v xml:space="preserve">ЗАО"НПКО МЕТАЛЛОТОРГ"</v>
          </cell>
          <cell r="C542">
            <v>3</v>
          </cell>
          <cell r="D542">
            <v>3</v>
          </cell>
          <cell r="E542">
            <v>0</v>
          </cell>
          <cell r="F542">
            <v>0</v>
          </cell>
          <cell r="G542">
            <v>0</v>
          </cell>
        </row>
        <row r="543">
          <cell r="A543" t="str">
            <v>47297390</v>
          </cell>
          <cell r="B543" t="str">
            <v xml:space="preserve">ООО "АНЛЕГЕР"</v>
          </cell>
          <cell r="C543">
            <v>4</v>
          </cell>
          <cell r="D543">
            <v>0</v>
          </cell>
          <cell r="E543">
            <v>0</v>
          </cell>
          <cell r="F543">
            <v>4</v>
          </cell>
          <cell r="G543">
            <v>0</v>
          </cell>
          <cell r="H543">
            <v>0</v>
          </cell>
          <cell r="I543">
            <v>4</v>
          </cell>
          <cell r="J543">
            <v>0</v>
          </cell>
          <cell r="K543">
            <v>0</v>
          </cell>
        </row>
        <row r="544">
          <cell r="A544" t="str">
            <v>47308219</v>
          </cell>
          <cell r="B544" t="str">
            <v xml:space="preserve">ООО "АЛЬХЕНА-А"</v>
          </cell>
          <cell r="C544">
            <v>0</v>
          </cell>
          <cell r="D544">
            <v>40</v>
          </cell>
          <cell r="E544">
            <v>20</v>
          </cell>
          <cell r="F544">
            <v>40</v>
          </cell>
          <cell r="G544">
            <v>20</v>
          </cell>
          <cell r="H544">
            <v>0</v>
          </cell>
          <cell r="I544">
            <v>0</v>
          </cell>
          <cell r="J544">
            <v>0</v>
          </cell>
          <cell r="K544">
            <v>40</v>
          </cell>
          <cell r="L544">
            <v>20</v>
          </cell>
        </row>
        <row r="545">
          <cell r="A545" t="str">
            <v>47345152</v>
          </cell>
          <cell r="B545" t="str">
            <v xml:space="preserve">ЗАО ТД "МОВЕН"</v>
          </cell>
          <cell r="C545">
            <v>0</v>
          </cell>
          <cell r="D545">
            <v>50</v>
          </cell>
          <cell r="E545">
            <v>172</v>
          </cell>
          <cell r="F545">
            <v>0</v>
          </cell>
          <cell r="G545">
            <v>50</v>
          </cell>
          <cell r="H545">
            <v>0</v>
          </cell>
          <cell r="I545">
            <v>0</v>
          </cell>
          <cell r="J545">
            <v>50</v>
          </cell>
          <cell r="K545">
            <v>172</v>
          </cell>
        </row>
        <row r="546">
          <cell r="A546" t="str">
            <v>47466059</v>
          </cell>
          <cell r="B546" t="str">
            <v xml:space="preserve">ГФУГП "ЮЖНОЕ НАУЧНО-ПРОИЗВОДСТВЕННОЕ ОБЪЕДИНЕНИЕ ПО МОРСКИМ ГЕОЛОГОРАЗВЕДОЧНЫМ Р</v>
          </cell>
          <cell r="C546">
            <v>0</v>
          </cell>
          <cell r="D546">
            <v>0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</row>
        <row r="547">
          <cell r="A547" t="str">
            <v>47469402</v>
          </cell>
          <cell r="B547" t="str">
            <v xml:space="preserve">ООО "АВИАКОМПАНИЯ "ПИЛОТ ИНТЕРНЭШНЛ"</v>
          </cell>
          <cell r="C547">
            <v>0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</row>
        <row r="548">
          <cell r="A548" t="str">
            <v>47472841</v>
          </cell>
          <cell r="B548" t="str">
            <v xml:space="preserve">ООО КОРПОРАЦИЯ АК "ЭЛЕКТРОСЕВКАВМОНТАЖ"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</row>
        <row r="549">
          <cell r="A549" t="str">
            <v>47473220</v>
          </cell>
          <cell r="B549" t="str">
            <v xml:space="preserve">ООО "ФИРМА "СИСТЕМ ГИДРООБОРУДОВАНИЯ"</v>
          </cell>
          <cell r="C549">
            <v>20</v>
          </cell>
          <cell r="D549">
            <v>0</v>
          </cell>
          <cell r="E549">
            <v>20</v>
          </cell>
          <cell r="F549">
            <v>20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</row>
        <row r="550">
          <cell r="A550" t="str">
            <v>47482087</v>
          </cell>
          <cell r="B550" t="str">
            <v xml:space="preserve">"ЛАДА-ЭКСПРЕСС" ООО</v>
          </cell>
          <cell r="C550">
            <v>0</v>
          </cell>
          <cell r="D550">
            <v>1</v>
          </cell>
          <cell r="E550">
            <v>0</v>
          </cell>
          <cell r="F550">
            <v>2</v>
          </cell>
          <cell r="G550">
            <v>0</v>
          </cell>
          <cell r="H550">
            <v>1</v>
          </cell>
          <cell r="I550">
            <v>0</v>
          </cell>
          <cell r="J550">
            <v>2</v>
          </cell>
        </row>
        <row r="551">
          <cell r="A551" t="str">
            <v>47509314</v>
          </cell>
          <cell r="B551" t="str">
            <v xml:space="preserve">ООО ПКП "АГРОСОЮЗ ОФИЦЕРОВ ЗАПАСА"</v>
          </cell>
          <cell r="C551">
            <v>55</v>
          </cell>
          <cell r="D551">
            <v>0</v>
          </cell>
          <cell r="E551">
            <v>55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</row>
        <row r="552">
          <cell r="A552" t="str">
            <v>47515705</v>
          </cell>
          <cell r="B552" t="str">
            <v xml:space="preserve">ЗАО "ЭЛРОС-СИБИРЬ"</v>
          </cell>
          <cell r="C552">
            <v>0</v>
          </cell>
          <cell r="D552">
            <v>55</v>
          </cell>
          <cell r="E552">
            <v>106</v>
          </cell>
          <cell r="F552">
            <v>20</v>
          </cell>
          <cell r="G552">
            <v>0</v>
          </cell>
          <cell r="H552">
            <v>55</v>
          </cell>
          <cell r="I552">
            <v>106</v>
          </cell>
          <cell r="J552">
            <v>55</v>
          </cell>
          <cell r="K552">
            <v>106</v>
          </cell>
          <cell r="L552">
            <v>20</v>
          </cell>
        </row>
        <row r="553">
          <cell r="A553" t="str">
            <v>47520445</v>
          </cell>
          <cell r="B553" t="str">
            <v xml:space="preserve">ЗАО "ЮНИОН-Т"</v>
          </cell>
          <cell r="C553">
            <v>55</v>
          </cell>
          <cell r="D553">
            <v>0</v>
          </cell>
          <cell r="E553">
            <v>55</v>
          </cell>
          <cell r="F553">
            <v>0</v>
          </cell>
          <cell r="G553">
            <v>0</v>
          </cell>
          <cell r="H553">
            <v>55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</row>
        <row r="554">
          <cell r="A554" t="str">
            <v>47534524</v>
          </cell>
          <cell r="B554" t="str">
            <v>ООО"ТРИАДА-АВТО"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</row>
        <row r="555">
          <cell r="A555" t="str">
            <v>47536251</v>
          </cell>
          <cell r="B555" t="str">
            <v>ООО"ДИАСТАТ"</v>
          </cell>
          <cell r="C555">
            <v>6</v>
          </cell>
          <cell r="D555">
            <v>0</v>
          </cell>
          <cell r="E555">
            <v>6</v>
          </cell>
          <cell r="F555">
            <v>0</v>
          </cell>
          <cell r="G555">
            <v>0</v>
          </cell>
          <cell r="H555">
            <v>0</v>
          </cell>
          <cell r="I555">
            <v>6</v>
          </cell>
          <cell r="J555">
            <v>0</v>
          </cell>
          <cell r="K555">
            <v>0</v>
          </cell>
          <cell r="L555">
            <v>0</v>
          </cell>
        </row>
        <row r="556">
          <cell r="A556" t="str">
            <v>47738316</v>
          </cell>
          <cell r="B556" t="str">
            <v xml:space="preserve">ООО "МЕРИДИАН-98"</v>
          </cell>
          <cell r="C556">
            <v>106</v>
          </cell>
          <cell r="D556">
            <v>106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106</v>
          </cell>
        </row>
        <row r="557">
          <cell r="A557" t="str">
            <v>47796934</v>
          </cell>
          <cell r="B557" t="str">
            <v xml:space="preserve">ООО "ТОРГОВОЕ ПРЕДСТАВИТЕЛЬСТВО ХЛФ"</v>
          </cell>
          <cell r="C557">
            <v>0</v>
          </cell>
          <cell r="D557">
            <v>20</v>
          </cell>
          <cell r="E557">
            <v>0</v>
          </cell>
          <cell r="F557">
            <v>20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20</v>
          </cell>
        </row>
        <row r="558">
          <cell r="A558" t="str">
            <v>47809950</v>
          </cell>
          <cell r="B558" t="str">
            <v xml:space="preserve">АРИАНА ООО</v>
          </cell>
          <cell r="C558">
            <v>152</v>
          </cell>
          <cell r="D558">
            <v>0</v>
          </cell>
          <cell r="E558">
            <v>152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</row>
        <row r="559">
          <cell r="A559" t="str">
            <v>48009341</v>
          </cell>
          <cell r="B559" t="str">
            <v>ЗАО"НПП"КЛАПАН"</v>
          </cell>
          <cell r="C559">
            <v>0</v>
          </cell>
          <cell r="D559">
            <v>30</v>
          </cell>
          <cell r="E559">
            <v>0</v>
          </cell>
          <cell r="F559">
            <v>30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30</v>
          </cell>
        </row>
        <row r="560">
          <cell r="A560" t="str">
            <v>48025179</v>
          </cell>
          <cell r="B560" t="str">
            <v xml:space="preserve">ООО "ГОРНЯКЭКСПОРТ"</v>
          </cell>
          <cell r="C560">
            <v>0</v>
          </cell>
          <cell r="D560">
            <v>0</v>
          </cell>
          <cell r="E560">
            <v>59</v>
          </cell>
          <cell r="F560">
            <v>0</v>
          </cell>
          <cell r="G560">
            <v>0</v>
          </cell>
          <cell r="H560">
            <v>0</v>
          </cell>
          <cell r="I560">
            <v>59</v>
          </cell>
        </row>
        <row r="561">
          <cell r="A561" t="str">
            <v>48052680</v>
          </cell>
          <cell r="B561" t="str">
            <v xml:space="preserve">ООО "МЕТАЛЛХИМСНАБ"</v>
          </cell>
          <cell r="C561">
            <v>0</v>
          </cell>
          <cell r="D561">
            <v>20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20</v>
          </cell>
        </row>
        <row r="562">
          <cell r="A562" t="str">
            <v>48061330</v>
          </cell>
          <cell r="B562" t="str">
            <v xml:space="preserve">ОАО "ПРОИЗВОДСТВЕННОЕ ОБ'ЕДИНЕНИЕ ВОЛЖСКИЙ ТРУБНЫЙ ЗАВОД"</v>
          </cell>
          <cell r="C562">
            <v>0</v>
          </cell>
          <cell r="D562">
            <v>0</v>
          </cell>
          <cell r="E562">
            <v>204</v>
          </cell>
          <cell r="F562">
            <v>0</v>
          </cell>
          <cell r="G562">
            <v>0</v>
          </cell>
          <cell r="H562">
            <v>4025</v>
          </cell>
          <cell r="I562">
            <v>204</v>
          </cell>
          <cell r="J562">
            <v>1662</v>
          </cell>
          <cell r="K562">
            <v>397</v>
          </cell>
          <cell r="L562">
            <v>4025</v>
          </cell>
        </row>
        <row r="563">
          <cell r="A563" t="str">
            <v>48091928</v>
          </cell>
          <cell r="B563" t="str">
            <v xml:space="preserve">ЗАО " САМАРАКАБЕЛЬ "</v>
          </cell>
          <cell r="C563">
            <v>0</v>
          </cell>
          <cell r="D563">
            <v>1</v>
          </cell>
          <cell r="E563">
            <v>0</v>
          </cell>
          <cell r="F563">
            <v>1</v>
          </cell>
          <cell r="G563">
            <v>9</v>
          </cell>
          <cell r="H563">
            <v>0</v>
          </cell>
          <cell r="I563">
            <v>1</v>
          </cell>
          <cell r="J563">
            <v>0</v>
          </cell>
          <cell r="K563">
            <v>9</v>
          </cell>
        </row>
        <row r="564">
          <cell r="A564" t="str">
            <v>48096363</v>
          </cell>
          <cell r="B564" t="str">
            <v>ООО"АСТРО-ЛИЗИНГ"</v>
          </cell>
          <cell r="C564">
            <v>0</v>
          </cell>
          <cell r="D564">
            <v>8</v>
          </cell>
          <cell r="E564">
            <v>0</v>
          </cell>
          <cell r="F564">
            <v>8</v>
          </cell>
          <cell r="G564">
            <v>0</v>
          </cell>
          <cell r="H564">
            <v>0</v>
          </cell>
          <cell r="I564">
            <v>0</v>
          </cell>
          <cell r="J564">
            <v>8</v>
          </cell>
        </row>
        <row r="565">
          <cell r="A565" t="str">
            <v>48223086</v>
          </cell>
          <cell r="B565" t="str">
            <v xml:space="preserve">"ПКП ТЕХПРОМ" ООО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</row>
        <row r="566">
          <cell r="A566" t="str">
            <v>48333159</v>
          </cell>
          <cell r="B566" t="str">
            <v xml:space="preserve">ЗАО "МЕТАЛЛОПТ"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60</v>
          </cell>
          <cell r="J566">
            <v>0</v>
          </cell>
          <cell r="K566">
            <v>138</v>
          </cell>
          <cell r="L566">
            <v>138</v>
          </cell>
        </row>
        <row r="567">
          <cell r="A567" t="str">
            <v>48333165</v>
          </cell>
          <cell r="B567" t="str">
            <v xml:space="preserve">ЗАО "ЭЛИСТА-СТАЛЬПРОМ"</v>
          </cell>
          <cell r="C567">
            <v>0</v>
          </cell>
          <cell r="D567">
            <v>0</v>
          </cell>
          <cell r="E567">
            <v>60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60</v>
          </cell>
        </row>
        <row r="568">
          <cell r="A568" t="str">
            <v>48343850</v>
          </cell>
          <cell r="B568" t="str">
            <v xml:space="preserve">ОБЩЕСТВО С ОГРАНИЧЕННОЙ ОТВЕТСТВЕННОСТЬЮ "ТАЙПАН"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</row>
        <row r="569">
          <cell r="A569" t="str">
            <v>48571054</v>
          </cell>
          <cell r="B569" t="str">
            <v xml:space="preserve">ООО "ФАНКО"                                                                 3309</v>
          </cell>
          <cell r="C569">
            <v>0</v>
          </cell>
          <cell r="D569">
            <v>200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200</v>
          </cell>
        </row>
        <row r="570">
          <cell r="A570" t="str">
            <v>48574644</v>
          </cell>
          <cell r="B570" t="str">
            <v xml:space="preserve">ООО "УРАЛОПТВНЕШТОРГ"</v>
          </cell>
          <cell r="C570">
            <v>0</v>
          </cell>
          <cell r="D570">
            <v>0</v>
          </cell>
          <cell r="E570">
            <v>43</v>
          </cell>
          <cell r="F570">
            <v>95</v>
          </cell>
          <cell r="G570">
            <v>0</v>
          </cell>
          <cell r="H570">
            <v>0</v>
          </cell>
          <cell r="I570">
            <v>0</v>
          </cell>
          <cell r="J570">
            <v>95</v>
          </cell>
          <cell r="K570">
            <v>43</v>
          </cell>
          <cell r="L570">
            <v>95</v>
          </cell>
        </row>
        <row r="571">
          <cell r="A571" t="str">
            <v>48578062</v>
          </cell>
          <cell r="B571" t="str">
            <v xml:space="preserve">ООО "СУЗМК-ЭНЕРГО"</v>
          </cell>
          <cell r="C571">
            <v>6</v>
          </cell>
          <cell r="D571">
            <v>6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6</v>
          </cell>
        </row>
        <row r="572">
          <cell r="A572" t="str">
            <v>48586877</v>
          </cell>
          <cell r="B572" t="str">
            <v xml:space="preserve">ООО "АГРОПРОМ"</v>
          </cell>
          <cell r="C572">
            <v>0</v>
          </cell>
          <cell r="D572">
            <v>100</v>
          </cell>
          <cell r="E572">
            <v>63</v>
          </cell>
          <cell r="F572">
            <v>11</v>
          </cell>
          <cell r="G572">
            <v>100</v>
          </cell>
          <cell r="H572">
            <v>100</v>
          </cell>
          <cell r="I572">
            <v>11</v>
          </cell>
          <cell r="J572">
            <v>63</v>
          </cell>
          <cell r="K572">
            <v>0</v>
          </cell>
          <cell r="L572">
            <v>11</v>
          </cell>
        </row>
        <row r="573">
          <cell r="A573" t="str">
            <v>48805138</v>
          </cell>
          <cell r="B573" t="str">
            <v xml:space="preserve">ТОО "ФИРМА МИР"                         144007 МОСКОВСКАЯ ОБЛ.,Г.ЭЛЕКТРОСТАЛЬ,</v>
          </cell>
          <cell r="C573">
            <v>0</v>
          </cell>
          <cell r="D573">
            <v>20</v>
          </cell>
          <cell r="E573">
            <v>0</v>
          </cell>
          <cell r="F573">
            <v>20</v>
          </cell>
          <cell r="G573">
            <v>0</v>
          </cell>
          <cell r="H573">
            <v>0</v>
          </cell>
          <cell r="I573">
            <v>0</v>
          </cell>
          <cell r="J573">
            <v>20</v>
          </cell>
        </row>
        <row r="574">
          <cell r="A574" t="str">
            <v>48936780</v>
          </cell>
          <cell r="B574" t="str">
            <v xml:space="preserve">ООО "ДИА-ГЛОРИЯ"</v>
          </cell>
          <cell r="C574">
            <v>0</v>
          </cell>
          <cell r="D574">
            <v>20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20</v>
          </cell>
        </row>
        <row r="575">
          <cell r="A575" t="str">
            <v>48983845</v>
          </cell>
          <cell r="B575" t="str">
            <v xml:space="preserve">CТPОЙПЛОЩАДКА"ТPАНСПОPТНЫЙ И КОММЕPЧЕСКИЙ ЦЕНТP" *F7833013007</v>
          </cell>
          <cell r="C575">
            <v>0</v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</row>
        <row r="576">
          <cell r="A576" t="str">
            <v>48993602</v>
          </cell>
          <cell r="B576" t="str">
            <v xml:space="preserve">ООО"БАЛТИЙСКАЯ ГАВАНЬ"</v>
          </cell>
          <cell r="C576">
            <v>0</v>
          </cell>
          <cell r="D576">
            <v>24</v>
          </cell>
          <cell r="E576">
            <v>0</v>
          </cell>
          <cell r="F576">
            <v>24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24</v>
          </cell>
        </row>
        <row r="577">
          <cell r="A577" t="str">
            <v>49000810</v>
          </cell>
          <cell r="B577" t="str">
            <v>ООО"МЕТСТАР"</v>
          </cell>
          <cell r="C577">
            <v>0</v>
          </cell>
          <cell r="D577">
            <v>39</v>
          </cell>
          <cell r="E577">
            <v>0</v>
          </cell>
          <cell r="F577">
            <v>39</v>
          </cell>
          <cell r="G577">
            <v>87</v>
          </cell>
          <cell r="H577">
            <v>0</v>
          </cell>
          <cell r="I577">
            <v>0</v>
          </cell>
          <cell r="J577">
            <v>0</v>
          </cell>
          <cell r="K577">
            <v>39</v>
          </cell>
          <cell r="L577">
            <v>87</v>
          </cell>
        </row>
        <row r="578">
          <cell r="A578" t="str">
            <v>49084310</v>
          </cell>
          <cell r="B578" t="str">
            <v xml:space="preserve">ООО"ТОРГОВЫЙ ДОМ ГЕОИНТЕХ"</v>
          </cell>
          <cell r="C578">
            <v>0</v>
          </cell>
          <cell r="D578">
            <v>50</v>
          </cell>
          <cell r="E578">
            <v>50</v>
          </cell>
          <cell r="F578">
            <v>0</v>
          </cell>
          <cell r="G578">
            <v>50</v>
          </cell>
          <cell r="H578">
            <v>50</v>
          </cell>
          <cell r="I578">
            <v>50</v>
          </cell>
          <cell r="J578">
            <v>126</v>
          </cell>
        </row>
        <row r="579">
          <cell r="A579" t="str">
            <v>49103450</v>
          </cell>
          <cell r="B579" t="str">
            <v>ЗАО"СВЯЗЬИНФОРМКОМПЛЕКТ"</v>
          </cell>
          <cell r="C579">
            <v>0</v>
          </cell>
          <cell r="D579">
            <v>30</v>
          </cell>
          <cell r="E579">
            <v>0</v>
          </cell>
          <cell r="F579">
            <v>30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30</v>
          </cell>
        </row>
        <row r="580">
          <cell r="A580" t="str">
            <v>49358061</v>
          </cell>
          <cell r="B580" t="str">
            <v xml:space="preserve">ООО "ЛЕРТОН"</v>
          </cell>
          <cell r="C580">
            <v>0</v>
          </cell>
          <cell r="D580">
            <v>66</v>
          </cell>
          <cell r="E580">
            <v>0</v>
          </cell>
          <cell r="F580">
            <v>66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66</v>
          </cell>
        </row>
        <row r="581">
          <cell r="A581" t="str">
            <v>49538662</v>
          </cell>
          <cell r="B581" t="str">
            <v xml:space="preserve">ООО "УРАЛПРОМЭКС"                                                           3599</v>
          </cell>
          <cell r="C581">
            <v>0</v>
          </cell>
          <cell r="D581">
            <v>40</v>
          </cell>
          <cell r="E581">
            <v>0</v>
          </cell>
          <cell r="F581">
            <v>40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40</v>
          </cell>
        </row>
        <row r="582">
          <cell r="A582" t="str">
            <v>49551711</v>
          </cell>
          <cell r="B582" t="str">
            <v xml:space="preserve">ООО "РЭО"(РЕГИОНАЛЬНОЕ ЭКОНОМИЧЕСКОЕ ОБЪЕДИНЕНИЕ)                           3608</v>
          </cell>
          <cell r="C582">
            <v>0</v>
          </cell>
          <cell r="D582">
            <v>55</v>
          </cell>
          <cell r="E582">
            <v>0</v>
          </cell>
          <cell r="F582">
            <v>55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55</v>
          </cell>
        </row>
        <row r="583">
          <cell r="A583" t="str">
            <v>49728204</v>
          </cell>
          <cell r="B583" t="str">
            <v>ООО"УСПЕХ-98"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</row>
        <row r="584">
          <cell r="A584" t="str">
            <v>80398672</v>
          </cell>
          <cell r="B584" t="str">
            <v xml:space="preserve">ВРОНСКИЙ ВИТАЛИЙ ГЕННАДЬЕВИЧ, 692060,</v>
          </cell>
          <cell r="C584">
            <v>0</v>
          </cell>
          <cell r="D584">
            <v>83</v>
          </cell>
          <cell r="E584">
            <v>46</v>
          </cell>
          <cell r="F584">
            <v>0</v>
          </cell>
          <cell r="G584">
            <v>83</v>
          </cell>
          <cell r="H584">
            <v>46</v>
          </cell>
          <cell r="I584">
            <v>0</v>
          </cell>
          <cell r="J584">
            <v>0</v>
          </cell>
          <cell r="K584">
            <v>83</v>
          </cell>
          <cell r="L584">
            <v>46</v>
          </cell>
        </row>
        <row r="585">
          <cell r="A585" t="str">
            <v>80479488</v>
          </cell>
          <cell r="B585" t="str">
            <v xml:space="preserve">ЛЕМЕШКО ИГОРЬ ВЛАДИМИРОВИЧ</v>
          </cell>
          <cell r="C585">
            <v>0</v>
          </cell>
          <cell r="D585">
            <v>965</v>
          </cell>
          <cell r="E585">
            <v>0</v>
          </cell>
          <cell r="F585">
            <v>965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965</v>
          </cell>
        </row>
        <row r="586">
          <cell r="A586" t="str">
            <v>80578227</v>
          </cell>
          <cell r="B586" t="str">
            <v xml:space="preserve">ЧП ФИСЕНКО ПАВЕЛ ВИКТОРОВИЧ</v>
          </cell>
          <cell r="C586">
            <v>19</v>
          </cell>
          <cell r="D586">
            <v>0</v>
          </cell>
          <cell r="E586">
            <v>19</v>
          </cell>
          <cell r="F586">
            <v>0</v>
          </cell>
          <cell r="G586">
            <v>19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</row>
        <row r="587">
          <cell r="A587" t="str">
            <v>80578894</v>
          </cell>
          <cell r="B587" t="str">
            <v xml:space="preserve">ПАВЛЮК СЕРГЕЙ ДМИТРИЕВИЧ</v>
          </cell>
          <cell r="C587">
            <v>36</v>
          </cell>
          <cell r="D587">
            <v>36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20</v>
          </cell>
        </row>
        <row r="588">
          <cell r="A588" t="str">
            <v>80685934</v>
          </cell>
          <cell r="B588" t="str">
            <v xml:space="preserve">ЧП КАРАСЕВ А.Н.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37</v>
          </cell>
          <cell r="I588">
            <v>0</v>
          </cell>
          <cell r="J588">
            <v>37</v>
          </cell>
          <cell r="K588">
            <v>0</v>
          </cell>
          <cell r="L588">
            <v>37</v>
          </cell>
        </row>
        <row r="589">
          <cell r="A589" t="str">
            <v>81629599</v>
          </cell>
          <cell r="B589" t="str">
            <v xml:space="preserve">ПРЕД-ЛЬ ДАНИЛЬЧЕНКО ВИТАЛИЙ ГРИГОРЬЕВИЧ СВ-ВО N31 ОТ06.03.96 ВЫДАНО КОКСОВСКОЙ А</v>
          </cell>
          <cell r="C589">
            <v>0</v>
          </cell>
          <cell r="D589">
            <v>0</v>
          </cell>
          <cell r="E589">
            <v>15</v>
          </cell>
          <cell r="F589">
            <v>0</v>
          </cell>
          <cell r="G589">
            <v>0</v>
          </cell>
          <cell r="H589">
            <v>15</v>
          </cell>
        </row>
        <row r="590">
          <cell r="A590" t="str">
            <v>81742798</v>
          </cell>
          <cell r="B590" t="str">
            <v xml:space="preserve">ПРЕДПРИНИМАТЕЛЬ ТАДЕР И.З.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12</v>
          </cell>
          <cell r="J590">
            <v>0</v>
          </cell>
          <cell r="K590">
            <v>0</v>
          </cell>
          <cell r="L590">
            <v>12</v>
          </cell>
        </row>
        <row r="591">
          <cell r="A591" t="str">
            <v>82628700</v>
          </cell>
          <cell r="B591" t="str">
            <v xml:space="preserve">БАРТЕНЬЕВА ЕЛЕНА ВЛАДИМИРОВНА</v>
          </cell>
          <cell r="C591">
            <v>0</v>
          </cell>
          <cell r="D591">
            <v>18</v>
          </cell>
          <cell r="E591">
            <v>0</v>
          </cell>
          <cell r="F591">
            <v>18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18</v>
          </cell>
        </row>
        <row r="592">
          <cell r="A592" t="str">
            <v>82816808</v>
          </cell>
          <cell r="B592" t="str">
            <v xml:space="preserve">СОЛОВЬЕВ Н.К.ЧАСТ.ПРЕДПРИН.С-ВО И №2963</v>
          </cell>
          <cell r="C592">
            <v>0</v>
          </cell>
          <cell r="D592">
            <v>7</v>
          </cell>
          <cell r="E592">
            <v>0</v>
          </cell>
          <cell r="F592">
            <v>7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7</v>
          </cell>
        </row>
        <row r="593">
          <cell r="A593" t="str">
            <v>84329975</v>
          </cell>
          <cell r="B593" t="str">
            <v xml:space="preserve">ГУДЫКОВА ГАЛЬЯ АЙПЕРГЕНОВНА-ИНДИВИДУАЛЬНЫЙ ПРЕДПРИНИМАТЕЛЬ</v>
          </cell>
          <cell r="C593">
            <v>1</v>
          </cell>
          <cell r="D593">
            <v>4</v>
          </cell>
          <cell r="E593">
            <v>1</v>
          </cell>
          <cell r="F593">
            <v>2</v>
          </cell>
          <cell r="G593">
            <v>0</v>
          </cell>
          <cell r="H593">
            <v>0</v>
          </cell>
          <cell r="I593">
            <v>1</v>
          </cell>
          <cell r="J593">
            <v>0</v>
          </cell>
        </row>
        <row r="594">
          <cell r="A594" t="str">
            <v>84583018</v>
          </cell>
          <cell r="B594" t="str">
            <v xml:space="preserve">ИНДИВИДУАЛЬНЫЙ ПРЕДПРИНИМАТЕЛЬ БРИСКИН ВАЛЕРИЙ МОИСЕЕВИЧ</v>
          </cell>
          <cell r="C594">
            <v>0</v>
          </cell>
          <cell r="D594">
            <v>0</v>
          </cell>
          <cell r="E594">
            <v>0</v>
          </cell>
          <cell r="F594">
            <v>0</v>
          </cell>
        </row>
        <row r="595">
          <cell r="A595" t="str">
            <v>84714265</v>
          </cell>
          <cell r="B595" t="str">
            <v xml:space="preserve">КОНДРАТОВ СЕРГЕЙ ВАЛЕРЬЕВИЧ П-Т XI-ТО 632094 ОТ 09.01.87 СЛАВГ.ГОВД,СВ-ВО №3098</v>
          </cell>
          <cell r="C595">
            <v>0</v>
          </cell>
          <cell r="D595">
            <v>0</v>
          </cell>
          <cell r="E595">
            <v>10</v>
          </cell>
          <cell r="F595">
            <v>43</v>
          </cell>
          <cell r="G595">
            <v>10</v>
          </cell>
          <cell r="H595">
            <v>0</v>
          </cell>
          <cell r="I595">
            <v>0</v>
          </cell>
          <cell r="J595">
            <v>0</v>
          </cell>
          <cell r="K595">
            <v>43</v>
          </cell>
          <cell r="L595">
            <v>10</v>
          </cell>
        </row>
        <row r="596">
          <cell r="A596" t="str">
            <v>84719245</v>
          </cell>
          <cell r="B596" t="str">
            <v xml:space="preserve">КАЛИМУЛЛИН РАЛИФ РАЛИФФОВИЧ,СВ.ПРЕДПРИН.№ 8870</v>
          </cell>
          <cell r="C596">
            <v>0</v>
          </cell>
          <cell r="D596">
            <v>26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26</v>
          </cell>
        </row>
        <row r="597">
          <cell r="A597" t="str">
            <v>84766256</v>
          </cell>
          <cell r="B597" t="str">
            <v xml:space="preserve">ИП АЗОВ АРСЕН ЗАЛИКОЕВИЧ</v>
          </cell>
          <cell r="C597">
            <v>0</v>
          </cell>
          <cell r="D597">
            <v>70</v>
          </cell>
          <cell r="E597">
            <v>70</v>
          </cell>
          <cell r="F597">
            <v>0</v>
          </cell>
          <cell r="G597">
            <v>70</v>
          </cell>
          <cell r="H597">
            <v>70</v>
          </cell>
          <cell r="I597">
            <v>0</v>
          </cell>
          <cell r="J597">
            <v>0</v>
          </cell>
          <cell r="K597">
            <v>70</v>
          </cell>
          <cell r="L597">
            <v>70</v>
          </cell>
        </row>
        <row r="598">
          <cell r="A598" t="str">
            <v>84953946</v>
          </cell>
          <cell r="B598" t="str">
            <v xml:space="preserve">ЧП ФОКИН ВЯЧЕСЛАВ НИКОЛАЕВИЧ</v>
          </cell>
          <cell r="C598">
            <v>0</v>
          </cell>
          <cell r="D598">
            <v>0</v>
          </cell>
          <cell r="E598">
            <v>0</v>
          </cell>
          <cell r="F598">
            <v>0</v>
          </cell>
          <cell r="G598">
            <v>0</v>
          </cell>
          <cell r="H598">
            <v>44</v>
          </cell>
          <cell r="I598">
            <v>0</v>
          </cell>
          <cell r="J598">
            <v>0</v>
          </cell>
          <cell r="K598">
            <v>0</v>
          </cell>
          <cell r="L598">
            <v>44</v>
          </cell>
        </row>
        <row r="599">
          <cell r="A599" t="str">
            <v>85154549</v>
          </cell>
          <cell r="B599" t="str">
            <v xml:space="preserve">ЧП БАРЫШЕВ МИХАИЛ ЮРЬЕВИЧ</v>
          </cell>
          <cell r="C599">
            <v>27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</row>
        <row r="600">
          <cell r="A600" t="str">
            <v>85155342</v>
          </cell>
          <cell r="B600" t="str">
            <v xml:space="preserve">"ПБОЮЛ СМОЛИН Ю.А."</v>
          </cell>
          <cell r="C600">
            <v>120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</row>
        <row r="601">
          <cell r="A601" t="str">
            <v>85164631</v>
          </cell>
          <cell r="B601" t="str">
            <v xml:space="preserve">ПБОЮЛ АДАМЯН Ю.У.</v>
          </cell>
          <cell r="C601">
            <v>15</v>
          </cell>
          <cell r="D601">
            <v>0</v>
          </cell>
          <cell r="E601">
            <v>15</v>
          </cell>
          <cell r="F601">
            <v>0</v>
          </cell>
          <cell r="G601">
            <v>0</v>
          </cell>
          <cell r="H601">
            <v>15</v>
          </cell>
          <cell r="I601">
            <v>0</v>
          </cell>
        </row>
        <row r="602">
          <cell r="A602" t="str">
            <v>86142726</v>
          </cell>
          <cell r="B602" t="str">
            <v xml:space="preserve">Ч.П.ВЫСОЦКИЙ НИКОЛАЙ ГРИГОРЬЕВИЧ П-Т I-МД N 646983 КЛИМОВСКИМ РОВД БРЯНСКАЯ ОБЛ.</v>
          </cell>
          <cell r="C602">
            <v>0</v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</row>
        <row r="603">
          <cell r="A603" t="str">
            <v>86395864</v>
          </cell>
          <cell r="B603" t="str">
            <v xml:space="preserve">ИЧП ГЕРАСИМОВ ВЯЧЕСЛАВ ПЕТРОВИЧ         СВ.478 ОТ 18.01.95Г. ПАСП.VII-ЖТ 633962</v>
          </cell>
          <cell r="C603">
            <v>0</v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</row>
        <row r="604">
          <cell r="A604" t="str">
            <v>87045161</v>
          </cell>
          <cell r="B604" t="str">
            <v xml:space="preserve">АЛЕШИН РОМАН ВИКТОРОВИЧ</v>
          </cell>
          <cell r="C604">
            <v>12</v>
          </cell>
          <cell r="D604">
            <v>0</v>
          </cell>
          <cell r="E604">
            <v>12</v>
          </cell>
          <cell r="F604">
            <v>0</v>
          </cell>
          <cell r="G604">
            <v>12</v>
          </cell>
          <cell r="H604">
            <v>0</v>
          </cell>
          <cell r="I604">
            <v>0</v>
          </cell>
        </row>
        <row r="605">
          <cell r="A605" t="str">
            <v>87101474</v>
          </cell>
          <cell r="B605" t="str">
            <v xml:space="preserve">БАЙКОВ АХАТ АСГАТОВИЧ</v>
          </cell>
          <cell r="C605">
            <v>0</v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</row>
        <row r="606">
          <cell r="A606" t="str">
            <v>87293410</v>
          </cell>
          <cell r="B606" t="str">
            <v xml:space="preserve">АБРАМОВ Г.И. ПАСПОРТ 18 97 019741</v>
          </cell>
          <cell r="C606">
            <v>31</v>
          </cell>
          <cell r="D606">
            <v>16</v>
          </cell>
          <cell r="E606">
            <v>36</v>
          </cell>
          <cell r="F606">
            <v>31</v>
          </cell>
          <cell r="G606">
            <v>16</v>
          </cell>
          <cell r="H606">
            <v>31</v>
          </cell>
          <cell r="I606">
            <v>16</v>
          </cell>
          <cell r="J606">
            <v>0</v>
          </cell>
          <cell r="K606">
            <v>0</v>
          </cell>
          <cell r="L606">
            <v>36</v>
          </cell>
        </row>
        <row r="607">
          <cell r="A607" t="str">
            <v>88344032</v>
          </cell>
          <cell r="B607" t="str">
            <v xml:space="preserve">СОЛОМИН ГЕННАДИЙ ГЕННАДЬЕВИЧ</v>
          </cell>
          <cell r="C607">
            <v>0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7</v>
          </cell>
        </row>
        <row r="608">
          <cell r="A608" t="str">
            <v>А0054840</v>
          </cell>
          <cell r="B608" t="str">
            <v xml:space="preserve">ПР-ВО А/К ДЕЛЬТА ЭР ЛАЙНЗ</v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</row>
      </sheetData>
      <sheetData sheetId="7" refreshError="1">
        <row r="1">
          <cell r="A1" t="str">
            <v xml:space="preserve">крупнейшие экспортеры за N мес 97</v>
          </cell>
          <cell r="B1" t="str">
            <v>First_G022</v>
          </cell>
          <cell r="C1" t="str">
            <v>7304</v>
          </cell>
          <cell r="D1" t="str">
            <v>7305</v>
          </cell>
          <cell r="E1" t="str">
            <v>7306</v>
          </cell>
        </row>
        <row r="2">
          <cell r="A2" t="str">
            <v>00186654</v>
          </cell>
          <cell r="B2" t="str">
            <v xml:space="preserve"> ЛЯХОВ СЕРГЕЙ ВЛАДИМИРОВИЧ ПАС. 1-ФЛ 725326</v>
          </cell>
          <cell r="C2">
            <v>56</v>
          </cell>
          <cell r="D2">
            <v>20223</v>
          </cell>
          <cell r="E2">
            <v>62</v>
          </cell>
        </row>
        <row r="3">
          <cell r="A3" t="str">
            <v>00000000</v>
          </cell>
          <cell r="B3" t="str">
            <v xml:space="preserve">ООО "НОБ ЛТД"</v>
          </cell>
          <cell r="C3">
            <v>337</v>
          </cell>
          <cell r="D3">
            <v>61</v>
          </cell>
          <cell r="E3">
            <v>61</v>
          </cell>
        </row>
        <row r="4">
          <cell r="A4" t="str">
            <v>00000001</v>
          </cell>
          <cell r="B4" t="str">
            <v xml:space="preserve"> ПИНЕГИН ЮРИЙ АЛЕКСАНДРОВИЧ ПАС.N 1990836</v>
          </cell>
          <cell r="C4">
            <v>592</v>
          </cell>
          <cell r="D4">
            <v>136</v>
          </cell>
          <cell r="E4">
            <v>279</v>
          </cell>
        </row>
        <row r="5">
          <cell r="A5" t="str">
            <v>00001293</v>
          </cell>
          <cell r="B5" t="str">
            <v xml:space="preserve">АО "КОНЦЕРН СТРОЙИНСТРУМЕНТ"</v>
          </cell>
          <cell r="C5">
            <v>12</v>
          </cell>
          <cell r="D5">
            <v>7067</v>
          </cell>
          <cell r="E5">
            <v>7067</v>
          </cell>
        </row>
        <row r="6">
          <cell r="A6" t="str">
            <v>00105710</v>
          </cell>
          <cell r="B6" t="str">
            <v>ОАО"НОВОСИБИРСКЭНЕРГО"</v>
          </cell>
          <cell r="C6">
            <v>14702</v>
          </cell>
          <cell r="D6">
            <v>0</v>
          </cell>
          <cell r="E6">
            <v>0</v>
          </cell>
        </row>
        <row r="7">
          <cell r="A7" t="str">
            <v>00110833</v>
          </cell>
          <cell r="B7" t="str">
            <v xml:space="preserve">ОАО "УРАЛЭНЕРГОРЕМОНТ"                                                      1322</v>
          </cell>
          <cell r="C7">
            <v>216</v>
          </cell>
          <cell r="D7">
            <v>345</v>
          </cell>
          <cell r="E7">
            <v>2334</v>
          </cell>
        </row>
        <row r="8">
          <cell r="A8" t="str">
            <v>00117794</v>
          </cell>
          <cell r="B8" t="str">
            <v xml:space="preserve">АО "ТРЕСТ ГИДРОМОНТАЖ"</v>
          </cell>
          <cell r="C8">
            <v>18</v>
          </cell>
          <cell r="D8">
            <v>18</v>
          </cell>
          <cell r="E8">
            <v>255</v>
          </cell>
        </row>
        <row r="9">
          <cell r="A9" t="str">
            <v>00120649</v>
          </cell>
          <cell r="B9" t="str">
            <v xml:space="preserve">АОЗТ "ПУСКОНАЛАДОЧНОЕ УПРАВЛЕНИЕ СЕВЗАПЭНЕРГОМОНТАЖ"</v>
          </cell>
          <cell r="C9">
            <v>113</v>
          </cell>
          <cell r="D9">
            <v>10</v>
          </cell>
          <cell r="E9">
            <v>10</v>
          </cell>
        </row>
        <row r="10">
          <cell r="A10" t="str">
            <v>00121293</v>
          </cell>
          <cell r="B10" t="str">
            <v xml:space="preserve">БЕЛОЯРСКОЕ МОНТАЖНОЕ УПРАВЛЕНИЕ АОЗТ "ТРЕСТ|УРАЛЭНЕРГОМОНТАЖ"</v>
          </cell>
          <cell r="C10">
            <v>6177</v>
          </cell>
          <cell r="D10">
            <v>20</v>
          </cell>
          <cell r="E10">
            <v>0</v>
          </cell>
        </row>
        <row r="11">
          <cell r="A11" t="str">
            <v>00121413</v>
          </cell>
          <cell r="B11" t="str">
            <v xml:space="preserve">АООТ "МОСЭНЕРГОМОНТАЖ"</v>
          </cell>
          <cell r="C11">
            <v>5</v>
          </cell>
          <cell r="D11">
            <v>353</v>
          </cell>
          <cell r="E11">
            <v>353</v>
          </cell>
        </row>
        <row r="12">
          <cell r="A12" t="str">
            <v>00135964</v>
          </cell>
          <cell r="B12" t="str">
            <v xml:space="preserve">АООТ ОПЫТНЫЙ ЗАВОД "ЭЛЕКТРОН"</v>
          </cell>
          <cell r="C12">
            <v>3163</v>
          </cell>
          <cell r="D12">
            <v>55</v>
          </cell>
          <cell r="E12">
            <v>55</v>
          </cell>
        </row>
        <row r="13">
          <cell r="A13" t="str">
            <v>00136171</v>
          </cell>
          <cell r="B13" t="str">
            <v xml:space="preserve">ОАО "РОСНЕФТЬ-КРАСНОДАРНЕФТЕГАЗ"</v>
          </cell>
          <cell r="C13">
            <v>152</v>
          </cell>
          <cell r="D13">
            <v>2543</v>
          </cell>
          <cell r="E13">
            <v>2543</v>
          </cell>
        </row>
        <row r="14">
          <cell r="A14" t="str">
            <v>00149245</v>
          </cell>
          <cell r="B14" t="str">
            <v xml:space="preserve">"КУРСКРЕЗИНОТЕХНИКА"-АО ЗАКРЫТОГО ТИПА</v>
          </cell>
          <cell r="C14">
            <v>113</v>
          </cell>
          <cell r="D14">
            <v>851</v>
          </cell>
          <cell r="E14">
            <v>493</v>
          </cell>
        </row>
        <row r="15">
          <cell r="A15" t="str">
            <v>00149386</v>
          </cell>
          <cell r="B15" t="str">
            <v xml:space="preserve">ОАО "УРАЛ АТИ"</v>
          </cell>
          <cell r="C15">
            <v>35</v>
          </cell>
          <cell r="D15">
            <v>333</v>
          </cell>
          <cell r="E15">
            <v>347</v>
          </cell>
        </row>
        <row r="16">
          <cell r="A16" t="str">
            <v>00153229</v>
          </cell>
          <cell r="B16" t="str">
            <v xml:space="preserve">АО "ГАЗСТРОЙДЕТАЛЬ"</v>
          </cell>
          <cell r="C16">
            <v>4</v>
          </cell>
          <cell r="D16">
            <v>1401</v>
          </cell>
          <cell r="E16">
            <v>1401</v>
          </cell>
        </row>
        <row r="17">
          <cell r="A17" t="str">
            <v>00155406</v>
          </cell>
          <cell r="B17" t="str">
            <v xml:space="preserve">ПМК-5 "СПЕЦГАЗРЕМСТРОЙ"</v>
          </cell>
          <cell r="C17">
            <v>19</v>
          </cell>
          <cell r="D17">
            <v>19</v>
          </cell>
          <cell r="E17">
            <v>19</v>
          </cell>
        </row>
        <row r="18">
          <cell r="A18" t="str">
            <v>00158149</v>
          </cell>
          <cell r="B18" t="str">
            <v xml:space="preserve">БПТО И К П"ОРЕНБУРГГАЗПРОМ"</v>
          </cell>
          <cell r="C18">
            <v>0</v>
          </cell>
          <cell r="D18">
            <v>132</v>
          </cell>
          <cell r="E18">
            <v>71</v>
          </cell>
        </row>
        <row r="19">
          <cell r="A19" t="str">
            <v>00159261</v>
          </cell>
          <cell r="B19" t="str">
            <v xml:space="preserve">Ф-Л АООТ"ВАХРУШЕВУГОЛЬ",ШАХТОУПР.-Е "ЕГОРШИНСКОЕ"</v>
          </cell>
          <cell r="C19">
            <v>67</v>
          </cell>
          <cell r="D19">
            <v>135</v>
          </cell>
          <cell r="E19">
            <v>96</v>
          </cell>
        </row>
        <row r="20">
          <cell r="A20" t="str">
            <v>00163127</v>
          </cell>
          <cell r="B20" t="str">
            <v xml:space="preserve">БАЗА УМТС АООТ "ЛЕНИНСКУГОЛЬ"</v>
          </cell>
          <cell r="C20">
            <v>12</v>
          </cell>
          <cell r="D20">
            <v>12</v>
          </cell>
          <cell r="E20">
            <v>12</v>
          </cell>
        </row>
        <row r="21">
          <cell r="A21" t="str">
            <v>00172511</v>
          </cell>
          <cell r="B21" t="str">
            <v xml:space="preserve">АО ПТП "РЕЗОНАНС"                                                           0113</v>
          </cell>
          <cell r="C21">
            <v>75</v>
          </cell>
          <cell r="D21">
            <v>136</v>
          </cell>
          <cell r="E21">
            <v>334</v>
          </cell>
        </row>
        <row r="22">
          <cell r="A22" t="str">
            <v>00186217</v>
          </cell>
          <cell r="B22" t="str">
            <v xml:space="preserve">АО "СЕВЕРСТАЛЬ"</v>
          </cell>
          <cell r="C22">
            <v>1205</v>
          </cell>
          <cell r="D22">
            <v>34811</v>
          </cell>
          <cell r="E22">
            <v>34811</v>
          </cell>
        </row>
        <row r="23">
          <cell r="A23" t="str">
            <v>00186246</v>
          </cell>
          <cell r="B23" t="str">
            <v xml:space="preserve">АООТ "НОСТА"</v>
          </cell>
          <cell r="C23">
            <v>127</v>
          </cell>
          <cell r="D23">
            <v>1128</v>
          </cell>
          <cell r="E23">
            <v>40</v>
          </cell>
        </row>
        <row r="24">
          <cell r="A24" t="str">
            <v>00186424</v>
          </cell>
          <cell r="B24" t="str">
            <v xml:space="preserve">АО "МАГНИТОГОPСКИЙ МЕТ.КОМБИНАТ"</v>
          </cell>
          <cell r="C24">
            <v>2442</v>
          </cell>
          <cell r="D24">
            <v>2442</v>
          </cell>
          <cell r="E24">
            <v>2442</v>
          </cell>
        </row>
        <row r="25">
          <cell r="A25" t="str">
            <v>00186465</v>
          </cell>
          <cell r="B25" t="str">
            <v xml:space="preserve">ОАО "МЕЧЕЛ"</v>
          </cell>
          <cell r="C25">
            <v>1000</v>
          </cell>
          <cell r="D25">
            <v>9</v>
          </cell>
          <cell r="E25">
            <v>9</v>
          </cell>
        </row>
        <row r="26">
          <cell r="A26" t="str">
            <v>00186565</v>
          </cell>
          <cell r="B26" t="str">
            <v xml:space="preserve">АООТ "ВЭСТ-МД"</v>
          </cell>
          <cell r="C26">
            <v>1000</v>
          </cell>
          <cell r="D26">
            <v>159</v>
          </cell>
          <cell r="E26">
            <v>159</v>
          </cell>
        </row>
        <row r="27">
          <cell r="A27" t="str">
            <v>00186571</v>
          </cell>
          <cell r="B27" t="str">
            <v xml:space="preserve">АООТ "ВОЛЖСКИЙ ТРУБНЫЙ ЗАВОД"</v>
          </cell>
          <cell r="C27">
            <v>15544</v>
          </cell>
          <cell r="D27">
            <v>345</v>
          </cell>
          <cell r="E27">
            <v>2334</v>
          </cell>
        </row>
        <row r="28">
          <cell r="A28" t="str">
            <v>00186602</v>
          </cell>
          <cell r="B28" t="str">
            <v xml:space="preserve">ОАО "ТАГАНРОГСКИЙ МЕТАЛЛУРГИЧЕСКИЙ З-Д"</v>
          </cell>
          <cell r="C28">
            <v>14413</v>
          </cell>
          <cell r="D28">
            <v>7323</v>
          </cell>
          <cell r="E28">
            <v>7323</v>
          </cell>
        </row>
        <row r="29">
          <cell r="A29" t="str">
            <v>00186619</v>
          </cell>
          <cell r="B29" t="str">
            <v xml:space="preserve">АО"ПЕРВОУРАЛЬСКИЙ НОВОТРУБНЫЙ ЗА-</v>
          </cell>
          <cell r="C29">
            <v>26189</v>
          </cell>
          <cell r="D29">
            <v>2499</v>
          </cell>
          <cell r="E29">
            <v>2499</v>
          </cell>
        </row>
        <row r="30">
          <cell r="A30" t="str">
            <v>00186625</v>
          </cell>
          <cell r="B30" t="str">
            <v xml:space="preserve">АО СЕВЕРСКИЙ ТРУБНЫЙ ЗАВОД</v>
          </cell>
          <cell r="C30">
            <v>15815</v>
          </cell>
          <cell r="D30">
            <v>6446</v>
          </cell>
          <cell r="E30">
            <v>6446</v>
          </cell>
        </row>
        <row r="31">
          <cell r="A31" t="str">
            <v>00186631</v>
          </cell>
          <cell r="B31" t="str">
            <v xml:space="preserve">АООТ"СИНАРСКИЙ ТРУБНЫЙ ЗАВОД"</v>
          </cell>
          <cell r="C31">
            <v>6570</v>
          </cell>
          <cell r="D31">
            <v>10</v>
          </cell>
          <cell r="E31">
            <v>10</v>
          </cell>
        </row>
        <row r="32">
          <cell r="A32" t="str">
            <v>00186654</v>
          </cell>
          <cell r="B32" t="str">
            <v xml:space="preserve">АО ОТ "ЧЕЛЯБИНСКИЙ ТРУБОПРОКАТНЫЙ ЗАВОД"</v>
          </cell>
          <cell r="C32">
            <v>15722</v>
          </cell>
          <cell r="D32">
            <v>20026</v>
          </cell>
          <cell r="E32">
            <v>1918</v>
          </cell>
        </row>
        <row r="33">
          <cell r="A33" t="str">
            <v>00186849</v>
          </cell>
          <cell r="B33" t="str">
            <v xml:space="preserve">"МИХАЙЛОВСКИЙ ГОК"-АО ОТКРЫТОГО ТИПА</v>
          </cell>
          <cell r="C33">
            <v>0</v>
          </cell>
          <cell r="D33">
            <v>1</v>
          </cell>
          <cell r="E33">
            <v>1</v>
          </cell>
        </row>
        <row r="34">
          <cell r="A34" t="str">
            <v>00188110</v>
          </cell>
          <cell r="B34" t="str">
            <v xml:space="preserve">АООТ "АЛТАЙ-КОКС"</v>
          </cell>
          <cell r="C34">
            <v>8</v>
          </cell>
          <cell r="D34">
            <v>490</v>
          </cell>
          <cell r="E34">
            <v>490</v>
          </cell>
        </row>
        <row r="35">
          <cell r="A35" t="str">
            <v>00194470</v>
          </cell>
          <cell r="B35" t="str">
            <v xml:space="preserve">УЧАЛИНСКИЙ ГОРНООБОГАТИТЕЛЬНЫЙ КОМБИНАТ</v>
          </cell>
          <cell r="C35">
            <v>25</v>
          </cell>
          <cell r="D35">
            <v>496</v>
          </cell>
          <cell r="E35">
            <v>496</v>
          </cell>
        </row>
        <row r="36">
          <cell r="A36" t="str">
            <v>00194547</v>
          </cell>
          <cell r="B36" t="str">
            <v xml:space="preserve">ОАО "ЮЖНО-УРАЛЬСКИЙ НИКЕЛЕВЫЙ КОМБИНАТ"</v>
          </cell>
          <cell r="C36">
            <v>5</v>
          </cell>
          <cell r="D36">
            <v>5</v>
          </cell>
          <cell r="E36">
            <v>5</v>
          </cell>
        </row>
        <row r="37">
          <cell r="A37" t="str">
            <v>00196196</v>
          </cell>
          <cell r="B37" t="str">
            <v xml:space="preserve">ОАО "ЧЭЗ"</v>
          </cell>
          <cell r="C37">
            <v>272</v>
          </cell>
          <cell r="D37">
            <v>1</v>
          </cell>
          <cell r="E37">
            <v>0</v>
          </cell>
        </row>
        <row r="38">
          <cell r="A38" t="str">
            <v>00204760</v>
          </cell>
          <cell r="B38" t="str">
            <v xml:space="preserve">ОАО "УРАЛЬСКИЙ ЗАВОД ТЕХНИЧЕСКИХ ГАЗОВ" *6659010266</v>
          </cell>
          <cell r="C38">
            <v>50</v>
          </cell>
          <cell r="D38">
            <v>482</v>
          </cell>
          <cell r="E38">
            <v>482</v>
          </cell>
        </row>
        <row r="39">
          <cell r="A39" t="str">
            <v>00210654</v>
          </cell>
          <cell r="B39" t="str">
            <v xml:space="preserve">АО "ТУРБОМОТОРНЫЙ ЗАВОД"                                                    0705</v>
          </cell>
          <cell r="C39">
            <v>0</v>
          </cell>
          <cell r="D39">
            <v>478</v>
          </cell>
          <cell r="E39">
            <v>478</v>
          </cell>
        </row>
        <row r="40">
          <cell r="A40" t="str">
            <v>00210766</v>
          </cell>
          <cell r="B40" t="str">
            <v xml:space="preserve">АО БМЗ</v>
          </cell>
          <cell r="C40">
            <v>0</v>
          </cell>
          <cell r="D40">
            <v>444</v>
          </cell>
          <cell r="E40">
            <v>444</v>
          </cell>
        </row>
        <row r="41">
          <cell r="A41" t="str">
            <v>00210921</v>
          </cell>
          <cell r="B41" t="str">
            <v xml:space="preserve">АООТ ЗАВОД "ДАЛЬДИЗЕЛЬ"</v>
          </cell>
          <cell r="C41">
            <v>424</v>
          </cell>
          <cell r="D41">
            <v>0</v>
          </cell>
          <cell r="E41">
            <v>0</v>
          </cell>
        </row>
        <row r="42">
          <cell r="A42" t="str">
            <v>00211300</v>
          </cell>
          <cell r="B42" t="str">
            <v xml:space="preserve">АО ПОЛЕВСКОЙ МАШЗАВОД</v>
          </cell>
          <cell r="C42">
            <v>89</v>
          </cell>
          <cell r="D42">
            <v>0</v>
          </cell>
          <cell r="E42">
            <v>0</v>
          </cell>
        </row>
        <row r="43">
          <cell r="A43" t="str">
            <v>00217544</v>
          </cell>
          <cell r="B43" t="str">
            <v xml:space="preserve">ЗАО "МАШИНОСТРОИТЕЛЬНЫЙ ЗАВОД ИМ.ВОРОВСКОГО"</v>
          </cell>
          <cell r="C43">
            <v>7</v>
          </cell>
          <cell r="D43">
            <v>61</v>
          </cell>
          <cell r="E43">
            <v>61</v>
          </cell>
        </row>
        <row r="44">
          <cell r="A44" t="str">
            <v>00217610</v>
          </cell>
          <cell r="B44" t="str">
            <v xml:space="preserve">АООТ "ВОЛГОГРАДНЕФТЕМАШ"</v>
          </cell>
          <cell r="C44">
            <v>5</v>
          </cell>
          <cell r="D44">
            <v>10</v>
          </cell>
          <cell r="E44">
            <v>10</v>
          </cell>
        </row>
        <row r="45">
          <cell r="A45" t="str">
            <v>00226253</v>
          </cell>
          <cell r="B45" t="str">
            <v xml:space="preserve">АКЦИОНЕPНОЕ ОБЩЕСТВО "ТЕПЛОПPИБОP"</v>
          </cell>
          <cell r="C45">
            <v>5</v>
          </cell>
          <cell r="D45">
            <v>68</v>
          </cell>
          <cell r="E45">
            <v>68</v>
          </cell>
        </row>
        <row r="46">
          <cell r="A46" t="str">
            <v>00231515</v>
          </cell>
          <cell r="B46" t="str">
            <v xml:space="preserve">АО КАМАЗ КУЗН З-Д</v>
          </cell>
          <cell r="C46">
            <v>0</v>
          </cell>
          <cell r="D46">
            <v>320</v>
          </cell>
          <cell r="E46">
            <v>320</v>
          </cell>
        </row>
        <row r="47">
          <cell r="A47" t="str">
            <v>00231703</v>
          </cell>
          <cell r="B47" t="str">
            <v xml:space="preserve">АО"ЛИКИНСКИЙ АВТОБУСНЫЙ ЗАВОД"</v>
          </cell>
          <cell r="C47">
            <v>4</v>
          </cell>
          <cell r="D47">
            <v>4</v>
          </cell>
          <cell r="E47">
            <v>4</v>
          </cell>
        </row>
        <row r="48">
          <cell r="A48" t="str">
            <v>00231768</v>
          </cell>
          <cell r="B48" t="str">
            <v xml:space="preserve">АО "МОСКВИЧ"</v>
          </cell>
          <cell r="C48">
            <v>314</v>
          </cell>
          <cell r="D48">
            <v>37</v>
          </cell>
          <cell r="E48">
            <v>37</v>
          </cell>
        </row>
        <row r="49">
          <cell r="A49" t="str">
            <v>00231952</v>
          </cell>
          <cell r="B49" t="str">
            <v xml:space="preserve">АООТ "ВОЛЖСКИЕ МОТОРЫ"</v>
          </cell>
          <cell r="C49">
            <v>119</v>
          </cell>
          <cell r="D49">
            <v>0</v>
          </cell>
          <cell r="E49">
            <v>0</v>
          </cell>
        </row>
        <row r="50">
          <cell r="A50" t="str">
            <v>00232532</v>
          </cell>
          <cell r="B50" t="str">
            <v xml:space="preserve">ОАО "ПРОКОПЬЕВСКИЙ ПОДШИПНИКОВЫЙ З-Д 14"</v>
          </cell>
          <cell r="C50">
            <v>3</v>
          </cell>
          <cell r="D50">
            <v>43</v>
          </cell>
          <cell r="E50">
            <v>95</v>
          </cell>
        </row>
        <row r="51">
          <cell r="A51" t="str">
            <v>00244676</v>
          </cell>
          <cell r="B51" t="str">
            <v xml:space="preserve">АО "АГРИСОВГАЗ"</v>
          </cell>
          <cell r="C51">
            <v>289</v>
          </cell>
          <cell r="D51">
            <v>509</v>
          </cell>
          <cell r="E51">
            <v>509</v>
          </cell>
        </row>
        <row r="52">
          <cell r="A52" t="str">
            <v>00285126</v>
          </cell>
          <cell r="B52" t="str">
            <v xml:space="preserve">"АООТ"КЫШТЫМСКИЙ ГОРНО-ОБОГАТИТЕЛЬНЫЙ   КОМБИНАТ</v>
          </cell>
          <cell r="C52">
            <v>41</v>
          </cell>
          <cell r="D52">
            <v>41</v>
          </cell>
          <cell r="E52">
            <v>280</v>
          </cell>
        </row>
        <row r="53">
          <cell r="A53" t="str">
            <v>00288219</v>
          </cell>
          <cell r="B53" t="str">
            <v xml:space="preserve">МП "МОРЯКОВСКИЙ СТЕКОЛЬНЫЙ ЗАВОД"</v>
          </cell>
          <cell r="C53">
            <v>8</v>
          </cell>
          <cell r="D53">
            <v>128</v>
          </cell>
          <cell r="E53">
            <v>49</v>
          </cell>
        </row>
        <row r="54">
          <cell r="A54" t="str">
            <v>00300239</v>
          </cell>
          <cell r="B54" t="str">
            <v xml:space="preserve">ОАО ПО ПРОИЗВОДСТВУ ИСКУССТВЕННЫХ КОЖ И ПЛЕНОЧНЫХ МАТЕРИАЛОВ (АО "ИСКОЖ")</v>
          </cell>
          <cell r="C54">
            <v>9</v>
          </cell>
          <cell r="D54">
            <v>78</v>
          </cell>
          <cell r="E54">
            <v>8</v>
          </cell>
        </row>
        <row r="55">
          <cell r="A55" t="str">
            <v>00303806</v>
          </cell>
          <cell r="B55" t="str">
            <v xml:space="preserve">АОЗТ"ПРОКОПЬЕВСКИЙ ФАРФОР"</v>
          </cell>
          <cell r="C55">
            <v>92</v>
          </cell>
          <cell r="D55">
            <v>2</v>
          </cell>
          <cell r="E55">
            <v>2</v>
          </cell>
        </row>
        <row r="56">
          <cell r="A56" t="str">
            <v>00319138</v>
          </cell>
          <cell r="B56" t="str">
            <v xml:space="preserve">ОАО "МОСКОВСКАЯ СИТЦЕНАБИВНАЯ ФАБРИКА"</v>
          </cell>
          <cell r="C56">
            <v>5</v>
          </cell>
          <cell r="D56">
            <v>175</v>
          </cell>
          <cell r="E56">
            <v>175</v>
          </cell>
        </row>
        <row r="57">
          <cell r="A57" t="str">
            <v>00320147</v>
          </cell>
          <cell r="B57" t="str">
            <v xml:space="preserve">8 МАРТА</v>
          </cell>
          <cell r="C57">
            <v>0</v>
          </cell>
          <cell r="D57">
            <v>66</v>
          </cell>
          <cell r="E57">
            <v>0</v>
          </cell>
        </row>
        <row r="58">
          <cell r="A58" t="str">
            <v>00461706</v>
          </cell>
          <cell r="B58" t="str">
            <v xml:space="preserve">БАМР НАХОДКИНСКАЯ БАЗА АКТИВНОГО МОРСКОГО РЫБОЛОВСТВА</v>
          </cell>
          <cell r="C58">
            <v>0</v>
          </cell>
          <cell r="D58">
            <v>18</v>
          </cell>
          <cell r="E58">
            <v>255</v>
          </cell>
        </row>
        <row r="59">
          <cell r="A59" t="str">
            <v>00989927</v>
          </cell>
          <cell r="B59" t="str">
            <v>АООТ"ЧЕЛЕС"</v>
          </cell>
          <cell r="C59">
            <v>36</v>
          </cell>
          <cell r="D59">
            <v>28</v>
          </cell>
          <cell r="E59">
            <v>9</v>
          </cell>
        </row>
        <row r="60">
          <cell r="A60" t="str">
            <v>01003288</v>
          </cell>
          <cell r="B60" t="str">
            <v xml:space="preserve">АО "ТРУБНЫЙ ЗАВОД"</v>
          </cell>
          <cell r="C60">
            <v>267</v>
          </cell>
          <cell r="D60">
            <v>216</v>
          </cell>
          <cell r="E60">
            <v>216</v>
          </cell>
        </row>
        <row r="61">
          <cell r="A61" t="str">
            <v>01030345</v>
          </cell>
          <cell r="B61" t="str">
            <v xml:space="preserve">ГП СПЕЦИАЛИЗИРОВАННАЯ ПЕРЕДВИЖНАЯ МЕХАНИЗИРОВАННАЯ КОЛОННА РЕМСЕЛЬБУРВОД</v>
          </cell>
          <cell r="C61">
            <v>5</v>
          </cell>
          <cell r="D61">
            <v>5</v>
          </cell>
          <cell r="E61">
            <v>5</v>
          </cell>
        </row>
        <row r="62">
          <cell r="A62" t="str">
            <v>01103587</v>
          </cell>
          <cell r="B62" t="str">
            <v xml:space="preserve">ГП "ЦЕНТРЖЕЛДОРМЕТРОСНАБ"</v>
          </cell>
          <cell r="C62">
            <v>80</v>
          </cell>
          <cell r="D62">
            <v>29</v>
          </cell>
          <cell r="E62">
            <v>11</v>
          </cell>
        </row>
        <row r="63">
          <cell r="A63" t="str">
            <v>01105379</v>
          </cell>
          <cell r="B63" t="str">
            <v xml:space="preserve">"ГЛАВНЫЙ МАТЕРИАЛЬНЫЙ СКЛАД ЮУЖД"</v>
          </cell>
          <cell r="C63">
            <v>49</v>
          </cell>
          <cell r="D63">
            <v>153</v>
          </cell>
          <cell r="E63">
            <v>153</v>
          </cell>
        </row>
        <row r="64">
          <cell r="A64" t="str">
            <v>01218149</v>
          </cell>
          <cell r="B64" t="str">
            <v xml:space="preserve">АОЗТ "ЖБИ-2"</v>
          </cell>
          <cell r="C64">
            <v>39</v>
          </cell>
          <cell r="D64">
            <v>245</v>
          </cell>
          <cell r="E64">
            <v>245</v>
          </cell>
        </row>
        <row r="65">
          <cell r="A65" t="str">
            <v>01219887</v>
          </cell>
          <cell r="B65" t="str">
            <v xml:space="preserve">АО "Промтранс"</v>
          </cell>
          <cell r="C65">
            <v>180</v>
          </cell>
          <cell r="D65">
            <v>32</v>
          </cell>
          <cell r="E65">
            <v>131</v>
          </cell>
        </row>
        <row r="66">
          <cell r="A66" t="str">
            <v>01226462</v>
          </cell>
          <cell r="B66" t="str">
            <v>АОЗТ"ЗЛАТОУСТМЕТАЛЛУРГСТРОЙ"</v>
          </cell>
          <cell r="C66">
            <v>110</v>
          </cell>
          <cell r="D66">
            <v>50</v>
          </cell>
          <cell r="E66">
            <v>112</v>
          </cell>
        </row>
        <row r="67">
          <cell r="A67" t="str">
            <v>01232416</v>
          </cell>
          <cell r="B67" t="str">
            <v xml:space="preserve">ООО "УПТК ТРЕСТА УРАЛАВТОСТРОЙ"</v>
          </cell>
          <cell r="C67">
            <v>60</v>
          </cell>
          <cell r="D67">
            <v>164</v>
          </cell>
          <cell r="E67">
            <v>164</v>
          </cell>
        </row>
        <row r="68">
          <cell r="A68" t="str">
            <v>01249782</v>
          </cell>
          <cell r="B68" t="str">
            <v xml:space="preserve">АООТ"ЗАВОД СБОРНОГО ЖЕЛЕЗОБЕТОНА N1"</v>
          </cell>
          <cell r="C68">
            <v>1</v>
          </cell>
          <cell r="D68">
            <v>87</v>
          </cell>
          <cell r="E68">
            <v>346</v>
          </cell>
        </row>
        <row r="69">
          <cell r="A69" t="str">
            <v>01259415</v>
          </cell>
          <cell r="B69" t="str">
            <v xml:space="preserve">АО ПЯТЫЙ ТРЕСТ</v>
          </cell>
          <cell r="C69">
            <v>0</v>
          </cell>
          <cell r="D69">
            <v>0</v>
          </cell>
          <cell r="E69">
            <v>0</v>
          </cell>
        </row>
        <row r="70">
          <cell r="A70" t="str">
            <v>01284695</v>
          </cell>
          <cell r="B70" t="str">
            <v xml:space="preserve">АО АЛЬМЕТЬЕВСКИЙ ТРУБНЫЙ ЗАВОД</v>
          </cell>
          <cell r="C70">
            <v>900</v>
          </cell>
          <cell r="D70">
            <v>900</v>
          </cell>
          <cell r="E70">
            <v>900</v>
          </cell>
        </row>
        <row r="71">
          <cell r="A71" t="str">
            <v>01289178</v>
          </cell>
          <cell r="B71" t="str">
            <v xml:space="preserve">АООТ "СЕВЕРГАЗСТРОЙ"</v>
          </cell>
          <cell r="C71">
            <v>7</v>
          </cell>
          <cell r="D71">
            <v>34</v>
          </cell>
          <cell r="E71">
            <v>0</v>
          </cell>
        </row>
        <row r="72">
          <cell r="A72" t="str">
            <v>01301703</v>
          </cell>
          <cell r="B72" t="str">
            <v xml:space="preserve">АОЗТ ГЕРМАНСКОЕ ПРЕДПРИЯТИЕ "НОВТРАК"</v>
          </cell>
          <cell r="C72">
            <v>0</v>
          </cell>
          <cell r="D72">
            <v>208</v>
          </cell>
          <cell r="E72">
            <v>208</v>
          </cell>
        </row>
        <row r="73">
          <cell r="A73" t="str">
            <v>01374109</v>
          </cell>
          <cell r="B73" t="str">
            <v>ЛЗМО</v>
          </cell>
          <cell r="C73">
            <v>49</v>
          </cell>
          <cell r="D73">
            <v>197</v>
          </cell>
          <cell r="E73">
            <v>197</v>
          </cell>
        </row>
        <row r="74">
          <cell r="A74" t="str">
            <v>01386533</v>
          </cell>
          <cell r="B74" t="str">
            <v xml:space="preserve">АООТ "ВОЛГОМОСТ"</v>
          </cell>
          <cell r="C74">
            <v>143</v>
          </cell>
          <cell r="D74">
            <v>0</v>
          </cell>
          <cell r="E74">
            <v>0</v>
          </cell>
        </row>
        <row r="75">
          <cell r="A75" t="str">
            <v>01390931</v>
          </cell>
          <cell r="B75" t="str">
            <v xml:space="preserve">ОАО " СВЕРДЛОВСКМЕТРОСТРОЙ"</v>
          </cell>
          <cell r="C75">
            <v>96</v>
          </cell>
          <cell r="D75">
            <v>100</v>
          </cell>
          <cell r="E75">
            <v>0</v>
          </cell>
        </row>
        <row r="76">
          <cell r="A76" t="str">
            <v>01394395</v>
          </cell>
          <cell r="B76" t="str">
            <v xml:space="preserve">ОАО "З-Д СПЕЦИАЛЬНЫХ МОНТАЖНЫХ ИЗДЕЛИЙ "</v>
          </cell>
          <cell r="C76">
            <v>1205</v>
          </cell>
          <cell r="D76">
            <v>100</v>
          </cell>
          <cell r="E76">
            <v>0</v>
          </cell>
        </row>
        <row r="77">
          <cell r="A77" t="str">
            <v>01395615</v>
          </cell>
          <cell r="B77" t="str">
            <v xml:space="preserve">АОЗТ УП-НИЕ "САНТЕХКОМПЛЕКТ ВОЛГОСАНТЕХМОНТАЖ</v>
          </cell>
          <cell r="C77">
            <v>8</v>
          </cell>
          <cell r="D77">
            <v>35</v>
          </cell>
          <cell r="E77">
            <v>35</v>
          </cell>
        </row>
        <row r="78">
          <cell r="A78" t="str">
            <v>01395880</v>
          </cell>
          <cell r="B78" t="str">
            <v xml:space="preserve">ОАО "ЗАВОД МЕТАЛЛОКОНСТРУКЦИЙ"</v>
          </cell>
          <cell r="C78">
            <v>160</v>
          </cell>
          <cell r="D78">
            <v>195</v>
          </cell>
          <cell r="E78">
            <v>195</v>
          </cell>
        </row>
        <row r="79">
          <cell r="A79" t="str">
            <v>01396425</v>
          </cell>
          <cell r="B79" t="str">
            <v xml:space="preserve">АО "З-Д ТРУБЧАТЫХ СТР.КОНСТРУКЦИЙ"</v>
          </cell>
          <cell r="C79">
            <v>194</v>
          </cell>
          <cell r="D79">
            <v>40</v>
          </cell>
          <cell r="E79">
            <v>40</v>
          </cell>
        </row>
        <row r="80">
          <cell r="A80" t="str">
            <v>01400434</v>
          </cell>
          <cell r="B80" t="str">
            <v xml:space="preserve">АООТ ТРЕСТ N 7</v>
          </cell>
          <cell r="C80">
            <v>0</v>
          </cell>
          <cell r="D80">
            <v>186</v>
          </cell>
          <cell r="E80">
            <v>186</v>
          </cell>
        </row>
        <row r="81">
          <cell r="A81" t="str">
            <v>01400440</v>
          </cell>
          <cell r="B81" t="str">
            <v xml:space="preserve">АО "ТРЕСТ-7"</v>
          </cell>
          <cell r="C81">
            <v>0</v>
          </cell>
          <cell r="D81">
            <v>3</v>
          </cell>
          <cell r="E81">
            <v>3</v>
          </cell>
        </row>
        <row r="82">
          <cell r="A82" t="str">
            <v>01401327</v>
          </cell>
          <cell r="B82" t="str">
            <v xml:space="preserve">АО "АГРОЭНЕРГОТЕХМОНТАЖ"</v>
          </cell>
          <cell r="C82">
            <v>182</v>
          </cell>
          <cell r="D82">
            <v>0</v>
          </cell>
          <cell r="E82">
            <v>0</v>
          </cell>
        </row>
        <row r="83">
          <cell r="A83" t="str">
            <v>01407494</v>
          </cell>
          <cell r="B83" t="str">
            <v xml:space="preserve">СМУ АО "ОРЕНБУРГСАНТЕХМОНТАЖ"</v>
          </cell>
          <cell r="C83">
            <v>180</v>
          </cell>
          <cell r="D83">
            <v>58</v>
          </cell>
          <cell r="E83">
            <v>58</v>
          </cell>
        </row>
        <row r="84">
          <cell r="A84" t="str">
            <v>01424593</v>
          </cell>
          <cell r="B84" t="str">
            <v xml:space="preserve">В/О " ЗАРУБЕЖГЕОЛОГИЯ"</v>
          </cell>
          <cell r="C84">
            <v>0</v>
          </cell>
          <cell r="D84">
            <v>180</v>
          </cell>
          <cell r="E84">
            <v>180</v>
          </cell>
        </row>
        <row r="85">
          <cell r="A85" t="str">
            <v>01427321</v>
          </cell>
          <cell r="B85" t="str">
            <v xml:space="preserve">ГФУП "УХТАНЕФТЕГАЗГЕОЛОГИЯ"</v>
          </cell>
          <cell r="C85">
            <v>12</v>
          </cell>
          <cell r="D85">
            <v>106</v>
          </cell>
          <cell r="E85">
            <v>106</v>
          </cell>
        </row>
        <row r="86">
          <cell r="A86" t="str">
            <v>01872067</v>
          </cell>
          <cell r="B86" t="str">
            <v xml:space="preserve">АКЦИОНЕРНОЕ ОБЩЕСТВО ОТКРЫТОГО ТИПА "ПЕРММЕТАЛЛ"</v>
          </cell>
          <cell r="C86">
            <v>160</v>
          </cell>
          <cell r="D86">
            <v>58</v>
          </cell>
          <cell r="E86">
            <v>58</v>
          </cell>
        </row>
        <row r="87">
          <cell r="A87" t="str">
            <v>01872446</v>
          </cell>
          <cell r="B87" t="str">
            <v xml:space="preserve">АООТ "ЧЕЛЯБМЕТАЛЛОПТТОРГ" *7451017899</v>
          </cell>
          <cell r="C87">
            <v>92</v>
          </cell>
          <cell r="D87">
            <v>183</v>
          </cell>
          <cell r="E87">
            <v>183</v>
          </cell>
        </row>
        <row r="88">
          <cell r="A88" t="str">
            <v>01872481</v>
          </cell>
          <cell r="B88" t="str">
            <v xml:space="preserve">ФИРМА "ЧЕЛЯБИНСКТЕХОПТТОРГ"</v>
          </cell>
          <cell r="C88">
            <v>56</v>
          </cell>
          <cell r="D88">
            <v>159</v>
          </cell>
          <cell r="E88">
            <v>159</v>
          </cell>
        </row>
        <row r="89">
          <cell r="A89" t="str">
            <v>01872498</v>
          </cell>
          <cell r="B89" t="str">
            <v xml:space="preserve">АООТ ФИРМЫ "ЧЕЛЯБМЕТАЛЛОПТТОРГ"</v>
          </cell>
          <cell r="C89">
            <v>55</v>
          </cell>
          <cell r="D89">
            <v>38</v>
          </cell>
          <cell r="E89">
            <v>38</v>
          </cell>
        </row>
        <row r="90">
          <cell r="A90" t="str">
            <v>01872570</v>
          </cell>
          <cell r="B90" t="str">
            <v xml:space="preserve">АО ФИРМА "НОВОСИБМЕТАЛЛ"</v>
          </cell>
          <cell r="C90">
            <v>117</v>
          </cell>
          <cell r="D90">
            <v>117</v>
          </cell>
          <cell r="E90">
            <v>117</v>
          </cell>
        </row>
        <row r="91">
          <cell r="A91" t="str">
            <v>01874847</v>
          </cell>
          <cell r="B91" t="str">
            <v xml:space="preserve">АКЦИОНЕPНОЕ ОБЩЕСТВО ОТКPЫТОГО ТИПА</v>
          </cell>
          <cell r="C91">
            <v>15</v>
          </cell>
          <cell r="D91">
            <v>163</v>
          </cell>
          <cell r="E91">
            <v>58</v>
          </cell>
        </row>
        <row r="92">
          <cell r="A92" t="str">
            <v>01876013</v>
          </cell>
          <cell r="B92" t="str">
            <v xml:space="preserve">"БАТАЙСКМЕТАЛЛОПТТОРГ" АО</v>
          </cell>
          <cell r="C92">
            <v>153</v>
          </cell>
          <cell r="D92">
            <v>74</v>
          </cell>
          <cell r="E92">
            <v>74</v>
          </cell>
        </row>
        <row r="93">
          <cell r="A93" t="str">
            <v>02495632</v>
          </cell>
          <cell r="B93" t="str">
            <v xml:space="preserve">СТАВРОПОЛЬСКИЙ ТРЕСТ ИНЖЕНЕРНО-СТРОИТЕЛЬНЫХ ИЗЫСКАНИЙ (ОАО)</v>
          </cell>
          <cell r="C93">
            <v>0</v>
          </cell>
          <cell r="D93">
            <v>1</v>
          </cell>
          <cell r="E93">
            <v>1</v>
          </cell>
        </row>
        <row r="94">
          <cell r="A94" t="str">
            <v>02839043</v>
          </cell>
          <cell r="B94" t="str">
            <v xml:space="preserve">ГП ВО "ТЕХНОПРОМЭКСПОРТ"</v>
          </cell>
          <cell r="C94">
            <v>297</v>
          </cell>
          <cell r="D94">
            <v>191</v>
          </cell>
          <cell r="E94">
            <v>177</v>
          </cell>
        </row>
        <row r="95">
          <cell r="A95" t="str">
            <v>02949352</v>
          </cell>
          <cell r="B95" t="str">
            <v xml:space="preserve">АО "БОРСКИЙ ТРУБНЫЙ ЗАВОД"</v>
          </cell>
          <cell r="C95">
            <v>884</v>
          </cell>
          <cell r="D95">
            <v>884</v>
          </cell>
          <cell r="E95">
            <v>884</v>
          </cell>
        </row>
        <row r="96">
          <cell r="A96" t="str">
            <v>02963292</v>
          </cell>
          <cell r="B96" t="str">
            <v xml:space="preserve">ТОО "ХИМПРОДУКТ</v>
          </cell>
          <cell r="C96">
            <v>39</v>
          </cell>
          <cell r="D96">
            <v>150</v>
          </cell>
          <cell r="E96">
            <v>150</v>
          </cell>
        </row>
        <row r="97">
          <cell r="A97" t="str">
            <v>03239931</v>
          </cell>
          <cell r="B97" t="str">
            <v xml:space="preserve">ОАО ГАЗСПЕЦСТРОЙ</v>
          </cell>
          <cell r="C97">
            <v>12</v>
          </cell>
          <cell r="D97">
            <v>149</v>
          </cell>
          <cell r="E97">
            <v>149</v>
          </cell>
        </row>
        <row r="98">
          <cell r="A98" t="str">
            <v>03414044</v>
          </cell>
          <cell r="B98" t="str">
            <v xml:space="preserve">ОАО ПТФ "ОМСКОБЛРЕСУРСЫ"</v>
          </cell>
          <cell r="C98">
            <v>116</v>
          </cell>
          <cell r="D98">
            <v>12</v>
          </cell>
          <cell r="E98">
            <v>12</v>
          </cell>
        </row>
        <row r="99">
          <cell r="A99" t="str">
            <v>03613387</v>
          </cell>
          <cell r="B99" t="str">
            <v>АО"РОССИЯ"</v>
          </cell>
          <cell r="C99">
            <v>144</v>
          </cell>
          <cell r="D99">
            <v>14</v>
          </cell>
          <cell r="E99">
            <v>14</v>
          </cell>
        </row>
        <row r="100">
          <cell r="A100" t="str">
            <v>03788371</v>
          </cell>
          <cell r="B100" t="str">
            <v xml:space="preserve">ГОСУДАРСТВЕННОЕ ПРЕДПРИЯТИЕ ПО МТС</v>
          </cell>
          <cell r="C100">
            <v>30</v>
          </cell>
          <cell r="D100">
            <v>143</v>
          </cell>
          <cell r="E100">
            <v>143</v>
          </cell>
        </row>
        <row r="101">
          <cell r="A101" t="str">
            <v>03918164</v>
          </cell>
          <cell r="B101" t="str">
            <v xml:space="preserve">ООО "СЕЛЬСТРОЙКОМПЛЕКТ"</v>
          </cell>
          <cell r="C101">
            <v>99</v>
          </cell>
          <cell r="D101">
            <v>56</v>
          </cell>
          <cell r="E101">
            <v>56</v>
          </cell>
        </row>
        <row r="102">
          <cell r="A102" t="str">
            <v>04047621</v>
          </cell>
          <cell r="B102" t="str">
            <v xml:space="preserve">АДМИНИСТРАЦИЯ МЕСТНОГО САМОУПРАВЛЕНИЯ   ЛАХДЕНПОХСКОГО РАЙОНА</v>
          </cell>
          <cell r="C102">
            <v>0</v>
          </cell>
          <cell r="D102">
            <v>129</v>
          </cell>
          <cell r="E102">
            <v>129</v>
          </cell>
        </row>
        <row r="103">
          <cell r="A103" t="str">
            <v>04565549</v>
          </cell>
          <cell r="B103" t="str">
            <v xml:space="preserve">АООТ "БРЮХОВЕЦАГРОПРОМСНАБ"</v>
          </cell>
          <cell r="C103">
            <v>0</v>
          </cell>
        </row>
        <row r="104">
          <cell r="A104" t="str">
            <v>04609011</v>
          </cell>
          <cell r="B104" t="str">
            <v xml:space="preserve">РПКФ "НОВОРОССИЙСК АО ЗАРУБЕЖСТРОЙМОНТАЖ"</v>
          </cell>
          <cell r="C104">
            <v>55</v>
          </cell>
          <cell r="D104">
            <v>1</v>
          </cell>
          <cell r="E104">
            <v>1</v>
          </cell>
        </row>
        <row r="105">
          <cell r="A105" t="str">
            <v>04609413</v>
          </cell>
          <cell r="B105" t="str">
            <v xml:space="preserve">ООО ВМП "ЮЖТЕХМОНТАЖ"</v>
          </cell>
          <cell r="C105">
            <v>5</v>
          </cell>
          <cell r="D105">
            <v>5</v>
          </cell>
          <cell r="E105">
            <v>5</v>
          </cell>
        </row>
        <row r="106">
          <cell r="A106" t="str">
            <v>04637852</v>
          </cell>
          <cell r="B106" t="str">
            <v>АОЗТ"УРАЛЛЕСЭНЕРГО"</v>
          </cell>
          <cell r="C106">
            <v>3</v>
          </cell>
          <cell r="D106">
            <v>14</v>
          </cell>
          <cell r="E106">
            <v>14</v>
          </cell>
        </row>
        <row r="107">
          <cell r="A107" t="str">
            <v>04692213</v>
          </cell>
          <cell r="B107" t="str">
            <v xml:space="preserve">АООТ "НОВОКУЗНЕЦКМЕТАЛЛООПТОРГ"</v>
          </cell>
          <cell r="C107">
            <v>55</v>
          </cell>
          <cell r="D107">
            <v>121</v>
          </cell>
          <cell r="E107">
            <v>121</v>
          </cell>
        </row>
        <row r="108">
          <cell r="A108" t="str">
            <v>04696843</v>
          </cell>
          <cell r="B108" t="str">
            <v xml:space="preserve">ПЕРЕСЛАВСКИЙ ЗАВОД ИНФОРМАЦИОННЫХ ТЕХНОЛОГИЙ "ЛИТ"</v>
          </cell>
          <cell r="C108">
            <v>120</v>
          </cell>
          <cell r="D108">
            <v>0</v>
          </cell>
          <cell r="E108">
            <v>0</v>
          </cell>
        </row>
        <row r="109">
          <cell r="A109" t="str">
            <v>04761090</v>
          </cell>
          <cell r="B109" t="str">
            <v xml:space="preserve">АО "ЗАРУБЕЖТРАНССТРОЙ"</v>
          </cell>
          <cell r="C109">
            <v>1</v>
          </cell>
          <cell r="D109">
            <v>70</v>
          </cell>
          <cell r="E109">
            <v>70</v>
          </cell>
        </row>
        <row r="110">
          <cell r="A110" t="str">
            <v>04803302</v>
          </cell>
          <cell r="B110" t="str">
            <v xml:space="preserve">АОЗТ "УПТК" ЮЖУРАЛЭНЕРГОСТРОЙ</v>
          </cell>
          <cell r="C110">
            <v>59</v>
          </cell>
          <cell r="D110">
            <v>106</v>
          </cell>
          <cell r="E110">
            <v>106</v>
          </cell>
        </row>
        <row r="111">
          <cell r="A111" t="str">
            <v>04807484</v>
          </cell>
          <cell r="B111" t="str">
            <v xml:space="preserve">ПО "ЕЛАБУЖСКИЙ ЗАВОД ЛЕГКОВЫХ АВТОМОБИЛЕЙ"</v>
          </cell>
          <cell r="C111">
            <v>3</v>
          </cell>
          <cell r="D111">
            <v>20</v>
          </cell>
          <cell r="E111">
            <v>0</v>
          </cell>
        </row>
        <row r="112">
          <cell r="A112" t="str">
            <v>04824369</v>
          </cell>
          <cell r="B112" t="str">
            <v xml:space="preserve">"ДАЛЬНЕВОСТОЧНАЯ МОРСКАЯ ИНЖЕНЕРНО-ГЕОЛОГИЧЕСКАЯ ЭКСПЕДИЦИЯ" ГП</v>
          </cell>
          <cell r="C112">
            <v>0</v>
          </cell>
          <cell r="D112">
            <v>64</v>
          </cell>
          <cell r="E112">
            <v>64</v>
          </cell>
        </row>
        <row r="113">
          <cell r="A113" t="str">
            <v>04826168</v>
          </cell>
          <cell r="B113" t="str">
            <v xml:space="preserve">КУРЧАТОВСКОЕ МОНТАЖНОЕ УПР-Е ФИЛИАЛ АО "ЦЕНТРЭНЕРГОМОНТАЖ"</v>
          </cell>
          <cell r="C113">
            <v>11</v>
          </cell>
          <cell r="D113">
            <v>119</v>
          </cell>
          <cell r="E113">
            <v>119</v>
          </cell>
        </row>
        <row r="114">
          <cell r="A114" t="str">
            <v>04856985</v>
          </cell>
          <cell r="B114" t="str">
            <v xml:space="preserve">ОАО ККПК "КРАСНОДАРГЛАВСНАБ"</v>
          </cell>
          <cell r="C114">
            <v>74</v>
          </cell>
          <cell r="D114">
            <v>56</v>
          </cell>
          <cell r="E114">
            <v>56</v>
          </cell>
        </row>
        <row r="115">
          <cell r="A115" t="str">
            <v>04884214</v>
          </cell>
          <cell r="B115" t="str">
            <v xml:space="preserve">ЗАО"АДС С ИНДИЕЙ "СОВИНКОМ-ЦЕНТР"</v>
          </cell>
          <cell r="C115">
            <v>56</v>
          </cell>
          <cell r="D115">
            <v>0</v>
          </cell>
          <cell r="E115">
            <v>0</v>
          </cell>
        </row>
        <row r="116">
          <cell r="A116" t="str">
            <v>05013527</v>
          </cell>
          <cell r="B116" t="str">
            <v xml:space="preserve">ЗАО "ВЛАДИМИРАГРОВОДСТРОЙ"</v>
          </cell>
          <cell r="C116">
            <v>154</v>
          </cell>
          <cell r="D116">
            <v>117</v>
          </cell>
          <cell r="E116">
            <v>117</v>
          </cell>
        </row>
        <row r="117">
          <cell r="A117" t="str">
            <v>05015070</v>
          </cell>
          <cell r="B117" t="str">
            <v xml:space="preserve">ДАО "ОРГЭНЕРГОГАЗ"</v>
          </cell>
          <cell r="C117">
            <v>0</v>
          </cell>
          <cell r="D117">
            <v>115</v>
          </cell>
          <cell r="E117">
            <v>115</v>
          </cell>
        </row>
        <row r="118">
          <cell r="A118" t="str">
            <v>05015124</v>
          </cell>
          <cell r="B118" t="str">
            <v xml:space="preserve">ПРЕДПРИЯТИЕ ПО ДОБЫЧЕ ТРАНСПОРТ.И ПЕРЕР.ГАЗА И ГАЗ.КОНДЕНСАТА"СУРГУТГАЗПРОМ"</v>
          </cell>
          <cell r="C118">
            <v>2</v>
          </cell>
          <cell r="D118">
            <v>115</v>
          </cell>
          <cell r="E118">
            <v>115</v>
          </cell>
        </row>
        <row r="119">
          <cell r="A119" t="str">
            <v>05047710</v>
          </cell>
          <cell r="B119" t="str">
            <v xml:space="preserve">АООТ ЗЕЛЕНОГРАДСКАЯ ШВЕЙНАЯ ФАБРИКА</v>
          </cell>
          <cell r="C119">
            <v>113</v>
          </cell>
          <cell r="D119">
            <v>0</v>
          </cell>
          <cell r="E119">
            <v>0</v>
          </cell>
        </row>
        <row r="120">
          <cell r="A120" t="str">
            <v>05220976</v>
          </cell>
          <cell r="B120" t="str">
            <v>АО"МОСМЕХАНКОМПЛЕКТ"</v>
          </cell>
          <cell r="C120">
            <v>4</v>
          </cell>
          <cell r="D120">
            <v>0</v>
          </cell>
          <cell r="E120">
            <v>0</v>
          </cell>
        </row>
        <row r="121">
          <cell r="A121" t="str">
            <v>05272358</v>
          </cell>
          <cell r="B121" t="str">
            <v xml:space="preserve">АООТ "КАЛУГАГЕОЛОГИЯ"</v>
          </cell>
          <cell r="C121">
            <v>4</v>
          </cell>
          <cell r="D121">
            <v>0</v>
          </cell>
          <cell r="E121">
            <v>1</v>
          </cell>
        </row>
        <row r="122">
          <cell r="A122" t="str">
            <v>05277671</v>
          </cell>
          <cell r="B122" t="str">
            <v xml:space="preserve">ОАО "РЕЗЕРВ-МАГРОС"</v>
          </cell>
          <cell r="C122">
            <v>110</v>
          </cell>
          <cell r="D122">
            <v>0</v>
          </cell>
          <cell r="E122">
            <v>0</v>
          </cell>
        </row>
        <row r="123">
          <cell r="A123" t="str">
            <v>05454190</v>
          </cell>
          <cell r="B123" t="str">
            <v xml:space="preserve">АО "БИЙСКИЙ КОТЕЛЬНЫЙ ЗАВОД"</v>
          </cell>
          <cell r="C123">
            <v>3</v>
          </cell>
          <cell r="D123">
            <v>110</v>
          </cell>
          <cell r="E123">
            <v>1</v>
          </cell>
        </row>
        <row r="124">
          <cell r="A124" t="str">
            <v>05455082</v>
          </cell>
          <cell r="B124" t="str">
            <v>ГП"ТЕХМАШКОМПЛЕКС"</v>
          </cell>
          <cell r="C124">
            <v>0</v>
          </cell>
          <cell r="D124">
            <v>110</v>
          </cell>
          <cell r="E124">
            <v>110</v>
          </cell>
        </row>
        <row r="125">
          <cell r="A125" t="str">
            <v>05625006</v>
          </cell>
          <cell r="B125" t="str">
            <v xml:space="preserve">АООТ "НПО КУЗРОБОТ"</v>
          </cell>
          <cell r="C125">
            <v>6057</v>
          </cell>
          <cell r="D125">
            <v>109</v>
          </cell>
          <cell r="E125">
            <v>109</v>
          </cell>
        </row>
        <row r="126">
          <cell r="A126" t="str">
            <v>05742781</v>
          </cell>
          <cell r="B126" t="str">
            <v xml:space="preserve">ОАО "ИРКУТСККАБЕЛЬ"</v>
          </cell>
          <cell r="C126">
            <v>2</v>
          </cell>
          <cell r="D126">
            <v>108</v>
          </cell>
          <cell r="E126">
            <v>108</v>
          </cell>
        </row>
        <row r="127">
          <cell r="A127" t="str">
            <v>05744656</v>
          </cell>
          <cell r="B127" t="str">
            <v xml:space="preserve">АООТ "РУМО"</v>
          </cell>
          <cell r="C127">
            <v>0</v>
          </cell>
          <cell r="D127">
            <v>0</v>
          </cell>
          <cell r="E127">
            <v>0</v>
          </cell>
        </row>
        <row r="128">
          <cell r="A128" t="str">
            <v>05744892</v>
          </cell>
          <cell r="B128" t="str">
            <v xml:space="preserve">АО "ГАЗ"</v>
          </cell>
          <cell r="C128">
            <v>10</v>
          </cell>
          <cell r="D128">
            <v>3</v>
          </cell>
          <cell r="E128">
            <v>3</v>
          </cell>
        </row>
        <row r="129">
          <cell r="A129" t="str">
            <v>05754293</v>
          </cell>
          <cell r="B129" t="str">
            <v xml:space="preserve">АООТ ЭХМЗ</v>
          </cell>
          <cell r="C129">
            <v>10</v>
          </cell>
          <cell r="D129">
            <v>1</v>
          </cell>
          <cell r="E129">
            <v>1</v>
          </cell>
        </row>
        <row r="130">
          <cell r="A130" t="str">
            <v>05757653</v>
          </cell>
          <cell r="B130" t="str">
            <v xml:space="preserve">АО КУЗНЕЦКИЙ МЕТАЛЛУРГИЧЕСКИЙ КОМБ</v>
          </cell>
          <cell r="C130">
            <v>99</v>
          </cell>
          <cell r="D130">
            <v>478</v>
          </cell>
          <cell r="E130">
            <v>478</v>
          </cell>
        </row>
        <row r="131">
          <cell r="A131" t="str">
            <v>05757665</v>
          </cell>
          <cell r="B131" t="str">
            <v xml:space="preserve">АО "НОВОЛИПЕЦКИЙ МЕТКОМБИНАТ"</v>
          </cell>
          <cell r="C131">
            <v>96</v>
          </cell>
          <cell r="D131">
            <v>444</v>
          </cell>
          <cell r="E131">
            <v>444</v>
          </cell>
        </row>
        <row r="132">
          <cell r="A132" t="str">
            <v>05757676</v>
          </cell>
          <cell r="B132" t="str">
            <v xml:space="preserve">АО "ЗАПСИБМЕТКОМБИНАТ"</v>
          </cell>
          <cell r="C132">
            <v>55</v>
          </cell>
          <cell r="D132">
            <v>164</v>
          </cell>
          <cell r="E132">
            <v>164</v>
          </cell>
        </row>
        <row r="133">
          <cell r="A133" t="str">
            <v>05757713</v>
          </cell>
          <cell r="B133" t="str">
            <v xml:space="preserve">ОАО "ВИЗ"(ВЕРХ-ИСЕТСКИЙ МЕТАЛЛУРГИЧЕСКИЙ ЗАВОД)                              076</v>
          </cell>
          <cell r="C133">
            <v>90</v>
          </cell>
          <cell r="D133">
            <v>50</v>
          </cell>
          <cell r="E133">
            <v>3</v>
          </cell>
        </row>
        <row r="134">
          <cell r="A134" t="str">
            <v>05757771</v>
          </cell>
          <cell r="B134" t="str">
            <v xml:space="preserve">НОВОСИБИРСКИЙ МЕТАЛЛУРГИЧЕСКИЙ ЗАВОД</v>
          </cell>
          <cell r="C134">
            <v>1401</v>
          </cell>
          <cell r="D134">
            <v>1401</v>
          </cell>
          <cell r="E134">
            <v>1401</v>
          </cell>
        </row>
        <row r="135">
          <cell r="A135" t="str">
            <v>05757848</v>
          </cell>
          <cell r="B135" t="str">
            <v xml:space="preserve">АО "ВЫКСУНСКИЙ МЕТАЛЛУРГИЧЕСКИЙ ЗАВОД"</v>
          </cell>
          <cell r="C135">
            <v>89</v>
          </cell>
          <cell r="D135">
            <v>5086</v>
          </cell>
          <cell r="E135">
            <v>7566</v>
          </cell>
        </row>
        <row r="136">
          <cell r="A136" t="str">
            <v>05757854</v>
          </cell>
          <cell r="B136" t="str">
            <v xml:space="preserve">АООТ МОСКОВСКИЙ ТРУБНЫЙ ЗАВОД "ФИЛИТ"</v>
          </cell>
          <cell r="C136">
            <v>39</v>
          </cell>
          <cell r="D136">
            <v>1204</v>
          </cell>
          <cell r="E136">
            <v>1204</v>
          </cell>
        </row>
        <row r="137">
          <cell r="A137" t="str">
            <v>05763665</v>
          </cell>
          <cell r="B137" t="str">
            <v xml:space="preserve">АО ОТ З-Д ТЯЖЕЛОГО МАШИНОСТРОЕНИЯ ИМ. КУЙБЫШЕВА</v>
          </cell>
          <cell r="C137">
            <v>25</v>
          </cell>
          <cell r="D137">
            <v>60</v>
          </cell>
          <cell r="E137">
            <v>60</v>
          </cell>
        </row>
        <row r="138">
          <cell r="A138" t="str">
            <v>05763843</v>
          </cell>
          <cell r="B138" t="str">
            <v xml:space="preserve">OАО "КОЛОМЕНСКИЙ ЗАВОД"</v>
          </cell>
          <cell r="C138">
            <v>85</v>
          </cell>
          <cell r="D138">
            <v>0</v>
          </cell>
          <cell r="E138">
            <v>0</v>
          </cell>
        </row>
        <row r="139">
          <cell r="A139" t="str">
            <v>05764417</v>
          </cell>
          <cell r="B139" t="str">
            <v xml:space="preserve">АООТ "ИЖОРСКИЕ ЗАВОДЫ"</v>
          </cell>
          <cell r="C139">
            <v>73</v>
          </cell>
          <cell r="D139">
            <v>0</v>
          </cell>
          <cell r="E139">
            <v>0</v>
          </cell>
        </row>
        <row r="140">
          <cell r="A140" t="str">
            <v>05764432</v>
          </cell>
          <cell r="B140" t="str">
            <v xml:space="preserve">АО "КРАСНЫЙ КОТЕЛЬЩИК"</v>
          </cell>
          <cell r="C140">
            <v>33</v>
          </cell>
          <cell r="D140">
            <v>59</v>
          </cell>
          <cell r="E140">
            <v>49</v>
          </cell>
        </row>
        <row r="141">
          <cell r="A141" t="str">
            <v>05764452</v>
          </cell>
          <cell r="B141" t="str">
            <v xml:space="preserve">. АООТ "НЕВСКИЙ ЗАВОД"</v>
          </cell>
          <cell r="C141">
            <v>81</v>
          </cell>
          <cell r="D141">
            <v>0</v>
          </cell>
          <cell r="E141">
            <v>0</v>
          </cell>
        </row>
        <row r="142">
          <cell r="A142" t="str">
            <v>05766936</v>
          </cell>
          <cell r="B142" t="str">
            <v xml:space="preserve">ОАО "ФРИТЕКС"</v>
          </cell>
          <cell r="C142">
            <v>2</v>
          </cell>
          <cell r="D142">
            <v>81</v>
          </cell>
          <cell r="E142">
            <v>81</v>
          </cell>
        </row>
        <row r="143">
          <cell r="A143" t="str">
            <v>05767048</v>
          </cell>
          <cell r="B143" t="str">
            <v xml:space="preserve">АОЗТ "СИБРУДА"</v>
          </cell>
          <cell r="C143">
            <v>80</v>
          </cell>
          <cell r="D143">
            <v>208</v>
          </cell>
          <cell r="E143">
            <v>208</v>
          </cell>
        </row>
        <row r="144">
          <cell r="A144" t="str">
            <v>05770858</v>
          </cell>
          <cell r="B144" t="str">
            <v xml:space="preserve">ОАО "РАЗРЕЗ БОРОДИНСКИЙ"                                                  /Б/</v>
          </cell>
          <cell r="C144">
            <v>3</v>
          </cell>
          <cell r="D144">
            <v>3</v>
          </cell>
          <cell r="E144">
            <v>67</v>
          </cell>
        </row>
        <row r="145">
          <cell r="A145" t="str">
            <v>05785649</v>
          </cell>
          <cell r="B145" t="str">
            <v xml:space="preserve">АООТ "АЛТАЙДИЗЕЛЬ"</v>
          </cell>
          <cell r="C145">
            <v>0</v>
          </cell>
          <cell r="D145">
            <v>0</v>
          </cell>
          <cell r="E145">
            <v>0</v>
          </cell>
        </row>
        <row r="146">
          <cell r="A146" t="str">
            <v>05785862</v>
          </cell>
          <cell r="B146" t="str">
            <v xml:space="preserve">СИБЗАВОД ИМ.БОРЦОВ РЕВОЛЮЦИИ</v>
          </cell>
          <cell r="C146">
            <v>5</v>
          </cell>
          <cell r="D146">
            <v>9</v>
          </cell>
          <cell r="E146">
            <v>9</v>
          </cell>
        </row>
        <row r="147">
          <cell r="A147" t="str">
            <v>05785922</v>
          </cell>
          <cell r="B147" t="str">
            <v>ОАО"РОСТСЕЛЬМАШ"</v>
          </cell>
          <cell r="C147">
            <v>0</v>
          </cell>
          <cell r="D147">
            <v>0</v>
          </cell>
          <cell r="E147">
            <v>1</v>
          </cell>
        </row>
        <row r="148">
          <cell r="A148" t="str">
            <v>05790484</v>
          </cell>
          <cell r="B148" t="str">
            <v xml:space="preserve">АО ПО "ИСКОЖ"</v>
          </cell>
          <cell r="C148">
            <v>77</v>
          </cell>
          <cell r="D148">
            <v>77</v>
          </cell>
          <cell r="E148">
            <v>35</v>
          </cell>
        </row>
        <row r="149">
          <cell r="A149" t="str">
            <v>05797233</v>
          </cell>
          <cell r="B149" t="str">
            <v xml:space="preserve">АООТ КАМЫШИНСКИЙ ОПЫТНЫЙ ЗАВОД         "ТРАНСНЕФТЕАВТОМАТИКА"</v>
          </cell>
          <cell r="C149">
            <v>5</v>
          </cell>
          <cell r="D149">
            <v>16</v>
          </cell>
          <cell r="E149">
            <v>16</v>
          </cell>
        </row>
        <row r="150">
          <cell r="A150" t="str">
            <v>05799321</v>
          </cell>
          <cell r="B150" t="str">
            <v xml:space="preserve">АООТ "БЕЛЭНЕРГОМАШ"</v>
          </cell>
          <cell r="C150">
            <v>10</v>
          </cell>
          <cell r="D150">
            <v>0</v>
          </cell>
          <cell r="E150">
            <v>0</v>
          </cell>
        </row>
        <row r="151">
          <cell r="A151" t="str">
            <v>05799427</v>
          </cell>
          <cell r="B151" t="str">
            <v xml:space="preserve">АООТ "ПРИКАСПИЙБУРНЕФТЬ"</v>
          </cell>
          <cell r="C151">
            <v>15</v>
          </cell>
          <cell r="D151">
            <v>15</v>
          </cell>
          <cell r="E151">
            <v>15</v>
          </cell>
        </row>
        <row r="152">
          <cell r="A152" t="str">
            <v>05801012</v>
          </cell>
          <cell r="B152" t="str">
            <v xml:space="preserve">ОАО "ИЭМЗ"</v>
          </cell>
          <cell r="C152">
            <v>75</v>
          </cell>
          <cell r="D152">
            <v>45</v>
          </cell>
          <cell r="E152">
            <v>45</v>
          </cell>
        </row>
        <row r="153">
          <cell r="A153" t="str">
            <v>05804803</v>
          </cell>
          <cell r="B153" t="str">
            <v xml:space="preserve">АО "МЕТРОВАГОНМАШ"</v>
          </cell>
          <cell r="C153">
            <v>3</v>
          </cell>
          <cell r="D153">
            <v>4</v>
          </cell>
          <cell r="E153">
            <v>4</v>
          </cell>
        </row>
        <row r="154">
          <cell r="A154" t="str">
            <v>05808600</v>
          </cell>
          <cell r="B154" t="str">
            <v xml:space="preserve">АО "АВТОУАЗ"</v>
          </cell>
          <cell r="C154">
            <v>72</v>
          </cell>
          <cell r="D154">
            <v>109</v>
          </cell>
          <cell r="E154">
            <v>109</v>
          </cell>
        </row>
        <row r="155">
          <cell r="A155" t="str">
            <v>05822014</v>
          </cell>
          <cell r="B155" t="str">
            <v xml:space="preserve">ТОО СП "ИНБИО"</v>
          </cell>
          <cell r="C155">
            <v>0</v>
          </cell>
          <cell r="D155">
            <v>3</v>
          </cell>
          <cell r="E155">
            <v>3</v>
          </cell>
        </row>
        <row r="156">
          <cell r="A156" t="str">
            <v>05829625</v>
          </cell>
          <cell r="B156" t="str">
            <v xml:space="preserve">АОЗТ "СИСАФИКО"</v>
          </cell>
          <cell r="C156">
            <v>0</v>
          </cell>
          <cell r="D156">
            <v>20</v>
          </cell>
          <cell r="E156">
            <v>20</v>
          </cell>
        </row>
        <row r="157">
          <cell r="A157" t="str">
            <v>06023150</v>
          </cell>
          <cell r="B157" t="str">
            <v xml:space="preserve">КООПЕРАТИВ ЦНТУ "ПРОМЕТЕЙ"</v>
          </cell>
          <cell r="C157">
            <v>3</v>
          </cell>
          <cell r="D157">
            <v>68</v>
          </cell>
          <cell r="E157">
            <v>68</v>
          </cell>
        </row>
        <row r="158">
          <cell r="A158" t="str">
            <v>06995099</v>
          </cell>
          <cell r="B158" t="str">
            <v xml:space="preserve">АРТЕЛЬ СТАРАТЕЛЕЙ ХАБАРОВСКАЯ</v>
          </cell>
          <cell r="C158">
            <v>67</v>
          </cell>
          <cell r="D158">
            <v>2</v>
          </cell>
          <cell r="E158">
            <v>2</v>
          </cell>
        </row>
        <row r="159">
          <cell r="A159" t="str">
            <v>07500013</v>
          </cell>
          <cell r="B159" t="str">
            <v xml:space="preserve">МОСКОВСКОЕ АВИАЦИОННОЕ ПРОИЗВОДСТВЕННОЕ ОБЪЕДИНЕНИЕ "МИГ"</v>
          </cell>
          <cell r="C159">
            <v>0</v>
          </cell>
          <cell r="D159">
            <v>10</v>
          </cell>
          <cell r="E159">
            <v>1</v>
          </cell>
        </row>
        <row r="160">
          <cell r="A160" t="str">
            <v>07501107</v>
          </cell>
          <cell r="B160" t="str">
            <v xml:space="preserve">ОРСКИЙ МАШИНОСТРОИТЕЛЬНЫЙ ЗАВОД</v>
          </cell>
          <cell r="C160">
            <v>14</v>
          </cell>
          <cell r="D160">
            <v>66</v>
          </cell>
          <cell r="E160">
            <v>66</v>
          </cell>
        </row>
        <row r="161">
          <cell r="A161" t="str">
            <v>07502259</v>
          </cell>
          <cell r="B161" t="str">
            <v xml:space="preserve">ЦНИИТС ГОС.ПРЕДПРИЯТИЕ</v>
          </cell>
          <cell r="C161">
            <v>8</v>
          </cell>
          <cell r="D161">
            <v>0</v>
          </cell>
          <cell r="E161">
            <v>0</v>
          </cell>
        </row>
        <row r="162">
          <cell r="A162" t="str">
            <v>07504815</v>
          </cell>
          <cell r="B162" t="str">
            <v xml:space="preserve">ОМСКОЕ МОТОРОСТРОИТЕЛЬНОЕ ПО ИМ.БАРАНОВА</v>
          </cell>
          <cell r="C162">
            <v>0</v>
          </cell>
          <cell r="D162">
            <v>0</v>
          </cell>
          <cell r="E162">
            <v>0</v>
          </cell>
        </row>
        <row r="163">
          <cell r="A163" t="str">
            <v>07504910</v>
          </cell>
          <cell r="B163" t="str">
            <v xml:space="preserve">ОАО ИАПО (ИРКУТСКОЕ АВИАЦИОННОЕ ПРОИЗВОДСТВЕННОЕ ОБЬЕДИНЕНИЕ)</v>
          </cell>
          <cell r="C163">
            <v>0</v>
          </cell>
          <cell r="D163">
            <v>0</v>
          </cell>
          <cell r="E163">
            <v>0</v>
          </cell>
        </row>
        <row r="164">
          <cell r="A164" t="str">
            <v>07512140</v>
          </cell>
          <cell r="B164" t="str">
            <v xml:space="preserve">БАРНАУЛЬСКИЙ СТАНКОСТРОИТЕЛЬНЫЙ ЗАВОД АО</v>
          </cell>
          <cell r="C164">
            <v>40</v>
          </cell>
          <cell r="D164">
            <v>53</v>
          </cell>
          <cell r="E164">
            <v>53</v>
          </cell>
        </row>
        <row r="165">
          <cell r="A165" t="str">
            <v>07513234</v>
          </cell>
          <cell r="B165" t="str">
            <v xml:space="preserve">ГОСУДАРСТВЕННЫЙ ОБУХОВСКИЙ ЗАВОД</v>
          </cell>
          <cell r="C165">
            <v>70</v>
          </cell>
          <cell r="D165">
            <v>54</v>
          </cell>
          <cell r="E165">
            <v>54</v>
          </cell>
        </row>
        <row r="166">
          <cell r="A166" t="str">
            <v>07513317</v>
          </cell>
          <cell r="B166" t="str">
            <v xml:space="preserve">ЗАО "САЗ"</v>
          </cell>
          <cell r="C166">
            <v>0</v>
          </cell>
          <cell r="D166">
            <v>0</v>
          </cell>
          <cell r="E166">
            <v>0</v>
          </cell>
        </row>
        <row r="167">
          <cell r="A167" t="str">
            <v>07514311</v>
          </cell>
          <cell r="B167" t="str">
            <v xml:space="preserve">АО "БЕЛОКАЛИТВИНСКОЕ МЕТАЛЛУРГИЧЕСКОЕ ПРОИЗВОДСТВЕННОЕ ОБЪЕДИНЕНИЕ"</v>
          </cell>
          <cell r="C167">
            <v>0</v>
          </cell>
          <cell r="D167">
            <v>0</v>
          </cell>
        </row>
        <row r="168">
          <cell r="A168" t="str">
            <v>07514512</v>
          </cell>
          <cell r="B168" t="str">
            <v xml:space="preserve">АООТ "РЫБИНСКИЕ МОТОРЫ"</v>
          </cell>
          <cell r="C168">
            <v>0</v>
          </cell>
          <cell r="D168">
            <v>0</v>
          </cell>
          <cell r="E168">
            <v>0</v>
          </cell>
        </row>
        <row r="169">
          <cell r="A169" t="str">
            <v>07516103</v>
          </cell>
          <cell r="B169" t="str">
            <v xml:space="preserve">ГПО "СИБПРИБОРМАШ"</v>
          </cell>
          <cell r="C169">
            <v>14</v>
          </cell>
          <cell r="D169">
            <v>60</v>
          </cell>
          <cell r="E169">
            <v>0</v>
          </cell>
        </row>
        <row r="170">
          <cell r="A170" t="str">
            <v>07516250</v>
          </cell>
          <cell r="B170" t="str">
            <v xml:space="preserve">ЦНИИ КМ "ПРОМЕТЕЙ"</v>
          </cell>
          <cell r="C170">
            <v>9</v>
          </cell>
          <cell r="D170">
            <v>60</v>
          </cell>
          <cell r="E170">
            <v>60</v>
          </cell>
        </row>
        <row r="171">
          <cell r="A171" t="str">
            <v>07524700</v>
          </cell>
          <cell r="B171" t="str">
            <v xml:space="preserve">ВЗАО "ТЕХМАШЭКСПОРТ"</v>
          </cell>
          <cell r="C171">
            <v>0</v>
          </cell>
          <cell r="D171">
            <v>0</v>
          </cell>
          <cell r="E171">
            <v>0</v>
          </cell>
        </row>
        <row r="172">
          <cell r="A172" t="str">
            <v>07530238</v>
          </cell>
          <cell r="B172" t="str">
            <v xml:space="preserve">АООТ РКК "ЭНЕРГИЯ"</v>
          </cell>
          <cell r="C172">
            <v>41</v>
          </cell>
          <cell r="D172">
            <v>60</v>
          </cell>
          <cell r="E172">
            <v>60</v>
          </cell>
        </row>
        <row r="173">
          <cell r="A173" t="str">
            <v>07541414</v>
          </cell>
          <cell r="B173" t="str">
            <v xml:space="preserve">АО ОТ "ГИПРОНИИАВИАПРОМ"</v>
          </cell>
          <cell r="C173">
            <v>0</v>
          </cell>
          <cell r="D173">
            <v>59</v>
          </cell>
          <cell r="E173">
            <v>59</v>
          </cell>
        </row>
        <row r="174">
          <cell r="A174" t="str">
            <v>07543637</v>
          </cell>
          <cell r="B174" t="str">
            <v xml:space="preserve">ГХО "ГЛАВКОСМОС"</v>
          </cell>
          <cell r="C174">
            <v>0</v>
          </cell>
          <cell r="D174">
            <v>120</v>
          </cell>
          <cell r="E174">
            <v>0</v>
          </cell>
        </row>
        <row r="175">
          <cell r="A175" t="str">
            <v>07544217</v>
          </cell>
          <cell r="B175" t="str">
            <v xml:space="preserve">КАЗ. ОПЫТНОЕ КОНСТРУКТОРСКОЕ БЮРО "СОЮЗ"</v>
          </cell>
          <cell r="C175">
            <v>59</v>
          </cell>
          <cell r="D175">
            <v>3</v>
          </cell>
          <cell r="E175">
            <v>3</v>
          </cell>
        </row>
        <row r="176">
          <cell r="A176" t="str">
            <v>07559704</v>
          </cell>
          <cell r="B176" t="str">
            <v xml:space="preserve">ГОСУДАРСТВЕННЫЙ ЛЕТНО-ИСПЫТАТЕЛЬНЫЙ ЦЕНТР</v>
          </cell>
          <cell r="C176">
            <v>0</v>
          </cell>
          <cell r="D176">
            <v>0</v>
          </cell>
          <cell r="E176">
            <v>0</v>
          </cell>
        </row>
        <row r="177">
          <cell r="A177" t="str">
            <v>07565969</v>
          </cell>
          <cell r="B177" t="str">
            <v xml:space="preserve">АО " ВО "АВИАЭКСПОРТ"</v>
          </cell>
          <cell r="C177">
            <v>0</v>
          </cell>
          <cell r="D177">
            <v>0</v>
          </cell>
          <cell r="E177">
            <v>0</v>
          </cell>
        </row>
        <row r="178">
          <cell r="A178" t="str">
            <v>07571160</v>
          </cell>
          <cell r="B178" t="str">
            <v>ОАО"АВИАЗАПЧАСТЬ"</v>
          </cell>
          <cell r="C178">
            <v>1</v>
          </cell>
          <cell r="D178">
            <v>0</v>
          </cell>
          <cell r="E178">
            <v>0</v>
          </cell>
        </row>
        <row r="179">
          <cell r="A179" t="str">
            <v>07618418</v>
          </cell>
          <cell r="B179" t="str">
            <v xml:space="preserve">ЦС МТС 109 ССУ</v>
          </cell>
          <cell r="C179">
            <v>368</v>
          </cell>
          <cell r="D179">
            <v>10</v>
          </cell>
          <cell r="E179">
            <v>10</v>
          </cell>
        </row>
        <row r="180">
          <cell r="A180" t="str">
            <v>07625714</v>
          </cell>
          <cell r="B180" t="str">
            <v>РУП</v>
          </cell>
          <cell r="C180">
            <v>28</v>
          </cell>
          <cell r="D180">
            <v>0</v>
          </cell>
          <cell r="E180">
            <v>0</v>
          </cell>
        </row>
        <row r="181">
          <cell r="A181" t="str">
            <v>07629735</v>
          </cell>
          <cell r="B181" t="str">
            <v xml:space="preserve">АО УПТК</v>
          </cell>
          <cell r="C181">
            <v>17</v>
          </cell>
          <cell r="D181">
            <v>1</v>
          </cell>
          <cell r="E181">
            <v>13</v>
          </cell>
        </row>
        <row r="182">
          <cell r="A182" t="str">
            <v>08556955</v>
          </cell>
          <cell r="B182" t="str">
            <v>ИТКП-11</v>
          </cell>
          <cell r="C182">
            <v>90</v>
          </cell>
          <cell r="D182">
            <v>3</v>
          </cell>
          <cell r="E182">
            <v>3</v>
          </cell>
        </row>
        <row r="183">
          <cell r="A183" t="str">
            <v>08620015</v>
          </cell>
          <cell r="B183" t="str">
            <v xml:space="preserve">АООТ МПК"УРАЛПРОММОНТАЖ"</v>
          </cell>
          <cell r="C183">
            <v>631</v>
          </cell>
          <cell r="D183">
            <v>217</v>
          </cell>
          <cell r="E183">
            <v>217</v>
          </cell>
        </row>
        <row r="184">
          <cell r="A184" t="str">
            <v>08622899</v>
          </cell>
          <cell r="B184" t="str">
            <v xml:space="preserve">ГОСУДАРСТВЕННОЕ ПРЕДПРИЯТИЕ НОВОВОРОНЕЖСКАЯ АТОМНАЯ СТАНЦИЯ</v>
          </cell>
          <cell r="C184">
            <v>0</v>
          </cell>
          <cell r="D184">
            <v>1</v>
          </cell>
          <cell r="E184">
            <v>1</v>
          </cell>
        </row>
        <row r="185">
          <cell r="A185" t="str">
            <v>08623829</v>
          </cell>
          <cell r="B185" t="str">
            <v xml:space="preserve">АОЗТ ПКП "АТОМПРОМКОМПЛЕКС" 0131</v>
          </cell>
          <cell r="C185">
            <v>424</v>
          </cell>
          <cell r="D185">
            <v>14</v>
          </cell>
          <cell r="E185">
            <v>0</v>
          </cell>
        </row>
        <row r="186">
          <cell r="A186" t="str">
            <v>08624579</v>
          </cell>
          <cell r="B186" t="str">
            <v xml:space="preserve">ГП "ОКБ МАШИНОСТРОЕНИЯ"</v>
          </cell>
          <cell r="C186">
            <v>7</v>
          </cell>
          <cell r="D186">
            <v>55</v>
          </cell>
          <cell r="E186">
            <v>55</v>
          </cell>
        </row>
        <row r="187">
          <cell r="A187" t="str">
            <v>08626259</v>
          </cell>
          <cell r="B187" t="str">
            <v xml:space="preserve">ИНСТИТУТ ТЕОРЕТИЧЕСКОЙ И ЭКСПЕРИМЕНТАЛЬНОЙ ФИЗИКИ</v>
          </cell>
          <cell r="C187">
            <v>0</v>
          </cell>
          <cell r="D187">
            <v>55</v>
          </cell>
          <cell r="E187">
            <v>55</v>
          </cell>
        </row>
        <row r="188">
          <cell r="A188" t="str">
            <v>08626288</v>
          </cell>
          <cell r="B188" t="str">
            <v xml:space="preserve">ИНСТИТУТ ФИЗИКИ ВЫСОКИХ ЭНЕРГИЙ</v>
          </cell>
          <cell r="C188">
            <v>6</v>
          </cell>
          <cell r="D188">
            <v>52</v>
          </cell>
          <cell r="E188">
            <v>52</v>
          </cell>
        </row>
        <row r="189">
          <cell r="A189" t="str">
            <v>08626319</v>
          </cell>
          <cell r="B189" t="str">
            <v xml:space="preserve">ОБЪЕДИНЕННЫЙ ИНСТИТУТ ЯДЕРНЫХ ИССЛЕДОВАНИЙ</v>
          </cell>
          <cell r="C189">
            <v>0</v>
          </cell>
          <cell r="D189">
            <v>0</v>
          </cell>
          <cell r="E189">
            <v>0</v>
          </cell>
        </row>
        <row r="190">
          <cell r="A190" t="str">
            <v>08844200</v>
          </cell>
          <cell r="B190" t="str">
            <v xml:space="preserve">ЗАКРЫТОЕ АКЦИОНЕРНОЕ ОБЩЕСТВО МЕТАЛЛУРГИЧЕСКИЙ ЗАВОД "ПЕТРОСТАЛЬ"</v>
          </cell>
          <cell r="C190">
            <v>44</v>
          </cell>
          <cell r="D190">
            <v>39</v>
          </cell>
          <cell r="E190">
            <v>39</v>
          </cell>
        </row>
        <row r="191">
          <cell r="A191" t="str">
            <v>08845300</v>
          </cell>
          <cell r="B191" t="str">
            <v xml:space="preserve">ЗАО"ЗАВОД"КИРОВ-ЭНЕРГОМАШ" ХРП"АТОМЭНЕРГО"</v>
          </cell>
          <cell r="C191">
            <v>0</v>
          </cell>
          <cell r="D191">
            <v>176</v>
          </cell>
          <cell r="E191">
            <v>175</v>
          </cell>
        </row>
        <row r="192">
          <cell r="A192" t="str">
            <v>08889473</v>
          </cell>
          <cell r="B192" t="str">
            <v xml:space="preserve">"УПТК-УС N 3"ПО ПОРУЧ.ООО "СФЕРА И К"</v>
          </cell>
          <cell r="C192">
            <v>52</v>
          </cell>
          <cell r="D192">
            <v>8</v>
          </cell>
          <cell r="E192">
            <v>8</v>
          </cell>
        </row>
        <row r="193">
          <cell r="A193" t="str">
            <v>08891145</v>
          </cell>
          <cell r="B193" t="str">
            <v xml:space="preserve">УПТК УС-4</v>
          </cell>
          <cell r="C193">
            <v>156</v>
          </cell>
          <cell r="D193">
            <v>156</v>
          </cell>
          <cell r="E193">
            <v>156</v>
          </cell>
        </row>
        <row r="194">
          <cell r="A194" t="str">
            <v>10001354</v>
          </cell>
          <cell r="B194" t="str">
            <v xml:space="preserve">ООО "СПИКА"</v>
          </cell>
          <cell r="C194">
            <v>105</v>
          </cell>
          <cell r="D194">
            <v>51</v>
          </cell>
          <cell r="E194">
            <v>51</v>
          </cell>
        </row>
        <row r="195">
          <cell r="A195" t="str">
            <v>10042146</v>
          </cell>
          <cell r="B195" t="str">
            <v>"ВЫХОД",АООТ</v>
          </cell>
          <cell r="C195">
            <v>50</v>
          </cell>
          <cell r="D195">
            <v>180</v>
          </cell>
          <cell r="E195">
            <v>180</v>
          </cell>
        </row>
        <row r="196">
          <cell r="A196" t="str">
            <v>10322495</v>
          </cell>
          <cell r="B196" t="str">
            <v xml:space="preserve">АКЦИОHЕРHОЕ ОБЩЕСТВО ЗАКРЫТОГО ТИПА"ДАЛЬГЕОТЕХHИКА"</v>
          </cell>
          <cell r="C196">
            <v>30</v>
          </cell>
          <cell r="D196">
            <v>50</v>
          </cell>
          <cell r="E196">
            <v>179</v>
          </cell>
        </row>
        <row r="197">
          <cell r="A197" t="str">
            <v>10391562</v>
          </cell>
          <cell r="B197" t="str">
            <v xml:space="preserve">ИНТЕК ПРОИЗВОДСТВ.-ВНЕДРЕНЧ. ФИРМА</v>
          </cell>
          <cell r="C197">
            <v>120</v>
          </cell>
          <cell r="D197">
            <v>730</v>
          </cell>
          <cell r="E197">
            <v>0</v>
          </cell>
        </row>
        <row r="198">
          <cell r="A198" t="str">
            <v>10408736</v>
          </cell>
          <cell r="B198" t="str">
            <v xml:space="preserve">ПМК-7 ГАЗМОНТАЖ</v>
          </cell>
          <cell r="C198">
            <v>30</v>
          </cell>
          <cell r="D198">
            <v>2</v>
          </cell>
          <cell r="E198">
            <v>2</v>
          </cell>
        </row>
        <row r="199">
          <cell r="A199" t="str">
            <v>10501619</v>
          </cell>
          <cell r="B199" t="str">
            <v xml:space="preserve">АО "ПРОФИЛЬ-АКРАС"</v>
          </cell>
          <cell r="C199">
            <v>50</v>
          </cell>
          <cell r="D199">
            <v>305</v>
          </cell>
          <cell r="E199">
            <v>305</v>
          </cell>
        </row>
        <row r="200">
          <cell r="A200" t="str">
            <v>10518531</v>
          </cell>
          <cell r="B200" t="str">
            <v xml:space="preserve">АССОЦИАЦИЯ ВНЕШНЕЭКОНОМИЧЕСКОЙ ДЕЯТЕЛЬНОСТИ"БАМ-АКТИВ"</v>
          </cell>
          <cell r="C200">
            <v>50</v>
          </cell>
          <cell r="D200">
            <v>40</v>
          </cell>
          <cell r="E200">
            <v>40</v>
          </cell>
        </row>
        <row r="201">
          <cell r="A201" t="str">
            <v>10593716</v>
          </cell>
          <cell r="B201" t="str">
            <v xml:space="preserve">ООО "ЮГСТРОЙКОМПЛЕКТ"</v>
          </cell>
          <cell r="C201">
            <v>8</v>
          </cell>
          <cell r="D201">
            <v>50</v>
          </cell>
          <cell r="E201">
            <v>50</v>
          </cell>
        </row>
        <row r="202">
          <cell r="A202" t="str">
            <v>10656014</v>
          </cell>
          <cell r="B202" t="str">
            <v xml:space="preserve">ТОО ФИРМА "НИРТ"</v>
          </cell>
          <cell r="C202">
            <v>0</v>
          </cell>
          <cell r="D202">
            <v>233</v>
          </cell>
          <cell r="E202">
            <v>11</v>
          </cell>
        </row>
        <row r="203">
          <cell r="A203" t="str">
            <v>10765979</v>
          </cell>
          <cell r="B203" t="str">
            <v xml:space="preserve">ТОО "БАЛТХОЛОД"</v>
          </cell>
          <cell r="C203">
            <v>1</v>
          </cell>
          <cell r="D203">
            <v>302</v>
          </cell>
          <cell r="E203">
            <v>7</v>
          </cell>
        </row>
        <row r="204">
          <cell r="A204" t="str">
            <v>10780447</v>
          </cell>
          <cell r="B204" t="str">
            <v xml:space="preserve">"РАДУГА" - АКЦИОНЕРНОЕ ОБЩЕСТВО ОТКРЫТОГО ТИПА</v>
          </cell>
          <cell r="C204">
            <v>6</v>
          </cell>
          <cell r="D204">
            <v>60</v>
          </cell>
          <cell r="E204">
            <v>0</v>
          </cell>
        </row>
        <row r="205">
          <cell r="A205" t="str">
            <v>10853442</v>
          </cell>
          <cell r="B205" t="str">
            <v xml:space="preserve">ТОО "АЛЬЦИФОР"</v>
          </cell>
          <cell r="C205">
            <v>12</v>
          </cell>
          <cell r="D205">
            <v>90</v>
          </cell>
          <cell r="E205">
            <v>90</v>
          </cell>
        </row>
        <row r="206">
          <cell r="A206" t="str">
            <v>11020454</v>
          </cell>
          <cell r="B206" t="str">
            <v xml:space="preserve">ООО "СПОРТ"</v>
          </cell>
          <cell r="C206">
            <v>160</v>
          </cell>
          <cell r="D206">
            <v>149</v>
          </cell>
          <cell r="E206">
            <v>39</v>
          </cell>
        </row>
        <row r="207">
          <cell r="A207" t="str">
            <v>11058439</v>
          </cell>
          <cell r="B207" t="str">
            <v xml:space="preserve">ЛПДС "КОЛЕСНИКОВО",ПОС.НЕФТЯНИК</v>
          </cell>
          <cell r="C207">
            <v>6</v>
          </cell>
          <cell r="D207">
            <v>238</v>
          </cell>
          <cell r="E207">
            <v>63</v>
          </cell>
        </row>
        <row r="208">
          <cell r="A208" t="str">
            <v>11117877</v>
          </cell>
          <cell r="B208" t="str">
            <v xml:space="preserve">ДОЧЕРНЕЕ ЗАО"СГЕМ-КОМПЛЕКТ"</v>
          </cell>
          <cell r="C208">
            <v>4</v>
          </cell>
          <cell r="D208">
            <v>45</v>
          </cell>
          <cell r="E208">
            <v>45</v>
          </cell>
        </row>
        <row r="209">
          <cell r="A209" t="str">
            <v>11121698</v>
          </cell>
          <cell r="B209" t="str">
            <v xml:space="preserve">МАЛОЕ ГОСУДАРСТВЕННОЕ НАУЧНО-ПРОИЗВОДСТВЕННОЕ ПРЕДПРИЯТИЕ "ЛАЗЕРНЫЕ СИСТЕМЫ"</v>
          </cell>
          <cell r="C209">
            <v>0</v>
          </cell>
          <cell r="D209">
            <v>156</v>
          </cell>
          <cell r="E209">
            <v>106</v>
          </cell>
        </row>
        <row r="210">
          <cell r="A210" t="str">
            <v>11136398</v>
          </cell>
          <cell r="B210" t="str">
            <v xml:space="preserve">ТОО "КОМПАНИЯ "ЛЕАЛЕР"</v>
          </cell>
          <cell r="C210">
            <v>0</v>
          </cell>
          <cell r="D210">
            <v>0</v>
          </cell>
          <cell r="E210">
            <v>0</v>
          </cell>
        </row>
        <row r="211">
          <cell r="A211" t="str">
            <v>11136665</v>
          </cell>
          <cell r="B211" t="str">
            <v xml:space="preserve">ЗАО "СУДОМЕХ САПЛАЙ"</v>
          </cell>
          <cell r="C211">
            <v>0</v>
          </cell>
          <cell r="D211">
            <v>0</v>
          </cell>
          <cell r="E211">
            <v>0</v>
          </cell>
        </row>
        <row r="212">
          <cell r="A212" t="str">
            <v>11137251</v>
          </cell>
          <cell r="B212" t="str">
            <v xml:space="preserve">АО "ИНТЕК"</v>
          </cell>
          <cell r="C212">
            <v>44</v>
          </cell>
          <cell r="D212">
            <v>0</v>
          </cell>
          <cell r="E212">
            <v>0</v>
          </cell>
        </row>
        <row r="213">
          <cell r="A213" t="str">
            <v>11160505</v>
          </cell>
          <cell r="B213" t="str">
            <v xml:space="preserve">НПФ"ГТ ИНСПЕКТ"</v>
          </cell>
          <cell r="C213">
            <v>44</v>
          </cell>
          <cell r="D213">
            <v>0</v>
          </cell>
          <cell r="E213">
            <v>0</v>
          </cell>
        </row>
        <row r="214">
          <cell r="A214" t="str">
            <v>11233753</v>
          </cell>
          <cell r="B214" t="str">
            <v xml:space="preserve">АООТ "АССОЦИЦИЯ МОНТАЖАВТОМАТИКА"</v>
          </cell>
          <cell r="C214">
            <v>10</v>
          </cell>
          <cell r="D214">
            <v>10</v>
          </cell>
          <cell r="E214">
            <v>10</v>
          </cell>
        </row>
        <row r="215">
          <cell r="A215" t="str">
            <v>11287772</v>
          </cell>
          <cell r="B215" t="str">
            <v xml:space="preserve">ЗАО "ТРУБОИМПЭКС"</v>
          </cell>
          <cell r="C215">
            <v>39</v>
          </cell>
          <cell r="D215">
            <v>39</v>
          </cell>
          <cell r="E215">
            <v>39</v>
          </cell>
        </row>
        <row r="216">
          <cell r="A216" t="str">
            <v>11331208</v>
          </cell>
          <cell r="B216" t="str">
            <v xml:space="preserve">ЗАО ПКФ "АЛЬКОРД"</v>
          </cell>
          <cell r="C216">
            <v>0</v>
          </cell>
          <cell r="D216">
            <v>44</v>
          </cell>
          <cell r="E216">
            <v>62</v>
          </cell>
        </row>
        <row r="217">
          <cell r="A217" t="str">
            <v>11383984</v>
          </cell>
          <cell r="B217" t="str">
            <v xml:space="preserve">ООО "НАУЧНО-ТЕХНИЧЕСКОЕ ПРЕДПРЯТИЕ ЗАРЯ-РНЦ КИ"</v>
          </cell>
          <cell r="C217">
            <v>0</v>
          </cell>
          <cell r="D217">
            <v>187</v>
          </cell>
          <cell r="E217">
            <v>137</v>
          </cell>
        </row>
        <row r="218">
          <cell r="A218" t="str">
            <v>11396834</v>
          </cell>
          <cell r="B218" t="str">
            <v xml:space="preserve">ТОО СП "СПЕКТРАП"</v>
          </cell>
          <cell r="C218">
            <v>42</v>
          </cell>
          <cell r="D218">
            <v>0</v>
          </cell>
          <cell r="E218">
            <v>0</v>
          </cell>
        </row>
        <row r="219">
          <cell r="A219" t="str">
            <v>11455577</v>
          </cell>
          <cell r="B219" t="str">
            <v xml:space="preserve">ЗАО НПФ "ТЕХНОСЕРВИС"</v>
          </cell>
          <cell r="C219">
            <v>42</v>
          </cell>
          <cell r="D219">
            <v>13</v>
          </cell>
          <cell r="E219">
            <v>13</v>
          </cell>
        </row>
        <row r="220">
          <cell r="A220" t="str">
            <v>11642983</v>
          </cell>
          <cell r="B220" t="str">
            <v xml:space="preserve">АОЗТ "ТРУБОМАРКЕТ"</v>
          </cell>
          <cell r="C220">
            <v>948</v>
          </cell>
          <cell r="D220">
            <v>41</v>
          </cell>
          <cell r="E220">
            <v>126</v>
          </cell>
        </row>
        <row r="221">
          <cell r="A221" t="str">
            <v>11700054</v>
          </cell>
          <cell r="B221" t="str">
            <v xml:space="preserve">СП ТОО " ЮНИК ЭЙР СЕРВИС "</v>
          </cell>
          <cell r="C221">
            <v>0</v>
          </cell>
          <cell r="D221">
            <v>41</v>
          </cell>
          <cell r="E221">
            <v>41</v>
          </cell>
        </row>
        <row r="222">
          <cell r="A222" t="str">
            <v>11829256</v>
          </cell>
          <cell r="B222" t="str">
            <v xml:space="preserve">ТОО КОМПАНИЯ "НЬЮИСТ"</v>
          </cell>
          <cell r="C222">
            <v>50</v>
          </cell>
          <cell r="D222">
            <v>63</v>
          </cell>
          <cell r="E222">
            <v>2</v>
          </cell>
        </row>
        <row r="223">
          <cell r="A223" t="str">
            <v>11865306</v>
          </cell>
          <cell r="B223" t="str">
            <v xml:space="preserve">ТОО "НОВЫЕ ТЕХНОЛОГИИ"</v>
          </cell>
          <cell r="C223">
            <v>5</v>
          </cell>
          <cell r="D223">
            <v>40</v>
          </cell>
          <cell r="E223">
            <v>40</v>
          </cell>
        </row>
        <row r="224">
          <cell r="A224" t="str">
            <v>11882486</v>
          </cell>
          <cell r="B224" t="str">
            <v xml:space="preserve">ОАО "ОМСКМЕТАЛЛООПТТОРГ"</v>
          </cell>
          <cell r="C224">
            <v>1</v>
          </cell>
          <cell r="D224">
            <v>0</v>
          </cell>
          <cell r="E224">
            <v>0</v>
          </cell>
        </row>
        <row r="225">
          <cell r="A225" t="str">
            <v>11927289</v>
          </cell>
          <cell r="B225" t="str">
            <v xml:space="preserve">АКЦИОНЕРНОЕ ОБЩЕСТВО ОТКРЫТОГО ТИПА "ОРЕНБУРГСТРОЙКОМПЛЕКТ"</v>
          </cell>
          <cell r="C225">
            <v>1</v>
          </cell>
          <cell r="D225">
            <v>1</v>
          </cell>
          <cell r="E225">
            <v>1</v>
          </cell>
        </row>
        <row r="226">
          <cell r="A226" t="str">
            <v>12021199</v>
          </cell>
          <cell r="B226" t="str">
            <v xml:space="preserve">АООТ "ПЕРМСТРОЙОПТТОРГ"</v>
          </cell>
          <cell r="C226">
            <v>49</v>
          </cell>
          <cell r="D226">
            <v>59</v>
          </cell>
          <cell r="E226">
            <v>50</v>
          </cell>
        </row>
        <row r="227">
          <cell r="A227" t="str">
            <v>12141734</v>
          </cell>
          <cell r="B227" t="str">
            <v>МГП"КОНТАКТ"</v>
          </cell>
          <cell r="C227">
            <v>100</v>
          </cell>
          <cell r="D227">
            <v>175</v>
          </cell>
          <cell r="E227">
            <v>175</v>
          </cell>
        </row>
        <row r="228">
          <cell r="A228" t="str">
            <v>12216656</v>
          </cell>
          <cell r="B228" t="str">
            <v>ДОРТЕХСЕРВИС</v>
          </cell>
          <cell r="C228">
            <v>0</v>
          </cell>
          <cell r="D228">
            <v>40</v>
          </cell>
          <cell r="E228">
            <v>40</v>
          </cell>
        </row>
        <row r="229">
          <cell r="A229" t="str">
            <v>12260901</v>
          </cell>
          <cell r="B229" t="str">
            <v xml:space="preserve">ТОО КОЛЛЕР</v>
          </cell>
          <cell r="C229">
            <v>55</v>
          </cell>
          <cell r="D229">
            <v>55</v>
          </cell>
          <cell r="E229">
            <v>55</v>
          </cell>
        </row>
        <row r="230">
          <cell r="A230" t="str">
            <v>12267518</v>
          </cell>
          <cell r="B230" t="str">
            <v xml:space="preserve">"ПЕТРОСАХ" АОЗТ</v>
          </cell>
          <cell r="C230">
            <v>58</v>
          </cell>
          <cell r="D230">
            <v>0</v>
          </cell>
          <cell r="E230">
            <v>0</v>
          </cell>
        </row>
        <row r="231">
          <cell r="A231" t="str">
            <v>12281990</v>
          </cell>
          <cell r="B231" t="str">
            <v xml:space="preserve">АООТ "УРАЛТРУБПРОМ"</v>
          </cell>
          <cell r="C231">
            <v>1342</v>
          </cell>
          <cell r="D231">
            <v>1342</v>
          </cell>
          <cell r="E231">
            <v>1342</v>
          </cell>
        </row>
        <row r="232">
          <cell r="A232" t="str">
            <v>12288294</v>
          </cell>
          <cell r="B232" t="str">
            <v xml:space="preserve">ТОО "АТРИУМ"</v>
          </cell>
          <cell r="C232">
            <v>56</v>
          </cell>
          <cell r="D232">
            <v>40</v>
          </cell>
          <cell r="E232">
            <v>90</v>
          </cell>
        </row>
        <row r="233">
          <cell r="A233" t="str">
            <v>12312199</v>
          </cell>
          <cell r="B233" t="str">
            <v xml:space="preserve">ВНЕДРЕНЧЕСКАЯ ФИРМА "ВИАМ-ЛТД"</v>
          </cell>
          <cell r="C233">
            <v>13</v>
          </cell>
          <cell r="D233">
            <v>1</v>
          </cell>
          <cell r="E233">
            <v>125</v>
          </cell>
        </row>
        <row r="234">
          <cell r="A234" t="str">
            <v>12348791</v>
          </cell>
          <cell r="B234" t="str">
            <v xml:space="preserve">ТОО РПКФ "РЕМСТРОЙМОНТАЖДЕТАЛЬ"</v>
          </cell>
          <cell r="C234">
            <v>55</v>
          </cell>
          <cell r="D234">
            <v>39</v>
          </cell>
          <cell r="E234">
            <v>39</v>
          </cell>
        </row>
        <row r="235">
          <cell r="A235" t="str">
            <v>12595984</v>
          </cell>
          <cell r="B235" t="str">
            <v xml:space="preserve">МАГН.ЦЕНТР СТРОИТЕЛЬНО-ОТДЕЛОЧНЫХ МАШИН</v>
          </cell>
          <cell r="C235">
            <v>60</v>
          </cell>
          <cell r="D235">
            <v>60</v>
          </cell>
          <cell r="E235">
            <v>60</v>
          </cell>
        </row>
        <row r="236">
          <cell r="A236" t="str">
            <v>12610689</v>
          </cell>
          <cell r="B236" t="str">
            <v xml:space="preserve">ЧПАП "ПРОДМОНТАЖ"</v>
          </cell>
          <cell r="C236">
            <v>32</v>
          </cell>
          <cell r="D236">
            <v>77</v>
          </cell>
          <cell r="E236">
            <v>7</v>
          </cell>
        </row>
        <row r="237">
          <cell r="A237" t="str">
            <v>12617199</v>
          </cell>
          <cell r="B237" t="str">
            <v xml:space="preserve">КОРКИНСКИЙ З-Д "МЕТАЛЛИСТ"</v>
          </cell>
          <cell r="C237">
            <v>153</v>
          </cell>
          <cell r="D237">
            <v>0</v>
          </cell>
          <cell r="E237">
            <v>0</v>
          </cell>
        </row>
        <row r="238">
          <cell r="A238" t="str">
            <v>12618320</v>
          </cell>
          <cell r="B238" t="str">
            <v xml:space="preserve">ТОВАРИЩЕСТВО С ОГРАНИЧЕННОЙ ОТВЕТСТВЕННОСТЬЮ "СТАРАТЕЛЬСКАЯ АРТЕЛЬ "</v>
          </cell>
          <cell r="C238">
            <v>0</v>
          </cell>
          <cell r="D238">
            <v>22</v>
          </cell>
          <cell r="E238">
            <v>16</v>
          </cell>
        </row>
        <row r="239">
          <cell r="A239" t="str">
            <v>12618751</v>
          </cell>
          <cell r="B239" t="str">
            <v xml:space="preserve">ТОО АРТЕЛЬ СТАРАТЕЛЕЙ "ДАУРИЯ "         674362,ЧИТИНСКАЯ ОБЛ,КАЛГАНСКИЙ РАЙОН</v>
          </cell>
          <cell r="C239">
            <v>3</v>
          </cell>
          <cell r="D239">
            <v>37</v>
          </cell>
          <cell r="E239">
            <v>37</v>
          </cell>
        </row>
        <row r="240">
          <cell r="A240" t="str">
            <v>12621718</v>
          </cell>
          <cell r="B240" t="str">
            <v xml:space="preserve">"МОЗАИКА" АКЦИОНЕРНОЕ ОБЩЕСТВО ЗАКРЫТОГО ТИПА</v>
          </cell>
          <cell r="C240">
            <v>5</v>
          </cell>
          <cell r="D240">
            <v>15</v>
          </cell>
          <cell r="E240">
            <v>15</v>
          </cell>
        </row>
        <row r="241">
          <cell r="A241" t="str">
            <v>12775427</v>
          </cell>
          <cell r="B241" t="str">
            <v xml:space="preserve">РОССИЙСКОЕ ПРЕДСТАВИТЕЛЬСТВО "МОНГОЛРОСЦВЕТМЕТ"</v>
          </cell>
          <cell r="C241">
            <v>514</v>
          </cell>
          <cell r="D241">
            <v>159</v>
          </cell>
          <cell r="E241">
            <v>131</v>
          </cell>
        </row>
        <row r="242">
          <cell r="A242" t="str">
            <v>12976640</v>
          </cell>
          <cell r="B242" t="str">
            <v xml:space="preserve">АООТ КНПП "ВЕРТОЛЕТЫ-МИ"</v>
          </cell>
          <cell r="C242">
            <v>0</v>
          </cell>
          <cell r="D242">
            <v>6</v>
          </cell>
          <cell r="E242">
            <v>8</v>
          </cell>
        </row>
        <row r="243">
          <cell r="A243" t="str">
            <v>13022150</v>
          </cell>
          <cell r="B243" t="str">
            <v>ТОО"ВИАЗ",</v>
          </cell>
          <cell r="C243">
            <v>0</v>
          </cell>
          <cell r="D243">
            <v>55</v>
          </cell>
          <cell r="E243">
            <v>119</v>
          </cell>
        </row>
        <row r="244">
          <cell r="A244" t="str">
            <v>13148842</v>
          </cell>
          <cell r="B244" t="str">
            <v xml:space="preserve">ТОО СП "УРАЛ-ЛИБЕРТИ"</v>
          </cell>
          <cell r="C244">
            <v>119</v>
          </cell>
          <cell r="D244">
            <v>179</v>
          </cell>
          <cell r="E244">
            <v>179</v>
          </cell>
        </row>
        <row r="245">
          <cell r="A245" t="str">
            <v>13151700</v>
          </cell>
          <cell r="B245" t="str">
            <v xml:space="preserve">АОЗТ "ГЕРКУЛЕС"</v>
          </cell>
          <cell r="C245">
            <v>149</v>
          </cell>
          <cell r="D245">
            <v>149</v>
          </cell>
          <cell r="E245">
            <v>149</v>
          </cell>
        </row>
        <row r="246">
          <cell r="A246" t="str">
            <v>13165731</v>
          </cell>
          <cell r="B246" t="str">
            <v xml:space="preserve">ЗАО "ОЙЛФИЛД СЕППОРТ СЕРВИСЕС"</v>
          </cell>
          <cell r="C246">
            <v>33</v>
          </cell>
          <cell r="D246">
            <v>0</v>
          </cell>
          <cell r="E246">
            <v>0</v>
          </cell>
        </row>
        <row r="247">
          <cell r="A247" t="str">
            <v>13182184</v>
          </cell>
          <cell r="B247" t="str">
            <v xml:space="preserve">ТФД "БРОК-ИНВЕСТ-СЕРВИС" 121069,МОСКВА,</v>
          </cell>
          <cell r="C247">
            <v>20</v>
          </cell>
          <cell r="D247">
            <v>128</v>
          </cell>
          <cell r="E247">
            <v>112</v>
          </cell>
        </row>
        <row r="248">
          <cell r="A248" t="str">
            <v>16313480</v>
          </cell>
          <cell r="B248" t="str">
            <v xml:space="preserve">ЗАО "ОБЩЕСТВО МЕЖДУНАРОДНОЙ ТОРГОВЛИ "МЕРКОМ"</v>
          </cell>
          <cell r="C248">
            <v>0</v>
          </cell>
          <cell r="D248">
            <v>18</v>
          </cell>
          <cell r="E248">
            <v>109</v>
          </cell>
        </row>
        <row r="249">
          <cell r="A249" t="str">
            <v>16412147</v>
          </cell>
          <cell r="B249" t="str">
            <v xml:space="preserve">ТОО ПКФ " ПОЛИМЕРИНВЕСТ"</v>
          </cell>
          <cell r="C249">
            <v>4</v>
          </cell>
          <cell r="D249">
            <v>4</v>
          </cell>
          <cell r="E249">
            <v>4</v>
          </cell>
        </row>
        <row r="250">
          <cell r="A250" t="str">
            <v>16620986</v>
          </cell>
          <cell r="B250" t="str">
            <v xml:space="preserve">ЗАО ТД "УРАЛМАШ И ПАРТНЕРЫ"                                                 0665</v>
          </cell>
          <cell r="C250">
            <v>0</v>
          </cell>
          <cell r="D250">
            <v>16</v>
          </cell>
          <cell r="E250">
            <v>16</v>
          </cell>
        </row>
        <row r="251">
          <cell r="A251" t="str">
            <v>16767063</v>
          </cell>
          <cell r="B251" t="str">
            <v>ТОО"УРАЛАГРОСЕРВИС"</v>
          </cell>
          <cell r="C251">
            <v>1</v>
          </cell>
          <cell r="D251">
            <v>1</v>
          </cell>
          <cell r="E251">
            <v>13</v>
          </cell>
        </row>
        <row r="252">
          <cell r="A252" t="str">
            <v>16884389</v>
          </cell>
          <cell r="B252" t="str">
            <v xml:space="preserve">ТОО "БСТ"(БЮРО С/ХОЗ.ТЕХНИКИ) 0166</v>
          </cell>
          <cell r="C252">
            <v>15</v>
          </cell>
          <cell r="D252">
            <v>48</v>
          </cell>
          <cell r="E252">
            <v>59</v>
          </cell>
        </row>
        <row r="253">
          <cell r="A253" t="str">
            <v>16893388</v>
          </cell>
          <cell r="B253" t="str">
            <v xml:space="preserve">ТОО ВПП"ИНЛАКОР"</v>
          </cell>
          <cell r="C253">
            <v>79</v>
          </cell>
          <cell r="D253">
            <v>40</v>
          </cell>
          <cell r="E253">
            <v>40</v>
          </cell>
        </row>
        <row r="254">
          <cell r="A254" t="str">
            <v>16929011</v>
          </cell>
          <cell r="B254" t="str">
            <v xml:space="preserve">ИЧП "ИСПЫТАТЕЛЬ"</v>
          </cell>
          <cell r="C254">
            <v>50</v>
          </cell>
          <cell r="D254">
            <v>31</v>
          </cell>
          <cell r="E254">
            <v>31</v>
          </cell>
        </row>
        <row r="255">
          <cell r="A255" t="str">
            <v>17161204</v>
          </cell>
          <cell r="B255" t="str">
            <v xml:space="preserve">ТОО СП "МИ-ИНТЕР"</v>
          </cell>
          <cell r="C255">
            <v>0</v>
          </cell>
          <cell r="D255">
            <v>0</v>
          </cell>
          <cell r="E255">
            <v>100</v>
          </cell>
        </row>
        <row r="256">
          <cell r="A256" t="str">
            <v>17163367</v>
          </cell>
          <cell r="B256" t="str">
            <v xml:space="preserve">АОЗТ "КРАЗРОСС"</v>
          </cell>
          <cell r="C256">
            <v>12</v>
          </cell>
          <cell r="D256">
            <v>12</v>
          </cell>
          <cell r="E256">
            <v>12</v>
          </cell>
        </row>
        <row r="257">
          <cell r="A257" t="str">
            <v>17191406</v>
          </cell>
          <cell r="B257" t="str">
            <v xml:space="preserve">ОАО "НЕФТЕКОМ"</v>
          </cell>
          <cell r="C257">
            <v>30</v>
          </cell>
          <cell r="D257">
            <v>257</v>
          </cell>
          <cell r="E257">
            <v>257</v>
          </cell>
        </row>
        <row r="258">
          <cell r="A258" t="str">
            <v>17260610</v>
          </cell>
          <cell r="B258" t="str">
            <v>ЗАО"НАФТАРОС"</v>
          </cell>
          <cell r="C258">
            <v>30</v>
          </cell>
          <cell r="D258">
            <v>6</v>
          </cell>
          <cell r="E258">
            <v>136</v>
          </cell>
        </row>
        <row r="259">
          <cell r="A259" t="str">
            <v>17283094</v>
          </cell>
          <cell r="B259" t="str">
            <v xml:space="preserve">ТОО "СП "АББ УНИТУРБО"</v>
          </cell>
          <cell r="C259">
            <v>0</v>
          </cell>
          <cell r="D259">
            <v>50</v>
          </cell>
          <cell r="E259">
            <v>1</v>
          </cell>
        </row>
        <row r="260">
          <cell r="A260" t="str">
            <v>17308050</v>
          </cell>
          <cell r="B260" t="str">
            <v xml:space="preserve">ЗАО "ФИРМА БАСЭРТ"</v>
          </cell>
          <cell r="C260">
            <v>29</v>
          </cell>
          <cell r="D260">
            <v>0</v>
          </cell>
          <cell r="E260">
            <v>0</v>
          </cell>
        </row>
        <row r="261">
          <cell r="A261" t="str">
            <v>17407697</v>
          </cell>
          <cell r="B261" t="str">
            <v xml:space="preserve">АООТ "ИЖСТАЛЬ"</v>
          </cell>
          <cell r="C261">
            <v>0</v>
          </cell>
          <cell r="D261">
            <v>29</v>
          </cell>
          <cell r="E261">
            <v>29</v>
          </cell>
        </row>
        <row r="262">
          <cell r="A262" t="str">
            <v>17413746</v>
          </cell>
          <cell r="B262" t="str">
            <v xml:space="preserve">ТВ КЦ ФИЛИТКОМ</v>
          </cell>
          <cell r="C262">
            <v>28</v>
          </cell>
          <cell r="D262">
            <v>2</v>
          </cell>
          <cell r="E262">
            <v>2</v>
          </cell>
        </row>
        <row r="263">
          <cell r="A263" t="str">
            <v>17584078</v>
          </cell>
          <cell r="B263" t="str">
            <v xml:space="preserve">ЗАО НПО "СОТ"</v>
          </cell>
          <cell r="C263">
            <v>0</v>
          </cell>
          <cell r="D263">
            <v>0</v>
          </cell>
          <cell r="E263">
            <v>0</v>
          </cell>
        </row>
        <row r="264">
          <cell r="A264" t="str">
            <v>17606652</v>
          </cell>
          <cell r="B264" t="str">
            <v xml:space="preserve">ТОО "ЛЕНИКС"</v>
          </cell>
          <cell r="C264">
            <v>6</v>
          </cell>
          <cell r="D264">
            <v>0</v>
          </cell>
          <cell r="E264">
            <v>0</v>
          </cell>
        </row>
        <row r="265">
          <cell r="A265" t="str">
            <v>17663302</v>
          </cell>
          <cell r="B265" t="str">
            <v xml:space="preserve">ГК "РОСВООРУЖЕНИЕ"</v>
          </cell>
          <cell r="C265">
            <v>0</v>
          </cell>
          <cell r="D265">
            <v>28</v>
          </cell>
          <cell r="E265">
            <v>28</v>
          </cell>
        </row>
        <row r="266">
          <cell r="A266" t="str">
            <v>17664075</v>
          </cell>
          <cell r="B266" t="str">
            <v xml:space="preserve">ГОСУДАРСТВЕННЫЙ КОСМИЧЕСКИЙ НП ЦЕНТР ИМ. М. В. ХРУНИЧЕВА</v>
          </cell>
          <cell r="C266">
            <v>1</v>
          </cell>
          <cell r="D266">
            <v>45</v>
          </cell>
          <cell r="E266">
            <v>45</v>
          </cell>
        </row>
        <row r="267">
          <cell r="A267" t="str">
            <v>17666648</v>
          </cell>
          <cell r="B267" t="str">
            <v xml:space="preserve">БЕЗ ПРАВ Ю/Л"РАКЕТНО-КОСМИЧЕСКИЙ ЗАВОД" Ф-Л ГКНПЦ ИМ. М.В.ХРУНИЧЕВА</v>
          </cell>
          <cell r="C267">
            <v>0</v>
          </cell>
          <cell r="D267">
            <v>17</v>
          </cell>
          <cell r="E267">
            <v>20</v>
          </cell>
        </row>
        <row r="268">
          <cell r="A268" t="str">
            <v>17804808</v>
          </cell>
          <cell r="B268" t="str">
            <v xml:space="preserve">ЗАО"АССОЦИАЦИЯ КАРТЭК"</v>
          </cell>
          <cell r="C268">
            <v>24</v>
          </cell>
          <cell r="D268">
            <v>0</v>
          </cell>
          <cell r="E268">
            <v>0</v>
          </cell>
        </row>
        <row r="269">
          <cell r="A269" t="str">
            <v>17998043</v>
          </cell>
          <cell r="B269" t="str">
            <v xml:space="preserve">АОЗТ "ГАМА ИНДАСТРИ"</v>
          </cell>
          <cell r="C269">
            <v>23</v>
          </cell>
          <cell r="D269">
            <v>0</v>
          </cell>
          <cell r="E269">
            <v>0</v>
          </cell>
        </row>
        <row r="270">
          <cell r="A270" t="str">
            <v>18006954</v>
          </cell>
          <cell r="B270" t="str">
            <v xml:space="preserve">ТЭЦ-2 АО "ЯНТАРЬЭНЕРГО"</v>
          </cell>
          <cell r="C270">
            <v>81</v>
          </cell>
          <cell r="D270">
            <v>3</v>
          </cell>
          <cell r="E270">
            <v>3</v>
          </cell>
        </row>
        <row r="271">
          <cell r="A271" t="str">
            <v>18024722</v>
          </cell>
          <cell r="B271" t="str">
            <v xml:space="preserve">ЦЕНТР ТЕХНИЧЕСКОЙ ДИАГНОСТИКИ</v>
          </cell>
          <cell r="C271">
            <v>22</v>
          </cell>
          <cell r="D271">
            <v>13</v>
          </cell>
          <cell r="E271">
            <v>73</v>
          </cell>
        </row>
        <row r="272">
          <cell r="A272" t="str">
            <v>18217705</v>
          </cell>
          <cell r="B272" t="str">
            <v xml:space="preserve">ООО "ПРОМЭЛЕКТРО"</v>
          </cell>
          <cell r="C272">
            <v>22</v>
          </cell>
          <cell r="D272">
            <v>4</v>
          </cell>
          <cell r="E272">
            <v>4</v>
          </cell>
        </row>
        <row r="273">
          <cell r="A273" t="str">
            <v>18219851</v>
          </cell>
          <cell r="B273" t="str">
            <v xml:space="preserve">ЗАО "РАННИЛА-ТАЛДОМ"</v>
          </cell>
          <cell r="C273">
            <v>22</v>
          </cell>
          <cell r="D273">
            <v>1</v>
          </cell>
          <cell r="E273">
            <v>1</v>
          </cell>
        </row>
        <row r="274">
          <cell r="A274" t="str">
            <v>20626598</v>
          </cell>
          <cell r="B274" t="str">
            <v xml:space="preserve">ИЧП РЕКЛАМНО-КОММЕРЧЕСКАЯ ФИРМА "ИНФОРМ"</v>
          </cell>
          <cell r="C274">
            <v>44</v>
          </cell>
          <cell r="D274">
            <v>32</v>
          </cell>
          <cell r="E274">
            <v>8</v>
          </cell>
        </row>
        <row r="275">
          <cell r="A275" t="str">
            <v>20763484</v>
          </cell>
          <cell r="B275" t="str">
            <v xml:space="preserve">ТОО "ИНКОСТ"</v>
          </cell>
          <cell r="C275">
            <v>49</v>
          </cell>
          <cell r="D275">
            <v>16</v>
          </cell>
          <cell r="E275">
            <v>16</v>
          </cell>
        </row>
        <row r="276">
          <cell r="A276" t="str">
            <v>20804657</v>
          </cell>
          <cell r="B276" t="str">
            <v xml:space="preserve">ЗАО "КЛЕН"</v>
          </cell>
          <cell r="C276">
            <v>2</v>
          </cell>
          <cell r="D276">
            <v>40</v>
          </cell>
          <cell r="E276">
            <v>90</v>
          </cell>
        </row>
        <row r="277">
          <cell r="A277" t="str">
            <v>20810646</v>
          </cell>
          <cell r="B277" t="str">
            <v>МОHИТОРИHГ</v>
          </cell>
          <cell r="C277">
            <v>6</v>
          </cell>
          <cell r="D277">
            <v>15</v>
          </cell>
          <cell r="E277">
            <v>0</v>
          </cell>
        </row>
        <row r="278">
          <cell r="A278" t="str">
            <v>20877136</v>
          </cell>
          <cell r="B278" t="str">
            <v xml:space="preserve">ИНЖЕНЕРНЫЙ ЦЕНТР "СЕРВИСГОРМАШ"</v>
          </cell>
          <cell r="C278">
            <v>57</v>
          </cell>
          <cell r="D278">
            <v>20</v>
          </cell>
          <cell r="E278">
            <v>0</v>
          </cell>
        </row>
        <row r="279">
          <cell r="A279" t="str">
            <v>20894198</v>
          </cell>
          <cell r="B279" t="str">
            <v xml:space="preserve">КООПЕРАТИВ "ГЕРМЕС"</v>
          </cell>
          <cell r="C279">
            <v>3</v>
          </cell>
          <cell r="D279">
            <v>3</v>
          </cell>
          <cell r="E279">
            <v>3</v>
          </cell>
        </row>
        <row r="280">
          <cell r="A280" t="str">
            <v>21006892</v>
          </cell>
          <cell r="B280" t="str">
            <v xml:space="preserve">ПКТОО "ДАЛСС"</v>
          </cell>
          <cell r="C280">
            <v>22</v>
          </cell>
          <cell r="D280">
            <v>20</v>
          </cell>
          <cell r="E280">
            <v>63</v>
          </cell>
        </row>
        <row r="281">
          <cell r="A281" t="str">
            <v>21216402</v>
          </cell>
          <cell r="B281" t="str">
            <v xml:space="preserve">ТОО ПРОИЗВОДСТВЕННО-КОММЕРЧЕСКАЯ ФИРМА "ВИКОР"</v>
          </cell>
          <cell r="C281">
            <v>823</v>
          </cell>
          <cell r="D281">
            <v>59</v>
          </cell>
          <cell r="E281">
            <v>61</v>
          </cell>
        </row>
        <row r="282">
          <cell r="A282" t="str">
            <v>21281181</v>
          </cell>
          <cell r="B282" t="str">
            <v xml:space="preserve">ТОО "ПОВОЛЖЬЕ"</v>
          </cell>
          <cell r="C282">
            <v>30</v>
          </cell>
          <cell r="D282">
            <v>62</v>
          </cell>
          <cell r="E282">
            <v>20</v>
          </cell>
        </row>
        <row r="283">
          <cell r="A283" t="str">
            <v>21418838</v>
          </cell>
          <cell r="B283" t="str">
            <v xml:space="preserve">ИЧП ФЕДОРОВА "ПАЛОМАР"</v>
          </cell>
          <cell r="C283">
            <v>59</v>
          </cell>
          <cell r="D283">
            <v>59</v>
          </cell>
          <cell r="E283">
            <v>59</v>
          </cell>
        </row>
        <row r="284">
          <cell r="A284" t="str">
            <v>21497476</v>
          </cell>
          <cell r="B284" t="str">
            <v>ТОО"АВТОТРАНСМАШ"</v>
          </cell>
          <cell r="C284">
            <v>20</v>
          </cell>
          <cell r="D284">
            <v>80</v>
          </cell>
          <cell r="E284">
            <v>80</v>
          </cell>
        </row>
        <row r="285">
          <cell r="A285" t="str">
            <v>21517925</v>
          </cell>
          <cell r="B285" t="str">
            <v xml:space="preserve">АОЗТ ПКФ "ВОСТОК-МАРКЕТ"</v>
          </cell>
          <cell r="C285">
            <v>26</v>
          </cell>
          <cell r="D285">
            <v>20</v>
          </cell>
          <cell r="E285">
            <v>20</v>
          </cell>
        </row>
        <row r="286">
          <cell r="A286" t="str">
            <v>21537827</v>
          </cell>
          <cell r="B286" t="str">
            <v xml:space="preserve">ИЧП ШЭВ "КЛЮЧ"</v>
          </cell>
          <cell r="C286">
            <v>18</v>
          </cell>
          <cell r="D286">
            <v>20</v>
          </cell>
          <cell r="E286">
            <v>20</v>
          </cell>
        </row>
        <row r="287">
          <cell r="A287" t="str">
            <v>21606534</v>
          </cell>
          <cell r="B287" t="str">
            <v xml:space="preserve">ТОО ФИРМА"МАГМА-С"</v>
          </cell>
          <cell r="C287">
            <v>0</v>
          </cell>
          <cell r="D287">
            <v>0</v>
          </cell>
          <cell r="E287">
            <v>0</v>
          </cell>
        </row>
        <row r="288">
          <cell r="A288" t="str">
            <v>21629707</v>
          </cell>
          <cell r="B288" t="str">
            <v xml:space="preserve">ПК ТОО "ЧЕЛЯБИНТУРТРАНС"</v>
          </cell>
          <cell r="C288">
            <v>112</v>
          </cell>
          <cell r="D288">
            <v>42</v>
          </cell>
          <cell r="E288">
            <v>42</v>
          </cell>
        </row>
        <row r="289">
          <cell r="A289" t="str">
            <v>21642889</v>
          </cell>
          <cell r="B289" t="str">
            <v xml:space="preserve">ТОО "САС"</v>
          </cell>
          <cell r="C289">
            <v>1</v>
          </cell>
          <cell r="D289">
            <v>60</v>
          </cell>
          <cell r="E289">
            <v>73</v>
          </cell>
        </row>
        <row r="290">
          <cell r="A290" t="str">
            <v>21846221</v>
          </cell>
          <cell r="B290" t="str">
            <v xml:space="preserve">ТОО ПКФ ЭПСИЛОН</v>
          </cell>
          <cell r="C290">
            <v>42</v>
          </cell>
          <cell r="D290">
            <v>59</v>
          </cell>
          <cell r="E290">
            <v>0</v>
          </cell>
        </row>
        <row r="291">
          <cell r="A291" t="str">
            <v>22280106</v>
          </cell>
          <cell r="B291" t="str">
            <v xml:space="preserve">ПСФ "ЖИЛСТРОЙИНВЕСТ"</v>
          </cell>
          <cell r="C291">
            <v>22</v>
          </cell>
          <cell r="D291">
            <v>52</v>
          </cell>
          <cell r="E291">
            <v>52</v>
          </cell>
        </row>
        <row r="292">
          <cell r="A292" t="str">
            <v>22317430</v>
          </cell>
          <cell r="B292" t="str">
            <v>ТОО"АЧИH".</v>
          </cell>
          <cell r="C292">
            <v>9</v>
          </cell>
          <cell r="D292">
            <v>18</v>
          </cell>
          <cell r="E292">
            <v>18</v>
          </cell>
        </row>
        <row r="293">
          <cell r="A293" t="str">
            <v>22374095</v>
          </cell>
          <cell r="B293" t="str">
            <v xml:space="preserve">ДОЧЕРНЕЕ ПРЕДПРИЯТИЕ "КУЗНЕЧНОЕ" АООТ "ВТЗ"</v>
          </cell>
          <cell r="C293">
            <v>36</v>
          </cell>
          <cell r="D293">
            <v>55</v>
          </cell>
          <cell r="E293">
            <v>298</v>
          </cell>
        </row>
        <row r="294">
          <cell r="A294" t="str">
            <v>22414877</v>
          </cell>
          <cell r="B294" t="str">
            <v xml:space="preserve">ИЧП "ТЕХМАШСЕРВИС"</v>
          </cell>
          <cell r="C294">
            <v>13</v>
          </cell>
          <cell r="D294">
            <v>5</v>
          </cell>
          <cell r="E294">
            <v>15</v>
          </cell>
        </row>
        <row r="295">
          <cell r="A295" t="str">
            <v>22424574</v>
          </cell>
          <cell r="B295" t="str">
            <v xml:space="preserve">ЗАО "АКРАС"</v>
          </cell>
          <cell r="C295">
            <v>244</v>
          </cell>
          <cell r="D295">
            <v>3</v>
          </cell>
          <cell r="E295">
            <v>3</v>
          </cell>
        </row>
        <row r="296">
          <cell r="A296" t="str">
            <v>22497337</v>
          </cell>
          <cell r="B296" t="str">
            <v xml:space="preserve">ТОО "КОМИЖ ПЛЮС"</v>
          </cell>
          <cell r="C296">
            <v>141</v>
          </cell>
          <cell r="D296">
            <v>87</v>
          </cell>
          <cell r="E296">
            <v>16</v>
          </cell>
        </row>
        <row r="297">
          <cell r="A297" t="str">
            <v>23078944</v>
          </cell>
          <cell r="B297" t="str">
            <v xml:space="preserve">"АЛВО" АООТ</v>
          </cell>
          <cell r="C297">
            <v>40</v>
          </cell>
          <cell r="D297">
            <v>119</v>
          </cell>
          <cell r="E297">
            <v>52</v>
          </cell>
        </row>
        <row r="298">
          <cell r="A298" t="str">
            <v>23083253</v>
          </cell>
          <cell r="B298" t="str">
            <v>ЗАО"ФИРМА"СОЛИД"</v>
          </cell>
          <cell r="C298">
            <v>63</v>
          </cell>
          <cell r="D298">
            <v>15</v>
          </cell>
          <cell r="E298">
            <v>15</v>
          </cell>
        </row>
        <row r="299">
          <cell r="A299" t="str">
            <v>23549993</v>
          </cell>
          <cell r="B299" t="str">
            <v xml:space="preserve">ИЧП "АПСНЫ"</v>
          </cell>
          <cell r="C299">
            <v>15</v>
          </cell>
          <cell r="D299">
            <v>20</v>
          </cell>
          <cell r="E299">
            <v>20</v>
          </cell>
        </row>
        <row r="300">
          <cell r="A300" t="str">
            <v>23703218</v>
          </cell>
          <cell r="B300" t="str">
            <v xml:space="preserve">ИЧП "ЛАВР"</v>
          </cell>
          <cell r="C300">
            <v>3</v>
          </cell>
          <cell r="D300">
            <v>11</v>
          </cell>
          <cell r="E300">
            <v>11</v>
          </cell>
        </row>
        <row r="301">
          <cell r="A301" t="str">
            <v>23736519</v>
          </cell>
          <cell r="B301" t="str">
            <v xml:space="preserve">ФИРМА "ТИТАН"</v>
          </cell>
          <cell r="C301">
            <v>15</v>
          </cell>
          <cell r="D301">
            <v>121</v>
          </cell>
          <cell r="E301">
            <v>121</v>
          </cell>
        </row>
        <row r="302">
          <cell r="A302" t="str">
            <v>23768413</v>
          </cell>
          <cell r="B302" t="str">
            <v xml:space="preserve">ЗАО ФИРМА "РОСТ"</v>
          </cell>
          <cell r="C302">
            <v>2</v>
          </cell>
          <cell r="D302">
            <v>14</v>
          </cell>
          <cell r="E302">
            <v>50</v>
          </cell>
        </row>
        <row r="303">
          <cell r="A303" t="str">
            <v>23870755</v>
          </cell>
          <cell r="B303" t="str">
            <v xml:space="preserve">ТСОО ШКОЛА ОХРАНЫ "ЭСКОРТ"</v>
          </cell>
          <cell r="C303">
            <v>14</v>
          </cell>
          <cell r="D303">
            <v>31</v>
          </cell>
          <cell r="E303">
            <v>11</v>
          </cell>
        </row>
        <row r="304">
          <cell r="A304" t="str">
            <v>23893650</v>
          </cell>
          <cell r="B304" t="str">
            <v xml:space="preserve">АО ЗТ ПЕРВОМАЙСКИЙ СПИРТОЛИКЕРОВОДОЧНЫЙ З-Д (АООТ "ОРЕНБУРГАЛКО")</v>
          </cell>
          <cell r="C304">
            <v>1</v>
          </cell>
          <cell r="D304">
            <v>13</v>
          </cell>
          <cell r="E304">
            <v>13</v>
          </cell>
        </row>
        <row r="305">
          <cell r="A305" t="str">
            <v>23908908</v>
          </cell>
          <cell r="B305" t="str">
            <v xml:space="preserve">УР И ОНМ П."ОРЕНБУРГГАЗПРОМ" РАО "ГАЗПРОМ"</v>
          </cell>
          <cell r="C305">
            <v>65</v>
          </cell>
          <cell r="D305">
            <v>65</v>
          </cell>
          <cell r="E305">
            <v>65</v>
          </cell>
        </row>
        <row r="306">
          <cell r="A306" t="str">
            <v>23938016</v>
          </cell>
          <cell r="B306" t="str">
            <v xml:space="preserve">АОЗТ "АССОЛЬ"</v>
          </cell>
          <cell r="C306">
            <v>14</v>
          </cell>
          <cell r="D306">
            <v>20</v>
          </cell>
          <cell r="E306">
            <v>45</v>
          </cell>
        </row>
        <row r="307">
          <cell r="A307" t="str">
            <v>23980403</v>
          </cell>
          <cell r="B307" t="str">
            <v xml:space="preserve">УПП ВОИ "НАДЕЖДА"</v>
          </cell>
          <cell r="C307">
            <v>2</v>
          </cell>
          <cell r="D307">
            <v>0</v>
          </cell>
          <cell r="E307">
            <v>44</v>
          </cell>
        </row>
        <row r="308">
          <cell r="A308" t="str">
            <v>24207177</v>
          </cell>
          <cell r="B308" t="str">
            <v xml:space="preserve">АООТ "ЛИГО"</v>
          </cell>
          <cell r="C308">
            <v>1118</v>
          </cell>
          <cell r="D308">
            <v>135</v>
          </cell>
          <cell r="E308">
            <v>19</v>
          </cell>
        </row>
        <row r="309">
          <cell r="A309" t="str">
            <v>24224448</v>
          </cell>
          <cell r="B309" t="str">
            <v xml:space="preserve">ЧСП "НИМФО"</v>
          </cell>
          <cell r="C309">
            <v>31</v>
          </cell>
          <cell r="D309">
            <v>13</v>
          </cell>
          <cell r="E309">
            <v>13</v>
          </cell>
        </row>
        <row r="310">
          <cell r="A310" t="str">
            <v>24526066</v>
          </cell>
          <cell r="B310" t="str">
            <v xml:space="preserve">МУНИЦИПАЛЬНОЕ ПРЕДПРИЯТИЕ СОЦ "СОКОЛ"</v>
          </cell>
          <cell r="C310">
            <v>2</v>
          </cell>
          <cell r="D310">
            <v>3</v>
          </cell>
          <cell r="E310">
            <v>23</v>
          </cell>
        </row>
        <row r="311">
          <cell r="A311" t="str">
            <v>24552193</v>
          </cell>
          <cell r="B311" t="str">
            <v>ООО"ЛОТОС"</v>
          </cell>
          <cell r="C311">
            <v>14</v>
          </cell>
          <cell r="D311">
            <v>0</v>
          </cell>
          <cell r="E311">
            <v>0</v>
          </cell>
        </row>
        <row r="312">
          <cell r="A312" t="str">
            <v>24722944</v>
          </cell>
          <cell r="B312" t="str">
            <v xml:space="preserve">"ЯНВАРЬ" ЧАСТНОЕ ПРЕДПРИЯТИЕ</v>
          </cell>
          <cell r="C312">
            <v>0</v>
          </cell>
          <cell r="D312">
            <v>9</v>
          </cell>
          <cell r="E312">
            <v>65</v>
          </cell>
        </row>
        <row r="313">
          <cell r="A313" t="str">
            <v>24724335</v>
          </cell>
          <cell r="B313" t="str">
            <v xml:space="preserve">"АНТ" ИНДИВИДУАЛЬНОЕ ЧАСТНОЕ ПРЕДПРИЯТИЕ</v>
          </cell>
          <cell r="C313">
            <v>8</v>
          </cell>
          <cell r="D313">
            <v>2</v>
          </cell>
          <cell r="E313">
            <v>40</v>
          </cell>
        </row>
        <row r="314">
          <cell r="A314" t="str">
            <v>24740753</v>
          </cell>
          <cell r="B314" t="str">
            <v xml:space="preserve">ТОО ТОРГОВЫЙ ДОМ "МИНОРА"</v>
          </cell>
          <cell r="C314">
            <v>22</v>
          </cell>
          <cell r="D314">
            <v>22</v>
          </cell>
          <cell r="E314">
            <v>16</v>
          </cell>
        </row>
        <row r="315">
          <cell r="A315" t="str">
            <v>24771009</v>
          </cell>
          <cell r="B315" t="str">
            <v xml:space="preserve">"ВИРАЖ" ОБЩЕСТВО С ОГРАНИЧЕННОЙ ОТВЕТСТВЕННОСТЬЮ</v>
          </cell>
          <cell r="C315">
            <v>0</v>
          </cell>
          <cell r="D315">
            <v>3</v>
          </cell>
          <cell r="E315">
            <v>3</v>
          </cell>
        </row>
        <row r="316">
          <cell r="A316" t="str">
            <v>25001213</v>
          </cell>
          <cell r="B316" t="str">
            <v xml:space="preserve">ООО ПРЕДПРИЯТИЕ "ТЕХНОПОЛИС"</v>
          </cell>
          <cell r="C316">
            <v>21</v>
          </cell>
          <cell r="D316">
            <v>13</v>
          </cell>
          <cell r="E316">
            <v>13</v>
          </cell>
        </row>
        <row r="317">
          <cell r="A317" t="str">
            <v>25024125</v>
          </cell>
          <cell r="B317" t="str">
            <v>АОЗТ"ВОСТОКОГНЕУПОР"</v>
          </cell>
          <cell r="C317">
            <v>43</v>
          </cell>
          <cell r="D317">
            <v>52</v>
          </cell>
          <cell r="E317">
            <v>52</v>
          </cell>
        </row>
        <row r="318">
          <cell r="A318" t="str">
            <v>25048396</v>
          </cell>
          <cell r="B318" t="str">
            <v xml:space="preserve">АООТ СПП ("СТРОЙПЛАСТПОЛИМЕР")</v>
          </cell>
          <cell r="C318">
            <v>14</v>
          </cell>
          <cell r="D318">
            <v>13</v>
          </cell>
          <cell r="E318">
            <v>5</v>
          </cell>
        </row>
        <row r="319">
          <cell r="A319" t="str">
            <v>25081695</v>
          </cell>
          <cell r="B319" t="str">
            <v xml:space="preserve">ТОО ПКФ "ИНУС-ЛТД"</v>
          </cell>
          <cell r="C319">
            <v>7</v>
          </cell>
          <cell r="D319">
            <v>32</v>
          </cell>
          <cell r="E319">
            <v>37</v>
          </cell>
        </row>
        <row r="320">
          <cell r="A320" t="str">
            <v>25581742</v>
          </cell>
          <cell r="B320" t="str">
            <v>ПТ"ПКФ-АЛЕКСЕЕВ"</v>
          </cell>
          <cell r="C320">
            <v>0</v>
          </cell>
          <cell r="D320">
            <v>17</v>
          </cell>
          <cell r="E320">
            <v>20</v>
          </cell>
        </row>
        <row r="321">
          <cell r="A321" t="str">
            <v>25584597</v>
          </cell>
          <cell r="B321" t="str">
            <v xml:space="preserve">КОММЕРЧЕСКАЯ СЛУЖБА ГЖД</v>
          </cell>
          <cell r="C321">
            <v>10</v>
          </cell>
          <cell r="D321">
            <v>59</v>
          </cell>
          <cell r="E321">
            <v>48</v>
          </cell>
        </row>
        <row r="322">
          <cell r="A322" t="str">
            <v>25807347</v>
          </cell>
          <cell r="B322" t="str">
            <v xml:space="preserve">ЗАО  "СТРОЙКОМПЛЕКТ"</v>
          </cell>
          <cell r="C322">
            <v>106</v>
          </cell>
          <cell r="D322">
            <v>39</v>
          </cell>
          <cell r="E322">
            <v>71</v>
          </cell>
        </row>
        <row r="323">
          <cell r="A323" t="str">
            <v>25818084</v>
          </cell>
          <cell r="B323" t="str">
            <v xml:space="preserve">ООО "ЛИСТОРГ"</v>
          </cell>
          <cell r="C323">
            <v>0</v>
          </cell>
          <cell r="D323">
            <v>9</v>
          </cell>
          <cell r="E323">
            <v>40</v>
          </cell>
        </row>
        <row r="324">
          <cell r="A324" t="str">
            <v>25903878</v>
          </cell>
          <cell r="B324" t="str">
            <v xml:space="preserve">ЗАО "АЛЬБИОН ФОРВАРДИНГ"</v>
          </cell>
          <cell r="C324">
            <v>8</v>
          </cell>
          <cell r="D324">
            <v>12</v>
          </cell>
          <cell r="E324">
            <v>12</v>
          </cell>
        </row>
        <row r="325">
          <cell r="A325" t="str">
            <v>25931550</v>
          </cell>
          <cell r="B325" t="str">
            <v xml:space="preserve">ТОО "БИОН"</v>
          </cell>
          <cell r="C325">
            <v>0</v>
          </cell>
          <cell r="D325">
            <v>4</v>
          </cell>
          <cell r="E325">
            <v>33</v>
          </cell>
        </row>
        <row r="326">
          <cell r="A326" t="str">
            <v>26119655</v>
          </cell>
          <cell r="B326" t="str">
            <v>"ТЕХНОСТРОЙЭКСПОРТ"</v>
          </cell>
          <cell r="C326">
            <v>12</v>
          </cell>
          <cell r="D326">
            <v>0</v>
          </cell>
          <cell r="E326">
            <v>0</v>
          </cell>
        </row>
        <row r="327">
          <cell r="A327" t="str">
            <v>26165945</v>
          </cell>
          <cell r="B327" t="str">
            <v xml:space="preserve">АООТ "ТЮМЕНСКИЙ СУДОСТРОИТЕЛЬНЫЙ ЗАВОД"</v>
          </cell>
          <cell r="C327">
            <v>5</v>
          </cell>
          <cell r="D327">
            <v>12</v>
          </cell>
          <cell r="E327">
            <v>12</v>
          </cell>
        </row>
        <row r="328">
          <cell r="A328" t="str">
            <v>26240670</v>
          </cell>
          <cell r="B328" t="str">
            <v xml:space="preserve">ЗАО "СУДОТРЕЙД"</v>
          </cell>
          <cell r="C328">
            <v>12</v>
          </cell>
          <cell r="D328">
            <v>0</v>
          </cell>
          <cell r="E328">
            <v>0</v>
          </cell>
        </row>
        <row r="329">
          <cell r="A329" t="str">
            <v>26275013</v>
          </cell>
          <cell r="B329" t="str">
            <v xml:space="preserve">ТОО "СОДРУЖЕСТВО-92""</v>
          </cell>
          <cell r="C329">
            <v>10</v>
          </cell>
          <cell r="D329">
            <v>10</v>
          </cell>
          <cell r="E329">
            <v>10</v>
          </cell>
        </row>
        <row r="330">
          <cell r="A330" t="str">
            <v>26289148</v>
          </cell>
          <cell r="B330" t="str">
            <v xml:space="preserve">ТОО ФИРМА "РОСА"</v>
          </cell>
          <cell r="C330">
            <v>31</v>
          </cell>
          <cell r="D330">
            <v>0</v>
          </cell>
          <cell r="E330">
            <v>31</v>
          </cell>
        </row>
        <row r="331">
          <cell r="A331" t="str">
            <v>26419110</v>
          </cell>
          <cell r="B331" t="str">
            <v xml:space="preserve">ТОО "АСТЕР"</v>
          </cell>
          <cell r="C331">
            <v>11</v>
          </cell>
          <cell r="D331">
            <v>45</v>
          </cell>
          <cell r="E331">
            <v>45</v>
          </cell>
        </row>
        <row r="332">
          <cell r="A332" t="str">
            <v>26525160</v>
          </cell>
          <cell r="B332" t="str">
            <v xml:space="preserve">ЗАО "ЭНЕРГОИНВЕСТТЕХНИКА"</v>
          </cell>
          <cell r="C332">
            <v>0</v>
          </cell>
          <cell r="D332">
            <v>12</v>
          </cell>
          <cell r="E332">
            <v>12</v>
          </cell>
        </row>
        <row r="333">
          <cell r="A333" t="str">
            <v>26738915</v>
          </cell>
          <cell r="B333" t="str">
            <v>АОЗТ"САФО"</v>
          </cell>
          <cell r="C333">
            <v>12</v>
          </cell>
          <cell r="D333">
            <v>0</v>
          </cell>
          <cell r="E333">
            <v>18</v>
          </cell>
        </row>
        <row r="334">
          <cell r="A334" t="str">
            <v>27036167</v>
          </cell>
          <cell r="B334" t="str">
            <v xml:space="preserve">"ОРБИТА 96" ООО</v>
          </cell>
          <cell r="C334">
            <v>2</v>
          </cell>
          <cell r="D334">
            <v>11</v>
          </cell>
          <cell r="E334">
            <v>94</v>
          </cell>
        </row>
        <row r="335">
          <cell r="A335" t="str">
            <v>27163687</v>
          </cell>
          <cell r="B335" t="str">
            <v xml:space="preserve">ТОО "АГДАМ"</v>
          </cell>
          <cell r="C335">
            <v>30</v>
          </cell>
          <cell r="D335">
            <v>20</v>
          </cell>
          <cell r="E335">
            <v>20</v>
          </cell>
        </row>
        <row r="336">
          <cell r="A336" t="str">
            <v>27163977</v>
          </cell>
          <cell r="B336" t="str">
            <v xml:space="preserve">АООТ "ЖИЛКОМСЕРВИС"</v>
          </cell>
          <cell r="C336">
            <v>49</v>
          </cell>
          <cell r="D336">
            <v>20</v>
          </cell>
          <cell r="E336">
            <v>20</v>
          </cell>
        </row>
        <row r="337">
          <cell r="A337" t="str">
            <v>27185306</v>
          </cell>
          <cell r="B337" t="str">
            <v xml:space="preserve">ТОО "ИКПО-Т"</v>
          </cell>
          <cell r="C337">
            <v>200</v>
          </cell>
          <cell r="D337">
            <v>63</v>
          </cell>
          <cell r="E337">
            <v>57</v>
          </cell>
        </row>
        <row r="338">
          <cell r="A338" t="str">
            <v>27193820</v>
          </cell>
          <cell r="B338" t="str">
            <v xml:space="preserve">"РОСТОВСКАЯ СОТОВАЯ СВЯЗЬ" АОЗТ</v>
          </cell>
          <cell r="C338">
            <v>11</v>
          </cell>
          <cell r="D338">
            <v>0</v>
          </cell>
          <cell r="E338">
            <v>0</v>
          </cell>
        </row>
        <row r="339">
          <cell r="A339" t="str">
            <v>27274760</v>
          </cell>
          <cell r="B339" t="str">
            <v xml:space="preserve">ООО "АСКОНА"</v>
          </cell>
          <cell r="C339">
            <v>13</v>
          </cell>
          <cell r="D339">
            <v>5</v>
          </cell>
          <cell r="E339">
            <v>0</v>
          </cell>
        </row>
        <row r="340">
          <cell r="A340" t="str">
            <v>27435884</v>
          </cell>
          <cell r="B340" t="str">
            <v xml:space="preserve">ООО "НЕПТУН"</v>
          </cell>
          <cell r="C340">
            <v>0</v>
          </cell>
          <cell r="D340">
            <v>11</v>
          </cell>
          <cell r="E340">
            <v>12</v>
          </cell>
        </row>
        <row r="341">
          <cell r="A341" t="str">
            <v>27440715</v>
          </cell>
          <cell r="B341" t="str">
            <v xml:space="preserve">ЗАО "НАВИДАН"</v>
          </cell>
          <cell r="C341">
            <v>3</v>
          </cell>
          <cell r="D341">
            <v>3</v>
          </cell>
          <cell r="E341">
            <v>3</v>
          </cell>
        </row>
        <row r="342">
          <cell r="A342" t="str">
            <v>27446563</v>
          </cell>
          <cell r="B342" t="str">
            <v xml:space="preserve">ЗАО "СЕВЗАПМЕТАЛЛКОМПЛЕКТ"</v>
          </cell>
          <cell r="C342">
            <v>40</v>
          </cell>
          <cell r="D342">
            <v>0</v>
          </cell>
          <cell r="E342">
            <v>22</v>
          </cell>
        </row>
        <row r="343">
          <cell r="A343" t="str">
            <v>27518434</v>
          </cell>
          <cell r="B343" t="str">
            <v xml:space="preserve">"РЕПАР" АОЗТ</v>
          </cell>
          <cell r="C343">
            <v>4</v>
          </cell>
          <cell r="D343">
            <v>21</v>
          </cell>
          <cell r="E343">
            <v>21</v>
          </cell>
        </row>
        <row r="344">
          <cell r="A344" t="str">
            <v>27572003</v>
          </cell>
          <cell r="B344" t="str">
            <v>АОЗТ"РТТ"</v>
          </cell>
          <cell r="C344">
            <v>3</v>
          </cell>
          <cell r="D344">
            <v>46</v>
          </cell>
          <cell r="E344">
            <v>2</v>
          </cell>
        </row>
        <row r="345">
          <cell r="A345" t="str">
            <v>27671567</v>
          </cell>
          <cell r="B345" t="str">
            <v xml:space="preserve">ЗАО "ТРИ БОГАТЫРЯ"</v>
          </cell>
          <cell r="C345">
            <v>40</v>
          </cell>
          <cell r="D345">
            <v>40</v>
          </cell>
          <cell r="E345">
            <v>40</v>
          </cell>
        </row>
        <row r="346">
          <cell r="A346" t="str">
            <v>27757866</v>
          </cell>
          <cell r="B346" t="str">
            <v xml:space="preserve">ТОО "ИНВЕСТ"</v>
          </cell>
          <cell r="C346">
            <v>10</v>
          </cell>
          <cell r="D346">
            <v>120</v>
          </cell>
          <cell r="E346">
            <v>120</v>
          </cell>
        </row>
        <row r="347">
          <cell r="A347" t="str">
            <v>27839104</v>
          </cell>
          <cell r="B347" t="str">
            <v xml:space="preserve">АГЕНСТВО ПО РАЗВ-Ю МЕЖД.СОТРУД.ПРИ МВЭС РТ</v>
          </cell>
          <cell r="C347">
            <v>0</v>
          </cell>
          <cell r="D347">
            <v>0</v>
          </cell>
          <cell r="E347">
            <v>20</v>
          </cell>
        </row>
        <row r="348">
          <cell r="A348" t="str">
            <v>27893977</v>
          </cell>
          <cell r="B348" t="str">
            <v xml:space="preserve">АОЗТ "ТЕХНОЛОГИЯ "</v>
          </cell>
          <cell r="C348">
            <v>152</v>
          </cell>
          <cell r="D348">
            <v>10</v>
          </cell>
          <cell r="E348">
            <v>10</v>
          </cell>
        </row>
        <row r="349">
          <cell r="A349" t="str">
            <v>29002215</v>
          </cell>
          <cell r="B349" t="str">
            <v xml:space="preserve">ТОО "СЕРМАР",МОСКВА,РОССИЯ,</v>
          </cell>
          <cell r="C349">
            <v>1000</v>
          </cell>
          <cell r="D349">
            <v>10</v>
          </cell>
          <cell r="E349">
            <v>10</v>
          </cell>
        </row>
        <row r="350">
          <cell r="A350" t="str">
            <v>29081278</v>
          </cell>
          <cell r="B350" t="str">
            <v xml:space="preserve">АОЗТ НПО АВАНГАРД</v>
          </cell>
          <cell r="C350">
            <v>3</v>
          </cell>
          <cell r="D350">
            <v>10</v>
          </cell>
          <cell r="E350">
            <v>10</v>
          </cell>
        </row>
        <row r="351">
          <cell r="A351" t="str">
            <v>29121248</v>
          </cell>
          <cell r="B351" t="str">
            <v xml:space="preserve">АОЗТ КЮНЕ И НАГЕЛЬ</v>
          </cell>
          <cell r="C351">
            <v>10</v>
          </cell>
          <cell r="D351">
            <v>110</v>
          </cell>
          <cell r="E351">
            <v>500</v>
          </cell>
        </row>
        <row r="352">
          <cell r="A352" t="str">
            <v>29186617</v>
          </cell>
          <cell r="B352" t="str">
            <v xml:space="preserve">ТОО ТУРИСТИЧЕСКОЕ АГЕНТСТВО"КВАДРО-ТУР"</v>
          </cell>
          <cell r="C352">
            <v>0</v>
          </cell>
          <cell r="D352">
            <v>57</v>
          </cell>
          <cell r="E352">
            <v>19</v>
          </cell>
        </row>
        <row r="353">
          <cell r="A353" t="str">
            <v>29447957</v>
          </cell>
          <cell r="B353" t="str">
            <v xml:space="preserve">ЗЭРКТ ФИЛИАЛ ГКНПЦ ИМ.ХРУНИЧЕВА</v>
          </cell>
          <cell r="C353">
            <v>10</v>
          </cell>
          <cell r="D353">
            <v>39</v>
          </cell>
          <cell r="E353">
            <v>39</v>
          </cell>
        </row>
        <row r="354">
          <cell r="A354" t="str">
            <v>29655130</v>
          </cell>
          <cell r="B354" t="str">
            <v xml:space="preserve">АОЗТ "НЕФТЬПРОМСНАБ"</v>
          </cell>
          <cell r="C354">
            <v>415</v>
          </cell>
          <cell r="D354">
            <v>10</v>
          </cell>
          <cell r="E354">
            <v>10</v>
          </cell>
        </row>
        <row r="355">
          <cell r="A355" t="str">
            <v>29714192</v>
          </cell>
          <cell r="B355" t="str">
            <v xml:space="preserve">НЕФТЕПЕРЕРАБАТЫВАЮЩАЯ СТАНЦИЯ "СУСЛОВО"-ФИЛИАЛ ПО УРАЛО-СИБИРСКИХ МА</v>
          </cell>
          <cell r="C355">
            <v>32</v>
          </cell>
          <cell r="D355">
            <v>52</v>
          </cell>
          <cell r="E355">
            <v>18</v>
          </cell>
        </row>
        <row r="356">
          <cell r="A356" t="str">
            <v>29861384</v>
          </cell>
          <cell r="B356" t="str">
            <v xml:space="preserve">ИЧП МУСТАФАЕВА "ЩЕКИ"</v>
          </cell>
          <cell r="C356">
            <v>2</v>
          </cell>
          <cell r="D356">
            <v>13</v>
          </cell>
          <cell r="E356">
            <v>18</v>
          </cell>
        </row>
        <row r="357">
          <cell r="A357" t="str">
            <v>29937963</v>
          </cell>
          <cell r="B357" t="str">
            <v xml:space="preserve">АОЗТ "УЗНЕФТЬИМПЭКС"</v>
          </cell>
          <cell r="C357">
            <v>195</v>
          </cell>
          <cell r="D357">
            <v>334</v>
          </cell>
          <cell r="E357">
            <v>17</v>
          </cell>
        </row>
        <row r="358">
          <cell r="A358" t="str">
            <v>31008449</v>
          </cell>
          <cell r="B358" t="str">
            <v xml:space="preserve">АОЗТ ПКФ "КВАЛИТЕТ"</v>
          </cell>
          <cell r="C358">
            <v>6</v>
          </cell>
          <cell r="D358">
            <v>9</v>
          </cell>
          <cell r="E358">
            <v>9</v>
          </cell>
        </row>
        <row r="359">
          <cell r="A359" t="str">
            <v>31051474</v>
          </cell>
          <cell r="B359" t="str">
            <v xml:space="preserve">"РЕЕС" АОЗТ</v>
          </cell>
          <cell r="C359">
            <v>12</v>
          </cell>
          <cell r="D359">
            <v>17</v>
          </cell>
          <cell r="E359">
            <v>0</v>
          </cell>
        </row>
        <row r="360">
          <cell r="A360" t="str">
            <v>31197462</v>
          </cell>
          <cell r="B360" t="str">
            <v>АО"УРАЛАВТО"</v>
          </cell>
          <cell r="C360">
            <v>14</v>
          </cell>
          <cell r="D360">
            <v>7</v>
          </cell>
          <cell r="E360">
            <v>6</v>
          </cell>
        </row>
        <row r="361">
          <cell r="A361" t="str">
            <v>31209389</v>
          </cell>
          <cell r="B361" t="str">
            <v xml:space="preserve">АОЗТ "ДАЛХА"</v>
          </cell>
          <cell r="C361">
            <v>20</v>
          </cell>
          <cell r="D361">
            <v>16</v>
          </cell>
          <cell r="E361">
            <v>0</v>
          </cell>
        </row>
        <row r="362">
          <cell r="A362" t="str">
            <v>31213698</v>
          </cell>
          <cell r="B362" t="str">
            <v xml:space="preserve">ТОО "ПЕРСПЕКТИВА"</v>
          </cell>
          <cell r="C362">
            <v>10</v>
          </cell>
          <cell r="D362">
            <v>0</v>
          </cell>
          <cell r="E362">
            <v>15</v>
          </cell>
        </row>
        <row r="363">
          <cell r="A363" t="str">
            <v>31323949</v>
          </cell>
          <cell r="B363" t="str">
            <v xml:space="preserve">АО "ВНИИГАЗ"</v>
          </cell>
          <cell r="C363">
            <v>2</v>
          </cell>
          <cell r="D363">
            <v>0</v>
          </cell>
          <cell r="E363">
            <v>15</v>
          </cell>
        </row>
        <row r="364">
          <cell r="A364" t="str">
            <v>31402063</v>
          </cell>
          <cell r="B364" t="str">
            <v xml:space="preserve">ВНЕДРЕНЧЕСКАЯ ФИРМА "УРАЛЬСКИЙ ВАРИАНТ" *6660009177</v>
          </cell>
          <cell r="C364">
            <v>15</v>
          </cell>
          <cell r="D364">
            <v>32</v>
          </cell>
          <cell r="E364">
            <v>15</v>
          </cell>
        </row>
        <row r="365">
          <cell r="A365" t="str">
            <v>31402270</v>
          </cell>
          <cell r="B365" t="str">
            <v xml:space="preserve">АОЗТ СП "УЗЭЛЕКТРО"                                                         0246</v>
          </cell>
          <cell r="C365">
            <v>8</v>
          </cell>
          <cell r="D365">
            <v>129</v>
          </cell>
          <cell r="E365">
            <v>129</v>
          </cell>
        </row>
        <row r="366">
          <cell r="A366" t="str">
            <v>31721495</v>
          </cell>
          <cell r="B366" t="str">
            <v xml:space="preserve">ТОО "СЕРВИС-ЦЕНТР"</v>
          </cell>
          <cell r="C366">
            <v>8</v>
          </cell>
          <cell r="D366">
            <v>0</v>
          </cell>
          <cell r="E366">
            <v>0</v>
          </cell>
        </row>
        <row r="367">
          <cell r="A367" t="str">
            <v>31760182</v>
          </cell>
          <cell r="B367" t="str">
            <v xml:space="preserve">АОЗТ "ГЕЛЬВЕТИКА"</v>
          </cell>
          <cell r="C367">
            <v>0</v>
          </cell>
          <cell r="D367">
            <v>0</v>
          </cell>
          <cell r="E367">
            <v>8</v>
          </cell>
        </row>
        <row r="368">
          <cell r="A368" t="str">
            <v>31788507</v>
          </cell>
          <cell r="B368" t="str">
            <v xml:space="preserve">АСМУ ПО "УРЕНГОЙГАЗПРОМ",</v>
          </cell>
          <cell r="C368">
            <v>3</v>
          </cell>
          <cell r="D368">
            <v>0</v>
          </cell>
          <cell r="E368">
            <v>0</v>
          </cell>
        </row>
        <row r="369">
          <cell r="A369" t="str">
            <v>31807328</v>
          </cell>
          <cell r="B369" t="str">
            <v xml:space="preserve">КРЫМСКИЙ ХРУ-2 ТРЕСТА "ЮЖСТАЛЬМОНТАЖ"</v>
          </cell>
          <cell r="C369">
            <v>3</v>
          </cell>
          <cell r="D369">
            <v>0</v>
          </cell>
          <cell r="E369">
            <v>13</v>
          </cell>
        </row>
        <row r="370">
          <cell r="A370" t="str">
            <v>32114722</v>
          </cell>
          <cell r="B370" t="str">
            <v xml:space="preserve">ПОО "ГАМБИТ-1"                                                              0721</v>
          </cell>
          <cell r="C370">
            <v>155</v>
          </cell>
          <cell r="D370">
            <v>10</v>
          </cell>
          <cell r="E370">
            <v>13</v>
          </cell>
        </row>
        <row r="371">
          <cell r="A371" t="str">
            <v>32287316</v>
          </cell>
          <cell r="B371" t="str">
            <v xml:space="preserve">ТОО "ЮНОНА-МЕД"</v>
          </cell>
          <cell r="C371">
            <v>40</v>
          </cell>
          <cell r="D371">
            <v>40</v>
          </cell>
          <cell r="E371">
            <v>40</v>
          </cell>
        </row>
        <row r="372">
          <cell r="A372" t="str">
            <v>32516248</v>
          </cell>
          <cell r="B372" t="str">
            <v>ТОО"СУВОР"</v>
          </cell>
          <cell r="C372">
            <v>13</v>
          </cell>
          <cell r="D372">
            <v>12</v>
          </cell>
          <cell r="E372">
            <v>0</v>
          </cell>
        </row>
        <row r="373">
          <cell r="A373" t="str">
            <v>32537434</v>
          </cell>
          <cell r="B373" t="str">
            <v>ТОО"КАЛЛОРИЯ"</v>
          </cell>
          <cell r="C373">
            <v>9</v>
          </cell>
          <cell r="D373">
            <v>8</v>
          </cell>
          <cell r="E373">
            <v>8</v>
          </cell>
        </row>
        <row r="374">
          <cell r="A374" t="str">
            <v>32538942</v>
          </cell>
          <cell r="B374" t="str">
            <v xml:space="preserve">ФИЛИАЛ "ЗАВОД ТСМ" АООТ "АКСИ"</v>
          </cell>
          <cell r="C374">
            <v>7</v>
          </cell>
          <cell r="D374">
            <v>60</v>
          </cell>
          <cell r="E374">
            <v>7</v>
          </cell>
        </row>
        <row r="375">
          <cell r="A375" t="str">
            <v>32552161</v>
          </cell>
          <cell r="B375" t="str">
            <v xml:space="preserve">ТОВАРИЩЕСТВО С ОГРАНИЧЕННОЙ ОТВЕТСТВЕННОСТЬЮ "ЮПИТЕР"</v>
          </cell>
          <cell r="C375">
            <v>5</v>
          </cell>
          <cell r="D375">
            <v>11</v>
          </cell>
          <cell r="E375">
            <v>0</v>
          </cell>
        </row>
        <row r="376">
          <cell r="A376" t="str">
            <v>32767234</v>
          </cell>
          <cell r="B376" t="str">
            <v xml:space="preserve">АОЗТ "ГЛЕHАР"</v>
          </cell>
          <cell r="C376">
            <v>11</v>
          </cell>
          <cell r="D376">
            <v>4</v>
          </cell>
          <cell r="E376">
            <v>4</v>
          </cell>
        </row>
        <row r="377">
          <cell r="A377" t="str">
            <v>32847726</v>
          </cell>
          <cell r="B377" t="str">
            <v xml:space="preserve">ООО "ЭКСТРОМ"</v>
          </cell>
          <cell r="C377">
            <v>7</v>
          </cell>
          <cell r="D377">
            <v>0</v>
          </cell>
          <cell r="E377">
            <v>0</v>
          </cell>
        </row>
        <row r="378">
          <cell r="A378" t="str">
            <v>33089156</v>
          </cell>
          <cell r="B378" t="str">
            <v xml:space="preserve">УЗБЕКСКО-ЗАПАДНОСИБИРСКАЯ КОМПАНИЯ ПО ИНВЕСТИЦИИ НЕФТЯНОЙ ПРОМЫШЛЕННОСТИ</v>
          </cell>
          <cell r="C378">
            <v>120</v>
          </cell>
          <cell r="D378">
            <v>11</v>
          </cell>
          <cell r="E378">
            <v>11</v>
          </cell>
        </row>
        <row r="379">
          <cell r="A379" t="str">
            <v>33208170</v>
          </cell>
          <cell r="B379" t="str">
            <v xml:space="preserve">ООО ВЭП "ЮНИОН"</v>
          </cell>
          <cell r="C379">
            <v>0</v>
          </cell>
          <cell r="D379">
            <v>0</v>
          </cell>
          <cell r="E379">
            <v>44</v>
          </cell>
        </row>
        <row r="380">
          <cell r="A380" t="str">
            <v>33238642</v>
          </cell>
          <cell r="B380" t="str">
            <v>АОЗТ"ДРАЙВЕР"</v>
          </cell>
          <cell r="C380">
            <v>20</v>
          </cell>
          <cell r="D380">
            <v>7</v>
          </cell>
          <cell r="E380">
            <v>7</v>
          </cell>
        </row>
        <row r="381">
          <cell r="A381" t="str">
            <v>33259828</v>
          </cell>
          <cell r="B381" t="str">
            <v xml:space="preserve">ТОО "ВОСТСИБПРОДУКТ"</v>
          </cell>
          <cell r="C381">
            <v>7</v>
          </cell>
          <cell r="D381">
            <v>1</v>
          </cell>
          <cell r="E381">
            <v>1</v>
          </cell>
        </row>
        <row r="382">
          <cell r="A382" t="str">
            <v>33333691</v>
          </cell>
          <cell r="B382" t="str">
            <v xml:space="preserve">"КРАСНОДАРГЛАВСНАБ"АООТ ККПК</v>
          </cell>
          <cell r="C382">
            <v>10</v>
          </cell>
          <cell r="D382">
            <v>10</v>
          </cell>
          <cell r="E382">
            <v>28</v>
          </cell>
        </row>
        <row r="383">
          <cell r="A383" t="str">
            <v>33386836</v>
          </cell>
          <cell r="B383" t="str">
            <v xml:space="preserve">СП ЗОЛОТОЙ ДРАКОН 674650 ЧИТИНСКАЯ</v>
          </cell>
          <cell r="C383">
            <v>6</v>
          </cell>
          <cell r="D383">
            <v>10</v>
          </cell>
          <cell r="E383">
            <v>11</v>
          </cell>
        </row>
        <row r="384">
          <cell r="A384" t="str">
            <v>33400743</v>
          </cell>
          <cell r="B384" t="str">
            <v xml:space="preserve">"ФРАММ"ОБЩЕСТВО С ОГРАНИЧЕННОЙ ОТВЕТСТВЕ</v>
          </cell>
          <cell r="C384">
            <v>7</v>
          </cell>
          <cell r="D384">
            <v>0</v>
          </cell>
          <cell r="E384">
            <v>7</v>
          </cell>
        </row>
        <row r="385">
          <cell r="A385" t="str">
            <v>33401458</v>
          </cell>
          <cell r="B385" t="str">
            <v xml:space="preserve">"АРМАН-2" ИНДИВИДУАЛЬНОЕ ЧАСТНОЕ ПРЕДПРИЯТИЕ</v>
          </cell>
          <cell r="C385">
            <v>7</v>
          </cell>
          <cell r="D385">
            <v>7</v>
          </cell>
          <cell r="E385">
            <v>7</v>
          </cell>
        </row>
        <row r="386">
          <cell r="A386" t="str">
            <v>33408213</v>
          </cell>
          <cell r="B386" t="str">
            <v xml:space="preserve">ТОВАРИЩЕСТВО С ОГРАНИЧЕННОЙ ОТВЕТСТВЕННОСТЬЮ "КУМИР"</v>
          </cell>
          <cell r="C386">
            <v>6</v>
          </cell>
          <cell r="D386">
            <v>12</v>
          </cell>
          <cell r="E386">
            <v>12</v>
          </cell>
        </row>
        <row r="387">
          <cell r="A387" t="str">
            <v>33608248</v>
          </cell>
          <cell r="B387" t="str">
            <v xml:space="preserve">"ЦЗИЛИ" АО ЗАКРЫТОГО ТИПА</v>
          </cell>
          <cell r="C387">
            <v>6</v>
          </cell>
          <cell r="D387">
            <v>15</v>
          </cell>
          <cell r="E387">
            <v>10</v>
          </cell>
        </row>
        <row r="388">
          <cell r="A388" t="str">
            <v>33680607</v>
          </cell>
          <cell r="B388" t="str">
            <v xml:space="preserve">ЗАО "МОСФЛОУЛАЙН"</v>
          </cell>
          <cell r="C388">
            <v>0</v>
          </cell>
          <cell r="D388">
            <v>0</v>
          </cell>
          <cell r="E388">
            <v>0</v>
          </cell>
        </row>
        <row r="389">
          <cell r="A389" t="str">
            <v>33735739</v>
          </cell>
          <cell r="B389" t="str">
            <v xml:space="preserve">"ОТЕЧЕСТВО " ТОО</v>
          </cell>
          <cell r="C389">
            <v>6</v>
          </cell>
          <cell r="D389">
            <v>31</v>
          </cell>
          <cell r="E389">
            <v>31</v>
          </cell>
        </row>
        <row r="390">
          <cell r="A390" t="str">
            <v>33841527</v>
          </cell>
          <cell r="B390" t="str">
            <v xml:space="preserve">ФИЛИАЛ ФИРМЫ "ПЕНТА ИНТЕРНАЦИОНАЛЬ ЛИМИТЕД" В Г.УФЕ Р.БАШКОРТОСТАН</v>
          </cell>
          <cell r="C390">
            <v>31</v>
          </cell>
          <cell r="D390">
            <v>10</v>
          </cell>
          <cell r="E390">
            <v>0</v>
          </cell>
        </row>
        <row r="391">
          <cell r="A391" t="str">
            <v>33884540</v>
          </cell>
          <cell r="B391" t="str">
            <v xml:space="preserve">ТОО "СТРОЙКОМПЛЕКТ ЛТД"</v>
          </cell>
          <cell r="C391">
            <v>0</v>
          </cell>
          <cell r="D391">
            <v>6</v>
          </cell>
          <cell r="E391">
            <v>6</v>
          </cell>
        </row>
        <row r="392">
          <cell r="A392" t="str">
            <v>33886295</v>
          </cell>
          <cell r="B392" t="str">
            <v xml:space="preserve">ТОО ВТК "ТРИВИС" *6658029017</v>
          </cell>
          <cell r="C392">
            <v>52</v>
          </cell>
          <cell r="D392">
            <v>496</v>
          </cell>
          <cell r="E392">
            <v>496</v>
          </cell>
        </row>
        <row r="393">
          <cell r="A393" t="str">
            <v>33894768</v>
          </cell>
          <cell r="B393" t="str">
            <v xml:space="preserve">ТОО "ХИМЭНЕРГОСНАБ" *6663016662</v>
          </cell>
          <cell r="C393">
            <v>5</v>
          </cell>
          <cell r="D393">
            <v>32</v>
          </cell>
          <cell r="E393">
            <v>32</v>
          </cell>
        </row>
        <row r="394">
          <cell r="A394" t="str">
            <v>33900227</v>
          </cell>
          <cell r="B394" t="str">
            <v xml:space="preserve">ООО КОНЦЕРН "УРАЛЬСКИЙ ПРОКАТ"</v>
          </cell>
          <cell r="C394">
            <v>289</v>
          </cell>
          <cell r="D394">
            <v>6</v>
          </cell>
          <cell r="E394">
            <v>6</v>
          </cell>
        </row>
        <row r="395">
          <cell r="A395" t="str">
            <v>33913846</v>
          </cell>
          <cell r="B395" t="str">
            <v xml:space="preserve">АОЗТ "УРАЛ-ФИНПРОМКО"</v>
          </cell>
          <cell r="C395">
            <v>39</v>
          </cell>
          <cell r="D395">
            <v>49</v>
          </cell>
          <cell r="E395">
            <v>49</v>
          </cell>
        </row>
        <row r="396">
          <cell r="A396" t="str">
            <v>34137779</v>
          </cell>
          <cell r="B396" t="str">
            <v xml:space="preserve">ТОО "МАП"</v>
          </cell>
          <cell r="C396">
            <v>10</v>
          </cell>
          <cell r="D396">
            <v>53</v>
          </cell>
          <cell r="E396">
            <v>53</v>
          </cell>
        </row>
        <row r="397">
          <cell r="A397" t="str">
            <v>34211978</v>
          </cell>
          <cell r="B397" t="str">
            <v xml:space="preserve">ОАО ОПТОРГМЕТАЛЛ</v>
          </cell>
          <cell r="C397">
            <v>1</v>
          </cell>
          <cell r="D397">
            <v>6</v>
          </cell>
          <cell r="E397">
            <v>6</v>
          </cell>
        </row>
        <row r="398">
          <cell r="A398" t="str">
            <v>34404602</v>
          </cell>
          <cell r="B398" t="str">
            <v xml:space="preserve">АСТИНТЕРКОМ АО</v>
          </cell>
          <cell r="C398">
            <v>415</v>
          </cell>
          <cell r="D398">
            <v>6</v>
          </cell>
          <cell r="E398">
            <v>6</v>
          </cell>
        </row>
        <row r="399">
          <cell r="A399" t="str">
            <v>34517312</v>
          </cell>
          <cell r="B399" t="str">
            <v xml:space="preserve">АОЗТ "ВОСТОЧНАЯ ТОРГОВО-ФИНАНСОВАЯ КОМПАНИЯ"</v>
          </cell>
          <cell r="C399">
            <v>45</v>
          </cell>
          <cell r="D399">
            <v>5</v>
          </cell>
          <cell r="E399">
            <v>5</v>
          </cell>
        </row>
        <row r="400">
          <cell r="A400" t="str">
            <v>34522916</v>
          </cell>
          <cell r="B400" t="str">
            <v>ЧИП"ТАИР"</v>
          </cell>
          <cell r="C400">
            <v>79</v>
          </cell>
          <cell r="D400">
            <v>2</v>
          </cell>
          <cell r="E400">
            <v>6</v>
          </cell>
        </row>
        <row r="401">
          <cell r="A401" t="str">
            <v>34531157</v>
          </cell>
          <cell r="B401" t="str">
            <v xml:space="preserve">"ГП УС-30 ТО-45"</v>
          </cell>
          <cell r="C401">
            <v>46</v>
          </cell>
          <cell r="D401">
            <v>0</v>
          </cell>
          <cell r="E401">
            <v>8</v>
          </cell>
        </row>
        <row r="402">
          <cell r="A402" t="str">
            <v>34595200</v>
          </cell>
          <cell r="B402" t="str">
            <v xml:space="preserve">ЗАО "МЕТАЛЛОЛИТЕЙНЫЙ ЗАВОД"</v>
          </cell>
          <cell r="C402">
            <v>6</v>
          </cell>
          <cell r="D402">
            <v>6</v>
          </cell>
          <cell r="E402">
            <v>6</v>
          </cell>
        </row>
        <row r="403">
          <cell r="A403" t="str">
            <v>34598138</v>
          </cell>
          <cell r="B403" t="str">
            <v xml:space="preserve">АОЗТ "ИКОЗИМ"</v>
          </cell>
          <cell r="C403">
            <v>0</v>
          </cell>
          <cell r="D403">
            <v>5</v>
          </cell>
          <cell r="E403">
            <v>5</v>
          </cell>
        </row>
        <row r="404">
          <cell r="A404" t="str">
            <v>34874667</v>
          </cell>
          <cell r="B404" t="str">
            <v xml:space="preserve">ТОО РОСАЛИТ</v>
          </cell>
          <cell r="C404">
            <v>10</v>
          </cell>
          <cell r="D404">
            <v>0</v>
          </cell>
          <cell r="E404">
            <v>73</v>
          </cell>
        </row>
        <row r="405">
          <cell r="A405" t="str">
            <v>34879765</v>
          </cell>
          <cell r="B405" t="str">
            <v xml:space="preserve">АОЗТ"ТЕРМИНАЛ СЕРВИС+"</v>
          </cell>
          <cell r="C405">
            <v>245</v>
          </cell>
          <cell r="D405">
            <v>54</v>
          </cell>
          <cell r="E405">
            <v>8</v>
          </cell>
        </row>
        <row r="406">
          <cell r="A406" t="str">
            <v>34890761</v>
          </cell>
          <cell r="B406" t="str">
            <v xml:space="preserve">УПТК АООТ "СПЕЦМОНТАЖМЕХАНИЗАЦИЯ"</v>
          </cell>
          <cell r="C406">
            <v>75</v>
          </cell>
          <cell r="D406">
            <v>5</v>
          </cell>
          <cell r="E406">
            <v>490</v>
          </cell>
        </row>
        <row r="407">
          <cell r="A407" t="str">
            <v>34890867</v>
          </cell>
          <cell r="B407" t="str">
            <v xml:space="preserve">ТОО "РИБОН"</v>
          </cell>
          <cell r="C407">
            <v>3</v>
          </cell>
          <cell r="D407">
            <v>46</v>
          </cell>
          <cell r="E407">
            <v>6</v>
          </cell>
        </row>
        <row r="408">
          <cell r="A408" t="str">
            <v>35064373</v>
          </cell>
          <cell r="B408" t="str">
            <v xml:space="preserve">ТОО "ФЛОТ"</v>
          </cell>
          <cell r="C408">
            <v>0</v>
          </cell>
          <cell r="D408">
            <v>61</v>
          </cell>
          <cell r="E408">
            <v>6</v>
          </cell>
        </row>
        <row r="409">
          <cell r="A409" t="str">
            <v>35186366</v>
          </cell>
          <cell r="B409" t="str">
            <v xml:space="preserve">ТОО "ЭЛИТА"  0048</v>
          </cell>
          <cell r="C409">
            <v>13</v>
          </cell>
          <cell r="D409">
            <v>2</v>
          </cell>
          <cell r="E409">
            <v>90</v>
          </cell>
        </row>
        <row r="410">
          <cell r="A410" t="str">
            <v>35466344</v>
          </cell>
          <cell r="B410" t="str">
            <v xml:space="preserve">АОЗТ "ГЕОСТАТИКА"</v>
          </cell>
          <cell r="C410">
            <v>5</v>
          </cell>
          <cell r="D410">
            <v>0</v>
          </cell>
          <cell r="E410">
            <v>0</v>
          </cell>
        </row>
        <row r="411">
          <cell r="A411" t="str">
            <v>35498060</v>
          </cell>
          <cell r="B411" t="str">
            <v xml:space="preserve">ДЗАО ВТФ "СУДМАШ" *7811047299</v>
          </cell>
          <cell r="C411">
            <v>0</v>
          </cell>
          <cell r="D411">
            <v>40</v>
          </cell>
          <cell r="E411">
            <v>6</v>
          </cell>
        </row>
        <row r="412">
          <cell r="A412" t="str">
            <v>35553095</v>
          </cell>
          <cell r="B412" t="str">
            <v xml:space="preserve">ТОО "ТЕХРЕСУРСЫ"</v>
          </cell>
          <cell r="C412">
            <v>5</v>
          </cell>
          <cell r="D412">
            <v>108</v>
          </cell>
          <cell r="E412">
            <v>108</v>
          </cell>
        </row>
        <row r="413">
          <cell r="A413" t="str">
            <v>35566850</v>
          </cell>
          <cell r="B413" t="str">
            <v xml:space="preserve">АОЗТ "ЭЛРОС""СИБЭНЕРГО"</v>
          </cell>
          <cell r="C413">
            <v>12</v>
          </cell>
          <cell r="D413">
            <v>3</v>
          </cell>
          <cell r="E413">
            <v>9</v>
          </cell>
        </row>
        <row r="414">
          <cell r="A414" t="str">
            <v>35847655</v>
          </cell>
          <cell r="B414" t="str">
            <v xml:space="preserve">ТОО ФИРМА "ТЕКЕСТМА" Г.ВОРОНЕЖ</v>
          </cell>
          <cell r="C414">
            <v>10</v>
          </cell>
          <cell r="D414">
            <v>10</v>
          </cell>
          <cell r="E414">
            <v>10</v>
          </cell>
        </row>
        <row r="415">
          <cell r="A415" t="str">
            <v>35998331</v>
          </cell>
          <cell r="B415" t="str">
            <v xml:space="preserve">ТОО "АГРОХИМТОРГ"</v>
          </cell>
          <cell r="C415">
            <v>620</v>
          </cell>
          <cell r="D415">
            <v>0</v>
          </cell>
          <cell r="E415">
            <v>5</v>
          </cell>
        </row>
        <row r="416">
          <cell r="A416" t="str">
            <v>36408194</v>
          </cell>
          <cell r="B416" t="str">
            <v xml:space="preserve">ТОО "КОМПАНИЯ СИ"</v>
          </cell>
          <cell r="C416">
            <v>7</v>
          </cell>
          <cell r="D416">
            <v>15</v>
          </cell>
          <cell r="E416">
            <v>14</v>
          </cell>
        </row>
        <row r="417">
          <cell r="A417" t="str">
            <v>36424767</v>
          </cell>
          <cell r="B417" t="str">
            <v xml:space="preserve">ТОО ТТЦ "ОРСК-ЕКАТЕРИНБУРГ"</v>
          </cell>
          <cell r="C417">
            <v>143</v>
          </cell>
          <cell r="D417">
            <v>59</v>
          </cell>
          <cell r="E417">
            <v>59</v>
          </cell>
        </row>
        <row r="418">
          <cell r="A418" t="str">
            <v>36510076</v>
          </cell>
          <cell r="B418" t="str">
            <v xml:space="preserve">ЗАО "ВТОРЦВЕТМЕТ-М"</v>
          </cell>
          <cell r="C418">
            <v>14</v>
          </cell>
          <cell r="D418">
            <v>4</v>
          </cell>
          <cell r="E418">
            <v>4</v>
          </cell>
        </row>
        <row r="419">
          <cell r="A419" t="str">
            <v>36561783</v>
          </cell>
          <cell r="B419" t="str">
            <v xml:space="preserve">АОЗТ "КАРГО-ЭКСПРЕСС"</v>
          </cell>
          <cell r="C419">
            <v>0</v>
          </cell>
          <cell r="D419">
            <v>4</v>
          </cell>
          <cell r="E419">
            <v>4</v>
          </cell>
        </row>
        <row r="420">
          <cell r="A420" t="str">
            <v>36566964</v>
          </cell>
          <cell r="B420" t="str">
            <v xml:space="preserve">ЗАО "МОСКВА-КРАСНЫЕ ХОЛМЫ"</v>
          </cell>
          <cell r="C420">
            <v>4</v>
          </cell>
          <cell r="D420">
            <v>10</v>
          </cell>
          <cell r="E420">
            <v>10</v>
          </cell>
        </row>
        <row r="421">
          <cell r="A421" t="str">
            <v>36714554</v>
          </cell>
          <cell r="B421" t="str">
            <v xml:space="preserve">КАЛИТА ФИРМА ООО</v>
          </cell>
          <cell r="C421">
            <v>0</v>
          </cell>
          <cell r="D421">
            <v>0</v>
          </cell>
          <cell r="E421">
            <v>0</v>
          </cell>
        </row>
        <row r="422">
          <cell r="A422" t="str">
            <v>36743946</v>
          </cell>
          <cell r="B422" t="str">
            <v xml:space="preserve">ООО " РЕСУРСЫ И МЕТАЛЛЫ" R&amp;M</v>
          </cell>
          <cell r="C422">
            <v>40</v>
          </cell>
          <cell r="D422">
            <v>4</v>
          </cell>
          <cell r="E422">
            <v>4</v>
          </cell>
        </row>
        <row r="423">
          <cell r="A423" t="str">
            <v>36775188</v>
          </cell>
          <cell r="B423" t="str">
            <v xml:space="preserve">"ВЕЛИКАН"  АОЗТ 100%</v>
          </cell>
          <cell r="C423">
            <v>1</v>
          </cell>
          <cell r="D423">
            <v>4</v>
          </cell>
          <cell r="E423">
            <v>0</v>
          </cell>
        </row>
        <row r="424">
          <cell r="A424" t="str">
            <v>36789641</v>
          </cell>
          <cell r="B424" t="str">
            <v xml:space="preserve">"ДАЛЬВИК" РОССИЙСКО-ВЬЕТНАМСКОЕ СП (ООО)</v>
          </cell>
          <cell r="C424">
            <v>3</v>
          </cell>
          <cell r="D424">
            <v>20</v>
          </cell>
          <cell r="E424">
            <v>20</v>
          </cell>
        </row>
        <row r="425">
          <cell r="A425" t="str">
            <v>36892959</v>
          </cell>
          <cell r="B425" t="str">
            <v xml:space="preserve">ТОО ЦНИС "ЛА ВИДА"</v>
          </cell>
          <cell r="C425">
            <v>13</v>
          </cell>
          <cell r="D425">
            <v>4</v>
          </cell>
          <cell r="E425">
            <v>3</v>
          </cell>
        </row>
        <row r="426">
          <cell r="A426" t="str">
            <v>36900038</v>
          </cell>
          <cell r="B426" t="str">
            <v>ЗАО"УМООТ"</v>
          </cell>
          <cell r="C426">
            <v>96</v>
          </cell>
          <cell r="D426">
            <v>3</v>
          </cell>
          <cell r="E426">
            <v>8</v>
          </cell>
        </row>
        <row r="427">
          <cell r="A427" t="str">
            <v>36903350</v>
          </cell>
          <cell r="B427" t="str">
            <v>ООО"ТРАHС-УРАЛ"</v>
          </cell>
          <cell r="C427">
            <v>224</v>
          </cell>
          <cell r="D427">
            <v>0</v>
          </cell>
          <cell r="E427">
            <v>302</v>
          </cell>
        </row>
        <row r="428">
          <cell r="A428" t="str">
            <v>36903574</v>
          </cell>
          <cell r="B428" t="str">
            <v xml:space="preserve">ЗАО "БОН-ЛТД"</v>
          </cell>
          <cell r="C428">
            <v>116</v>
          </cell>
          <cell r="D428">
            <v>30</v>
          </cell>
          <cell r="E428">
            <v>30</v>
          </cell>
        </row>
        <row r="429">
          <cell r="A429" t="str">
            <v>36907170</v>
          </cell>
          <cell r="B429" t="str">
            <v xml:space="preserve">ООО "УРАЛСПЕЦСТАЛЬ"</v>
          </cell>
          <cell r="C429">
            <v>112</v>
          </cell>
          <cell r="D429">
            <v>58</v>
          </cell>
          <cell r="E429">
            <v>58</v>
          </cell>
        </row>
        <row r="430">
          <cell r="A430" t="str">
            <v>36908904</v>
          </cell>
          <cell r="B430" t="str">
            <v xml:space="preserve">ЗАО"СТОИК ОИЛ" *7451051748</v>
          </cell>
          <cell r="C430">
            <v>55</v>
          </cell>
          <cell r="D430">
            <v>55</v>
          </cell>
          <cell r="E430">
            <v>55</v>
          </cell>
        </row>
        <row r="431">
          <cell r="A431" t="str">
            <v>36909128</v>
          </cell>
          <cell r="B431" t="str">
            <v>ООО"МЕТА"</v>
          </cell>
          <cell r="C431">
            <v>10</v>
          </cell>
          <cell r="D431">
            <v>90</v>
          </cell>
          <cell r="E431">
            <v>90</v>
          </cell>
        </row>
        <row r="432">
          <cell r="A432" t="str">
            <v>36911332</v>
          </cell>
          <cell r="B432" t="str">
            <v xml:space="preserve">ООО "ЭНЕРГОМОНТАЖ"</v>
          </cell>
          <cell r="C432">
            <v>31</v>
          </cell>
          <cell r="D432">
            <v>31</v>
          </cell>
          <cell r="E432">
            <v>31</v>
          </cell>
        </row>
        <row r="433">
          <cell r="A433" t="str">
            <v>36911711</v>
          </cell>
          <cell r="B433" t="str">
            <v xml:space="preserve">ООО ПКФ "УРАЛЭЛЕКТРОКОМПЛЕКТ"</v>
          </cell>
          <cell r="C433">
            <v>8</v>
          </cell>
          <cell r="D433">
            <v>50</v>
          </cell>
          <cell r="E433">
            <v>50</v>
          </cell>
        </row>
        <row r="434">
          <cell r="A434" t="str">
            <v>36915175</v>
          </cell>
          <cell r="B434" t="str">
            <v xml:space="preserve">ООО "МОТЕКС-СЕРВИС"</v>
          </cell>
          <cell r="C434">
            <v>0</v>
          </cell>
          <cell r="D434">
            <v>3</v>
          </cell>
          <cell r="E434">
            <v>3</v>
          </cell>
        </row>
        <row r="435">
          <cell r="A435" t="str">
            <v>36915318</v>
          </cell>
          <cell r="B435" t="str">
            <v>ООО"КОДА"</v>
          </cell>
          <cell r="C435">
            <v>19</v>
          </cell>
          <cell r="D435">
            <v>1</v>
          </cell>
          <cell r="E435">
            <v>0</v>
          </cell>
        </row>
        <row r="436">
          <cell r="A436" t="str">
            <v>36915749</v>
          </cell>
          <cell r="B436" t="str">
            <v>ООО"УРАЛМЕТЛЕС"</v>
          </cell>
          <cell r="C436">
            <v>3</v>
          </cell>
          <cell r="D436">
            <v>40</v>
          </cell>
          <cell r="E436">
            <v>40</v>
          </cell>
        </row>
        <row r="437">
          <cell r="A437" t="str">
            <v>36919256</v>
          </cell>
          <cell r="B437" t="str">
            <v>ООО"КАРАВАН"</v>
          </cell>
          <cell r="C437">
            <v>3</v>
          </cell>
          <cell r="D437">
            <v>12</v>
          </cell>
          <cell r="E437">
            <v>12</v>
          </cell>
        </row>
        <row r="438">
          <cell r="A438" t="str">
            <v>36919470</v>
          </cell>
          <cell r="B438" t="str">
            <v xml:space="preserve">ООО "СТАЛЬ ЛТД"</v>
          </cell>
          <cell r="C438">
            <v>81</v>
          </cell>
          <cell r="D438">
            <v>2</v>
          </cell>
          <cell r="E438">
            <v>120</v>
          </cell>
        </row>
        <row r="439">
          <cell r="A439" t="str">
            <v>36921968</v>
          </cell>
          <cell r="B439" t="str">
            <v>ЗАО"ДЕДАЛ-ИНСТРУМЕНТ"</v>
          </cell>
          <cell r="C439">
            <v>24</v>
          </cell>
          <cell r="D439">
            <v>2</v>
          </cell>
          <cell r="E439">
            <v>12</v>
          </cell>
        </row>
        <row r="440">
          <cell r="A440" t="str">
            <v>36924702</v>
          </cell>
          <cell r="B440" t="str">
            <v xml:space="preserve">ЗАО "СПЕЦСТАЛЬКОНСТРУКЦИЯ"</v>
          </cell>
          <cell r="C440">
            <v>5</v>
          </cell>
          <cell r="D440">
            <v>5</v>
          </cell>
          <cell r="E440">
            <v>5</v>
          </cell>
        </row>
        <row r="441">
          <cell r="A441" t="str">
            <v>37633935</v>
          </cell>
          <cell r="B441" t="str">
            <v xml:space="preserve">ТОО СИСТЕМА САПР</v>
          </cell>
          <cell r="C441">
            <v>3</v>
          </cell>
          <cell r="D441">
            <v>8</v>
          </cell>
          <cell r="E441">
            <v>8</v>
          </cell>
        </row>
        <row r="442">
          <cell r="A442" t="str">
            <v>39133875</v>
          </cell>
          <cell r="B442" t="str">
            <v xml:space="preserve">ТОО "СИБЛЕС-1"</v>
          </cell>
          <cell r="C442">
            <v>1</v>
          </cell>
          <cell r="D442">
            <v>45</v>
          </cell>
          <cell r="E442">
            <v>45</v>
          </cell>
        </row>
        <row r="443">
          <cell r="A443" t="str">
            <v>39158993</v>
          </cell>
          <cell r="B443" t="str">
            <v xml:space="preserve">АО ТОРГОВЫЙ ДОМ "СПЕЦСТАЛЬ"</v>
          </cell>
          <cell r="C443">
            <v>2</v>
          </cell>
          <cell r="D443">
            <v>3</v>
          </cell>
          <cell r="E443">
            <v>3</v>
          </cell>
        </row>
        <row r="444">
          <cell r="A444" t="str">
            <v>39214817</v>
          </cell>
          <cell r="B444" t="str">
            <v xml:space="preserve">ООО "ВЕСТАЛ"</v>
          </cell>
          <cell r="C444">
            <v>6</v>
          </cell>
          <cell r="D444">
            <v>2</v>
          </cell>
          <cell r="E444">
            <v>2</v>
          </cell>
        </row>
        <row r="445">
          <cell r="A445" t="str">
            <v>39312069</v>
          </cell>
          <cell r="B445" t="str">
            <v xml:space="preserve">ООО "БИОИНТЕРСЕРВИС"</v>
          </cell>
          <cell r="C445">
            <v>2</v>
          </cell>
          <cell r="D445">
            <v>195</v>
          </cell>
          <cell r="E445">
            <v>195</v>
          </cell>
        </row>
        <row r="446">
          <cell r="A446" t="str">
            <v>39344460</v>
          </cell>
          <cell r="B446" t="str">
            <v xml:space="preserve">ПРЕДСТАВИТЕЛЬСТВО "ЕНТЕС ЕНДУСТРИ ТЕСИСЛЕРИ ИМАЛЯТ ВЕ МОНТАЖ ТААХХЮТ А Ш"</v>
          </cell>
          <cell r="C446">
            <v>1</v>
          </cell>
          <cell r="D446">
            <v>118</v>
          </cell>
          <cell r="E446">
            <v>9</v>
          </cell>
        </row>
        <row r="447">
          <cell r="A447" t="str">
            <v>39443908</v>
          </cell>
          <cell r="B447" t="str">
            <v xml:space="preserve">АОЗТ "ИЖОРА-АТОМСЕРВИС"</v>
          </cell>
          <cell r="C447">
            <v>1</v>
          </cell>
          <cell r="D447">
            <v>2</v>
          </cell>
          <cell r="E447">
            <v>0</v>
          </cell>
        </row>
        <row r="448">
          <cell r="A448" t="str">
            <v>39482334</v>
          </cell>
          <cell r="B448" t="str">
            <v xml:space="preserve">ООО "КРИСС ЛТД"</v>
          </cell>
          <cell r="C448">
            <v>0</v>
          </cell>
          <cell r="D448">
            <v>0</v>
          </cell>
          <cell r="E448">
            <v>0</v>
          </cell>
        </row>
        <row r="449">
          <cell r="A449" t="str">
            <v>39513738</v>
          </cell>
          <cell r="B449" t="str">
            <v xml:space="preserve">ООО "БОЯРШИЙ ДВОР И К"</v>
          </cell>
          <cell r="C449">
            <v>1</v>
          </cell>
          <cell r="D449">
            <v>14</v>
          </cell>
          <cell r="E449">
            <v>2</v>
          </cell>
        </row>
        <row r="450">
          <cell r="A450" t="str">
            <v>39541083</v>
          </cell>
          <cell r="B450" t="str">
            <v xml:space="preserve">АОЗТ"НОВЫЕ ОКНА"</v>
          </cell>
          <cell r="C450">
            <v>0</v>
          </cell>
          <cell r="D450">
            <v>0</v>
          </cell>
          <cell r="E450">
            <v>0</v>
          </cell>
        </row>
        <row r="451">
          <cell r="A451" t="str">
            <v>39618466</v>
          </cell>
          <cell r="B451" t="str">
            <v xml:space="preserve">"ЦЕРАРА" ОБЩЕСТВО С ОГРАНИЧЕННОЙ ОТВЕТСТВЕННОСТЬЮ</v>
          </cell>
          <cell r="C451">
            <v>33</v>
          </cell>
          <cell r="D451">
            <v>0</v>
          </cell>
          <cell r="E451">
            <v>1</v>
          </cell>
        </row>
        <row r="452">
          <cell r="A452" t="str">
            <v>39896219</v>
          </cell>
          <cell r="B452" t="str">
            <v xml:space="preserve">ООО "ТРИВИАЛЬ"</v>
          </cell>
          <cell r="C452">
            <v>18</v>
          </cell>
          <cell r="D452">
            <v>1</v>
          </cell>
          <cell r="E452">
            <v>143</v>
          </cell>
        </row>
        <row r="453">
          <cell r="A453" t="str">
            <v>39923867</v>
          </cell>
          <cell r="B453" t="str">
            <v xml:space="preserve">ООО "АМА"</v>
          </cell>
          <cell r="C453">
            <v>52</v>
          </cell>
          <cell r="D453">
            <v>96</v>
          </cell>
          <cell r="E453">
            <v>1</v>
          </cell>
        </row>
        <row r="454">
          <cell r="A454" t="str">
            <v>39932642</v>
          </cell>
          <cell r="B454" t="str">
            <v xml:space="preserve">ООО "УРАЛТРУБОТЭК"</v>
          </cell>
          <cell r="C454">
            <v>65</v>
          </cell>
          <cell r="D454">
            <v>6</v>
          </cell>
          <cell r="E454">
            <v>6</v>
          </cell>
        </row>
        <row r="455">
          <cell r="A455" t="str">
            <v>39939271</v>
          </cell>
          <cell r="B455" t="str">
            <v xml:space="preserve">ООО АПКП "УРАЛАГРОСЕРВИС"</v>
          </cell>
          <cell r="C455">
            <v>2</v>
          </cell>
          <cell r="D455">
            <v>10</v>
          </cell>
          <cell r="E455">
            <v>10</v>
          </cell>
        </row>
        <row r="456">
          <cell r="A456" t="str">
            <v>39954365</v>
          </cell>
          <cell r="B456" t="str">
            <v>ЗАО"САМАРАЭЛЕКТРОМАШ"</v>
          </cell>
          <cell r="C456">
            <v>50</v>
          </cell>
          <cell r="D456">
            <v>42</v>
          </cell>
          <cell r="E456">
            <v>62</v>
          </cell>
        </row>
        <row r="457">
          <cell r="A457" t="str">
            <v>40028474</v>
          </cell>
          <cell r="B457" t="str">
            <v xml:space="preserve">ЗАО "СТРОЙПРОМТЕХ"</v>
          </cell>
          <cell r="C457">
            <v>184</v>
          </cell>
          <cell r="D457">
            <v>1</v>
          </cell>
          <cell r="E457">
            <v>100</v>
          </cell>
        </row>
        <row r="458">
          <cell r="A458" t="str">
            <v>40084627</v>
          </cell>
          <cell r="B458" t="str">
            <v xml:space="preserve">ОАО ФИРМА "РЭМИК-ЦЕНТР",</v>
          </cell>
          <cell r="C458">
            <v>7</v>
          </cell>
          <cell r="D458">
            <v>99</v>
          </cell>
          <cell r="E458">
            <v>1</v>
          </cell>
        </row>
        <row r="459">
          <cell r="A459" t="str">
            <v>40105275</v>
          </cell>
          <cell r="B459" t="str">
            <v xml:space="preserve">ДП "МЕТКОМ" ДЛЯ ООО "НПКО "ПРОМРЕСУРСЫ"</v>
          </cell>
          <cell r="C459">
            <v>2</v>
          </cell>
          <cell r="D459">
            <v>60</v>
          </cell>
          <cell r="E459">
            <v>60</v>
          </cell>
        </row>
        <row r="460">
          <cell r="A460" t="str">
            <v>40114110</v>
          </cell>
          <cell r="B460" t="str">
            <v xml:space="preserve">ЗАО "ЭНЕРГОРЕНОВАЦИЯ"</v>
          </cell>
          <cell r="C460">
            <v>15</v>
          </cell>
          <cell r="D460">
            <v>22</v>
          </cell>
          <cell r="E460">
            <v>1</v>
          </cell>
        </row>
        <row r="461">
          <cell r="A461" t="str">
            <v>40250571</v>
          </cell>
          <cell r="B461" t="str">
            <v xml:space="preserve">ЗАО "АНИНА-М"</v>
          </cell>
          <cell r="C461">
            <v>4</v>
          </cell>
          <cell r="D461">
            <v>17</v>
          </cell>
          <cell r="E461">
            <v>1</v>
          </cell>
        </row>
        <row r="462">
          <cell r="A462" t="str">
            <v>40323552</v>
          </cell>
          <cell r="B462" t="str">
            <v xml:space="preserve">ООО "ТЕРМИН"</v>
          </cell>
          <cell r="C462">
            <v>0</v>
          </cell>
          <cell r="D462">
            <v>1</v>
          </cell>
          <cell r="E462">
            <v>0</v>
          </cell>
        </row>
        <row r="463">
          <cell r="A463" t="str">
            <v>40365970</v>
          </cell>
          <cell r="B463" t="str">
            <v xml:space="preserve">ООО "СЕТРО"</v>
          </cell>
          <cell r="C463">
            <v>2</v>
          </cell>
          <cell r="D463">
            <v>0</v>
          </cell>
          <cell r="E463">
            <v>0</v>
          </cell>
        </row>
        <row r="464">
          <cell r="A464" t="str">
            <v>40542076</v>
          </cell>
          <cell r="B464" t="str">
            <v xml:space="preserve">ЗАО"АО РОДОНИТ"</v>
          </cell>
          <cell r="C464">
            <v>0</v>
          </cell>
          <cell r="D464">
            <v>200</v>
          </cell>
          <cell r="E464">
            <v>200</v>
          </cell>
        </row>
        <row r="465">
          <cell r="A465" t="str">
            <v>40542685</v>
          </cell>
          <cell r="B465" t="str">
            <v xml:space="preserve">ТОО "МЕДИУМ"</v>
          </cell>
          <cell r="C465">
            <v>1</v>
          </cell>
          <cell r="D465">
            <v>0</v>
          </cell>
          <cell r="E465">
            <v>0</v>
          </cell>
        </row>
        <row r="466">
          <cell r="A466" t="str">
            <v>40547108</v>
          </cell>
          <cell r="B466" t="str">
            <v>ООО"НИКОПОЛ"</v>
          </cell>
          <cell r="C466">
            <v>0</v>
          </cell>
          <cell r="D466">
            <v>1</v>
          </cell>
          <cell r="E466">
            <v>1</v>
          </cell>
        </row>
        <row r="467">
          <cell r="A467" t="str">
            <v>40548624</v>
          </cell>
          <cell r="B467" t="str">
            <v xml:space="preserve">ООО "ЮГТРАНЗИТСЕРВИС"</v>
          </cell>
          <cell r="C467">
            <v>499</v>
          </cell>
          <cell r="D467">
            <v>105</v>
          </cell>
          <cell r="E467">
            <v>12</v>
          </cell>
        </row>
        <row r="468">
          <cell r="A468" t="str">
            <v>40659571</v>
          </cell>
          <cell r="B468" t="str">
            <v xml:space="preserve">ООО "ТАУРУС"</v>
          </cell>
          <cell r="C468">
            <v>8</v>
          </cell>
          <cell r="D468">
            <v>1</v>
          </cell>
          <cell r="E468">
            <v>1</v>
          </cell>
        </row>
        <row r="469">
          <cell r="A469" t="str">
            <v>40982295</v>
          </cell>
          <cell r="B469" t="str">
            <v xml:space="preserve">ООО "ПАСП"</v>
          </cell>
          <cell r="C469">
            <v>3</v>
          </cell>
          <cell r="D469">
            <v>119</v>
          </cell>
          <cell r="E469">
            <v>119</v>
          </cell>
        </row>
        <row r="470">
          <cell r="A470" t="str">
            <v>41035832</v>
          </cell>
          <cell r="B470" t="str">
            <v xml:space="preserve">ООО ПКФ "ДА И В ЛТД"</v>
          </cell>
          <cell r="C470">
            <v>1</v>
          </cell>
          <cell r="D470">
            <v>115</v>
          </cell>
          <cell r="E470">
            <v>115</v>
          </cell>
        </row>
        <row r="471">
          <cell r="A471" t="str">
            <v>41085540</v>
          </cell>
          <cell r="B471" t="str">
            <v xml:space="preserve">ЗАО "ТЕХОПТТОРГСЕРВИС"</v>
          </cell>
          <cell r="C471">
            <v>279</v>
          </cell>
          <cell r="D471">
            <v>0</v>
          </cell>
          <cell r="E471">
            <v>46</v>
          </cell>
        </row>
        <row r="472">
          <cell r="A472" t="str">
            <v>41091196</v>
          </cell>
          <cell r="B472" t="str">
            <v xml:space="preserve">ЗАО "ДАУМОС"</v>
          </cell>
          <cell r="C472">
            <v>0</v>
          </cell>
          <cell r="D472">
            <v>1</v>
          </cell>
          <cell r="E472">
            <v>1</v>
          </cell>
        </row>
        <row r="473">
          <cell r="A473" t="str">
            <v>41195464</v>
          </cell>
          <cell r="B473" t="str">
            <v xml:space="preserve">ОАО ФИРМА "КАФ"</v>
          </cell>
          <cell r="C473">
            <v>734</v>
          </cell>
          <cell r="D473">
            <v>851</v>
          </cell>
          <cell r="E473">
            <v>493</v>
          </cell>
        </row>
        <row r="474">
          <cell r="A474" t="str">
            <v>41278470</v>
          </cell>
          <cell r="B474" t="str">
            <v xml:space="preserve">ЗАО "КОММЕРЧЕСКИЙ ЦЕНТР БРЯНСК-СОВТРАНСЭКСПЕДИЦИЯ"</v>
          </cell>
          <cell r="C474">
            <v>1</v>
          </cell>
          <cell r="D474">
            <v>0</v>
          </cell>
          <cell r="E474">
            <v>0</v>
          </cell>
        </row>
        <row r="475">
          <cell r="A475" t="str">
            <v>41280307</v>
          </cell>
          <cell r="B475" t="str">
            <v xml:space="preserve">ООО "БМЗ-ДИЗЕЛЬ"</v>
          </cell>
          <cell r="C475">
            <v>0</v>
          </cell>
          <cell r="D475">
            <v>1</v>
          </cell>
          <cell r="E475">
            <v>1</v>
          </cell>
        </row>
        <row r="476">
          <cell r="A476" t="str">
            <v>41571045</v>
          </cell>
          <cell r="B476" t="str">
            <v xml:space="preserve">ООО КОМПАНИЯ"ВИАН"</v>
          </cell>
          <cell r="C476">
            <v>1</v>
          </cell>
          <cell r="D476">
            <v>95</v>
          </cell>
          <cell r="E476">
            <v>0</v>
          </cell>
        </row>
        <row r="477">
          <cell r="A477" t="str">
            <v>41665616</v>
          </cell>
          <cell r="B477" t="str">
            <v xml:space="preserve">ФИЛИАЛ ФИРМЫ ПАРКЕР ДРИЛЛИНГ КОМПАНИ    ИСТЕРН ХЕМИСФИР ЛТД</v>
          </cell>
          <cell r="C477">
            <v>6</v>
          </cell>
          <cell r="D477">
            <v>5</v>
          </cell>
          <cell r="E477">
            <v>0</v>
          </cell>
        </row>
        <row r="478">
          <cell r="A478" t="str">
            <v>41688445</v>
          </cell>
          <cell r="B478" t="str">
            <v xml:space="preserve">ОРЛОВСКИЙ ФИЛИАЛ ЗАО "ФОНД РАЗВИТИЯ СТРОИТЕЛЬСТВА"</v>
          </cell>
          <cell r="C478">
            <v>1</v>
          </cell>
          <cell r="D478">
            <v>4</v>
          </cell>
          <cell r="E478">
            <v>4</v>
          </cell>
        </row>
        <row r="479">
          <cell r="A479" t="str">
            <v>41718070</v>
          </cell>
          <cell r="B479" t="str">
            <v xml:space="preserve">ЗАО "ИНТЕРТЕХНО"</v>
          </cell>
          <cell r="C479">
            <v>15</v>
          </cell>
          <cell r="D479">
            <v>39</v>
          </cell>
          <cell r="E479">
            <v>39</v>
          </cell>
        </row>
        <row r="480">
          <cell r="A480" t="str">
            <v>41721639</v>
          </cell>
          <cell r="B480" t="str">
            <v xml:space="preserve">ООИ "СОЦИАЛЬНАЯ ЗАЩИТА"</v>
          </cell>
          <cell r="C480">
            <v>1</v>
          </cell>
          <cell r="D480">
            <v>81</v>
          </cell>
          <cell r="E480">
            <v>81</v>
          </cell>
        </row>
        <row r="481">
          <cell r="A481" t="str">
            <v>41743724</v>
          </cell>
          <cell r="B481" t="str">
            <v xml:space="preserve">ООО "ТЭО"                                                                   1023</v>
          </cell>
          <cell r="C481">
            <v>863</v>
          </cell>
          <cell r="D481">
            <v>65</v>
          </cell>
          <cell r="E481">
            <v>24</v>
          </cell>
        </row>
        <row r="482">
          <cell r="A482" t="str">
            <v>41744801</v>
          </cell>
          <cell r="B482" t="str">
            <v xml:space="preserve">ООО КОММЕРЧЕЦСКИЙ ЦЕНТР "АГЕНТСТВА</v>
          </cell>
          <cell r="C482">
            <v>5</v>
          </cell>
          <cell r="D482">
            <v>65</v>
          </cell>
          <cell r="E482">
            <v>87</v>
          </cell>
        </row>
        <row r="483">
          <cell r="A483" t="str">
            <v>41750285</v>
          </cell>
          <cell r="B483" t="str">
            <v xml:space="preserve">ЗАО "УРАЛСЕРВИСЭНЕРГО"</v>
          </cell>
          <cell r="C483">
            <v>3</v>
          </cell>
          <cell r="D483">
            <v>8</v>
          </cell>
          <cell r="E483">
            <v>0</v>
          </cell>
        </row>
        <row r="484">
          <cell r="A484" t="str">
            <v>41898786</v>
          </cell>
          <cell r="B484" t="str">
            <v xml:space="preserve">ООО "ФЕРРО-ГЕАЦИНТ"</v>
          </cell>
          <cell r="C484">
            <v>18</v>
          </cell>
          <cell r="D484">
            <v>199</v>
          </cell>
          <cell r="E484">
            <v>48</v>
          </cell>
        </row>
        <row r="485">
          <cell r="A485" t="str">
            <v>42037034</v>
          </cell>
          <cell r="B485" t="str">
            <v xml:space="preserve">ЗАО "АГРОСТРОЙКОМПЛЕКТ"</v>
          </cell>
          <cell r="C485">
            <v>0</v>
          </cell>
          <cell r="D485">
            <v>0</v>
          </cell>
          <cell r="E485">
            <v>0</v>
          </cell>
        </row>
        <row r="486">
          <cell r="A486" t="str">
            <v>42053861</v>
          </cell>
          <cell r="B486" t="str">
            <v xml:space="preserve">АООТ"ЛПДС МОСКАЛЕНКИ"</v>
          </cell>
          <cell r="C486">
            <v>7</v>
          </cell>
          <cell r="D486">
            <v>19</v>
          </cell>
          <cell r="E486">
            <v>43</v>
          </cell>
        </row>
        <row r="487">
          <cell r="A487" t="str">
            <v>42076796</v>
          </cell>
          <cell r="B487" t="str">
            <v xml:space="preserve">ООО "ЭРЛАН" ПРОИЗВОДСТВЕННО-КОММЕРЧЕСКАЯ ФИРМА</v>
          </cell>
          <cell r="C487">
            <v>1</v>
          </cell>
          <cell r="D487">
            <v>66</v>
          </cell>
          <cell r="E487">
            <v>66</v>
          </cell>
        </row>
        <row r="488">
          <cell r="A488" t="str">
            <v>42220833</v>
          </cell>
          <cell r="B488" t="str">
            <v xml:space="preserve">ООО "ТРАНСПРОМСЕРВИС"</v>
          </cell>
          <cell r="C488">
            <v>119</v>
          </cell>
          <cell r="D488">
            <v>119</v>
          </cell>
          <cell r="E488">
            <v>119</v>
          </cell>
        </row>
        <row r="489">
          <cell r="A489" t="str">
            <v>42234427</v>
          </cell>
          <cell r="B489" t="str">
            <v xml:space="preserve">ООО "РОСИБАЛТ" 142092 МОСКОВСКАЯ ОБЛ.,</v>
          </cell>
          <cell r="C489">
            <v>49</v>
          </cell>
          <cell r="D489">
            <v>60</v>
          </cell>
          <cell r="E489">
            <v>170</v>
          </cell>
        </row>
        <row r="490">
          <cell r="A490" t="str">
            <v>42362912</v>
          </cell>
          <cell r="B490" t="str">
            <v xml:space="preserve">СП ЗАО "РТ-ВЕСТ"</v>
          </cell>
          <cell r="C490">
            <v>13</v>
          </cell>
          <cell r="D490">
            <v>20</v>
          </cell>
          <cell r="E490">
            <v>5</v>
          </cell>
        </row>
        <row r="491">
          <cell r="A491" t="str">
            <v>42420673</v>
          </cell>
          <cell r="B491" t="str">
            <v xml:space="preserve">ООО ТКП "КОМТОР"</v>
          </cell>
          <cell r="C491">
            <v>0</v>
          </cell>
          <cell r="D491">
            <v>0</v>
          </cell>
          <cell r="E491">
            <v>0</v>
          </cell>
        </row>
        <row r="492">
          <cell r="A492" t="str">
            <v>42434037</v>
          </cell>
          <cell r="B492" t="str">
            <v xml:space="preserve">ЗАО "ФИРМА АГИС"</v>
          </cell>
          <cell r="C492">
            <v>130</v>
          </cell>
          <cell r="D492">
            <v>58</v>
          </cell>
          <cell r="E492">
            <v>57</v>
          </cell>
        </row>
        <row r="493">
          <cell r="A493" t="str">
            <v>42470381</v>
          </cell>
          <cell r="B493" t="str">
            <v>ООО"ПРОМСНАБ"</v>
          </cell>
          <cell r="C493">
            <v>1128</v>
          </cell>
          <cell r="D493">
            <v>1128</v>
          </cell>
          <cell r="E493">
            <v>0</v>
          </cell>
        </row>
        <row r="494">
          <cell r="A494" t="str">
            <v>42475970</v>
          </cell>
          <cell r="B494" t="str">
            <v xml:space="preserve">ООО "ТЕРМОСЕРВИС"</v>
          </cell>
          <cell r="C494">
            <v>0</v>
          </cell>
          <cell r="D494">
            <v>51</v>
          </cell>
          <cell r="E494">
            <v>51</v>
          </cell>
        </row>
        <row r="495">
          <cell r="A495" t="str">
            <v>42480310</v>
          </cell>
          <cell r="B495" t="str">
            <v xml:space="preserve">ЗАО"АВТОН" *7448017828</v>
          </cell>
          <cell r="C495">
            <v>119</v>
          </cell>
          <cell r="D495">
            <v>119</v>
          </cell>
          <cell r="E495">
            <v>119</v>
          </cell>
        </row>
        <row r="496">
          <cell r="A496" t="str">
            <v>42484489</v>
          </cell>
          <cell r="B496" t="str">
            <v>ООО"УРАЛ-СОЮЗ"</v>
          </cell>
          <cell r="C496">
            <v>0</v>
          </cell>
          <cell r="D496">
            <v>115</v>
          </cell>
          <cell r="E496">
            <v>115</v>
          </cell>
        </row>
        <row r="497">
          <cell r="A497" t="str">
            <v>42485566</v>
          </cell>
          <cell r="B497" t="str">
            <v xml:space="preserve">ЗАО "УРАЛТЕХНОПЛЮС"</v>
          </cell>
          <cell r="C497">
            <v>80</v>
          </cell>
          <cell r="D497">
            <v>66</v>
          </cell>
          <cell r="E497">
            <v>52</v>
          </cell>
        </row>
        <row r="498">
          <cell r="A498" t="str">
            <v>42487571</v>
          </cell>
          <cell r="B498" t="str">
            <v xml:space="preserve">ООО "АДИС"</v>
          </cell>
          <cell r="C498">
            <v>0</v>
          </cell>
          <cell r="D498">
            <v>18</v>
          </cell>
          <cell r="E498">
            <v>18</v>
          </cell>
        </row>
        <row r="499">
          <cell r="A499" t="str">
            <v>42504465</v>
          </cell>
          <cell r="B499" t="str">
            <v>ЗАО"ЧЕЛЯБМЕТАЛЛООПТОРГ"</v>
          </cell>
          <cell r="C499">
            <v>143</v>
          </cell>
          <cell r="D499">
            <v>143</v>
          </cell>
          <cell r="E499">
            <v>143</v>
          </cell>
        </row>
        <row r="500">
          <cell r="A500" t="str">
            <v>42588036</v>
          </cell>
          <cell r="B500" t="str">
            <v xml:space="preserve">ОБЩЕСТВО С ОГРАНИЧЕННОЙ ОТВЕТСТВЕННОСТЬЮ "ЭРА ВОДОЛЕЯ"</v>
          </cell>
          <cell r="C500">
            <v>5</v>
          </cell>
          <cell r="D500">
            <v>40</v>
          </cell>
          <cell r="E500">
            <v>0</v>
          </cell>
        </row>
        <row r="501">
          <cell r="A501" t="str">
            <v>42600783</v>
          </cell>
          <cell r="B501" t="str">
            <v xml:space="preserve">ОБЩЕСТВО С ОГРАНИЧЕННОЙ  ОТВЕТСТВЕННОСТЬЮ "МИФ".</v>
          </cell>
          <cell r="C501">
            <v>14</v>
          </cell>
          <cell r="D501">
            <v>0</v>
          </cell>
          <cell r="E501">
            <v>0</v>
          </cell>
        </row>
        <row r="502">
          <cell r="A502" t="str">
            <v>42694005</v>
          </cell>
          <cell r="B502" t="str">
            <v>ТОО"АРТ"</v>
          </cell>
          <cell r="C502">
            <v>0</v>
          </cell>
          <cell r="D502">
            <v>44</v>
          </cell>
          <cell r="E502">
            <v>31</v>
          </cell>
        </row>
        <row r="503">
          <cell r="A503" t="str">
            <v>42704235</v>
          </cell>
          <cell r="B503" t="str">
            <v xml:space="preserve">ФАО"УЧГЕН ИНШААТ ВЕ ТИДЖАР.АНОНИМ ШИРКЕТИ"</v>
          </cell>
          <cell r="C503">
            <v>5</v>
          </cell>
          <cell r="D503">
            <v>0</v>
          </cell>
          <cell r="E503">
            <v>0</v>
          </cell>
        </row>
        <row r="504">
          <cell r="A504" t="str">
            <v>42752599</v>
          </cell>
          <cell r="B504" t="str">
            <v xml:space="preserve">ЗАО МОБ СТРОЙСНАБКОМПЛЕКТ</v>
          </cell>
          <cell r="C504">
            <v>0</v>
          </cell>
          <cell r="D504">
            <v>6</v>
          </cell>
          <cell r="E504">
            <v>6</v>
          </cell>
        </row>
        <row r="505">
          <cell r="A505" t="str">
            <v>42775181</v>
          </cell>
          <cell r="B505" t="str">
            <v xml:space="preserve">ООО "ХАГУС"</v>
          </cell>
          <cell r="C505">
            <v>0</v>
          </cell>
          <cell r="D505">
            <v>0</v>
          </cell>
          <cell r="E505">
            <v>1065</v>
          </cell>
        </row>
        <row r="506">
          <cell r="A506" t="str">
            <v>42875020</v>
          </cell>
          <cell r="B506" t="str">
            <v xml:space="preserve">ООО СФЕРА И К</v>
          </cell>
          <cell r="C506">
            <v>14</v>
          </cell>
          <cell r="D506">
            <v>61</v>
          </cell>
          <cell r="E506">
            <v>36</v>
          </cell>
        </row>
        <row r="507">
          <cell r="A507" t="str">
            <v>42877361</v>
          </cell>
          <cell r="B507" t="str">
            <v xml:space="preserve">ЗАО ФИРМА "УКРОС"</v>
          </cell>
          <cell r="C507">
            <v>182</v>
          </cell>
          <cell r="D507">
            <v>0</v>
          </cell>
          <cell r="E507">
            <v>0</v>
          </cell>
        </row>
        <row r="508">
          <cell r="A508" t="str">
            <v>42930954</v>
          </cell>
          <cell r="B508" t="str">
            <v xml:space="preserve">ФИЛИАЛ КОМПАНИИ "ЭКСОН НЕФТЕГАЗ ЛИМИТЕД"</v>
          </cell>
          <cell r="C508">
            <v>0</v>
          </cell>
          <cell r="D508">
            <v>26</v>
          </cell>
          <cell r="E508">
            <v>61</v>
          </cell>
        </row>
        <row r="509">
          <cell r="A509" t="str">
            <v>42974147</v>
          </cell>
          <cell r="B509" t="str">
            <v xml:space="preserve">АООТ "БАШСЕЛЬХОЗТЕХНИКА"</v>
          </cell>
          <cell r="C509">
            <v>80</v>
          </cell>
          <cell r="D509">
            <v>0</v>
          </cell>
          <cell r="E509">
            <v>0</v>
          </cell>
        </row>
        <row r="510">
          <cell r="A510" t="str">
            <v>43125261</v>
          </cell>
          <cell r="B510" t="str">
            <v xml:space="preserve">ООО "РЭД СТАР"</v>
          </cell>
          <cell r="C510">
            <v>28</v>
          </cell>
          <cell r="D510">
            <v>0</v>
          </cell>
          <cell r="E510">
            <v>0</v>
          </cell>
        </row>
        <row r="511">
          <cell r="A511" t="str">
            <v>43130486</v>
          </cell>
          <cell r="B511" t="str">
            <v xml:space="preserve">ЗАКРЫТОЕ АКЦИОНЕРНОЕ ОБЩЕСТВО "НИЖНЕВАРТОВСКМЕДЬ"</v>
          </cell>
          <cell r="C511">
            <v>3163</v>
          </cell>
          <cell r="D511">
            <v>181</v>
          </cell>
          <cell r="E511">
            <v>0</v>
          </cell>
        </row>
        <row r="512">
          <cell r="A512" t="str">
            <v>43238918</v>
          </cell>
          <cell r="B512" t="str">
            <v xml:space="preserve">ЗАО "ПРОМИНВЕСТСТРОЙ"</v>
          </cell>
          <cell r="C512">
            <v>128</v>
          </cell>
          <cell r="D512">
            <v>0</v>
          </cell>
          <cell r="E512">
            <v>0</v>
          </cell>
        </row>
        <row r="513">
          <cell r="A513" t="str">
            <v>43246467</v>
          </cell>
          <cell r="B513" t="str">
            <v xml:space="preserve">ЗАО НПО "АВИАТЕХНОЛОГИЯ"</v>
          </cell>
          <cell r="C513">
            <v>75</v>
          </cell>
          <cell r="D513">
            <v>0</v>
          </cell>
          <cell r="E513">
            <v>0</v>
          </cell>
        </row>
        <row r="514">
          <cell r="A514" t="str">
            <v>43331121</v>
          </cell>
          <cell r="B514" t="str">
            <v xml:space="preserve">ООО ОЛИВЕР-МЕТАЛЛ</v>
          </cell>
          <cell r="C514">
            <v>32</v>
          </cell>
          <cell r="D514">
            <v>7</v>
          </cell>
          <cell r="E514">
            <v>7</v>
          </cell>
        </row>
        <row r="515">
          <cell r="A515" t="str">
            <v>43437262</v>
          </cell>
          <cell r="B515" t="str">
            <v xml:space="preserve">"ОПТИЧЕСКИЕ НАБЛЮДАТЕЛЬНЫЕ ПPИБОPЫ"ЗАО</v>
          </cell>
          <cell r="C515">
            <v>0</v>
          </cell>
          <cell r="D515">
            <v>0</v>
          </cell>
          <cell r="E515">
            <v>0</v>
          </cell>
        </row>
        <row r="516">
          <cell r="A516" t="str">
            <v>43454542</v>
          </cell>
          <cell r="B516" t="str">
            <v xml:space="preserve">"РИК" ЗАО</v>
          </cell>
          <cell r="C516">
            <v>23</v>
          </cell>
          <cell r="D516">
            <v>0</v>
          </cell>
          <cell r="E516">
            <v>0</v>
          </cell>
        </row>
        <row r="517">
          <cell r="A517" t="str">
            <v>43457402</v>
          </cell>
          <cell r="B517" t="str">
            <v xml:space="preserve">ООО "ИЖОРАМАШСЕРВИС"</v>
          </cell>
          <cell r="C517">
            <v>59</v>
          </cell>
          <cell r="D517">
            <v>0</v>
          </cell>
          <cell r="E517">
            <v>0</v>
          </cell>
        </row>
        <row r="518">
          <cell r="A518" t="str">
            <v>43620121</v>
          </cell>
          <cell r="B518" t="str">
            <v xml:space="preserve">ЦЕНТР "КОМПЛЕКТ-СОЧИКАПСТРОЙ"</v>
          </cell>
          <cell r="C518">
            <v>0</v>
          </cell>
          <cell r="D518">
            <v>150</v>
          </cell>
          <cell r="E518">
            <v>150</v>
          </cell>
        </row>
        <row r="519">
          <cell r="A519" t="str">
            <v>43833443</v>
          </cell>
          <cell r="B519" t="str">
            <v xml:space="preserve">ООО "АМАЛЬ"</v>
          </cell>
          <cell r="C519">
            <v>10</v>
          </cell>
          <cell r="D519">
            <v>10</v>
          </cell>
          <cell r="E519">
            <v>0</v>
          </cell>
        </row>
        <row r="520">
          <cell r="A520" t="str">
            <v>44044917</v>
          </cell>
          <cell r="B520" t="str">
            <v xml:space="preserve">НОВОСИБИРСКИЙ ФИЛИАЛ ОАО "КРАСНОЯРСКАЯ ГЭС"</v>
          </cell>
          <cell r="C520">
            <v>0</v>
          </cell>
          <cell r="D520">
            <v>186</v>
          </cell>
          <cell r="E520">
            <v>186</v>
          </cell>
        </row>
        <row r="521">
          <cell r="A521" t="str">
            <v>44050602</v>
          </cell>
          <cell r="B521" t="str">
            <v xml:space="preserve">ООО "СИБЭНЕРГОСНАБЖЕНИЕ"</v>
          </cell>
          <cell r="C521">
            <v>0</v>
          </cell>
          <cell r="D521">
            <v>16</v>
          </cell>
          <cell r="E521">
            <v>16</v>
          </cell>
        </row>
        <row r="522">
          <cell r="A522" t="str">
            <v>44061273</v>
          </cell>
          <cell r="B522" t="str">
            <v xml:space="preserve">ООО ПКФ "СЕВЕРИНА-96"</v>
          </cell>
          <cell r="C522">
            <v>50</v>
          </cell>
          <cell r="D522">
            <v>7</v>
          </cell>
          <cell r="E522">
            <v>1</v>
          </cell>
        </row>
        <row r="523">
          <cell r="A523" t="str">
            <v>44151177</v>
          </cell>
          <cell r="B523" t="str">
            <v xml:space="preserve">"ДАНГ" ООО</v>
          </cell>
          <cell r="C523">
            <v>2</v>
          </cell>
          <cell r="D523">
            <v>0</v>
          </cell>
          <cell r="E523">
            <v>0</v>
          </cell>
        </row>
        <row r="524">
          <cell r="A524" t="str">
            <v>44197363</v>
          </cell>
          <cell r="B524" t="str">
            <v xml:space="preserve">ООО "БАЛТХОЛОД-СЕРВИС"</v>
          </cell>
          <cell r="C524">
            <v>0</v>
          </cell>
          <cell r="D524">
            <v>107</v>
          </cell>
          <cell r="E524">
            <v>0</v>
          </cell>
        </row>
        <row r="525">
          <cell r="A525" t="str">
            <v>44277501</v>
          </cell>
          <cell r="B525" t="str">
            <v xml:space="preserve">"ФИРМА "ЭНЕРГОКОМПЛЕКТ" ЗАО</v>
          </cell>
          <cell r="C525">
            <v>0</v>
          </cell>
          <cell r="D525">
            <v>6</v>
          </cell>
          <cell r="E525">
            <v>6</v>
          </cell>
        </row>
        <row r="526">
          <cell r="A526" t="str">
            <v>44296697</v>
          </cell>
          <cell r="B526" t="str">
            <v xml:space="preserve">ООО "КОМТЕХ-СЕPВИС"</v>
          </cell>
          <cell r="C526">
            <v>67</v>
          </cell>
          <cell r="D526">
            <v>0</v>
          </cell>
          <cell r="E526">
            <v>6</v>
          </cell>
        </row>
        <row r="527">
          <cell r="A527" t="str">
            <v>44308124</v>
          </cell>
          <cell r="B527" t="str">
            <v xml:space="preserve">ЗАО "КВАЛИТЕТ"</v>
          </cell>
          <cell r="C527">
            <v>0</v>
          </cell>
          <cell r="D527">
            <v>0</v>
          </cell>
          <cell r="E527">
            <v>0</v>
          </cell>
        </row>
        <row r="528">
          <cell r="A528" t="str">
            <v>44332588</v>
          </cell>
          <cell r="B528" t="str">
            <v>ООО"ТРАСТ-РЕПАР"</v>
          </cell>
          <cell r="C528">
            <v>2</v>
          </cell>
          <cell r="D528">
            <v>0</v>
          </cell>
          <cell r="E528">
            <v>0</v>
          </cell>
        </row>
        <row r="529">
          <cell r="A529" t="str">
            <v>44333240</v>
          </cell>
          <cell r="B529" t="str">
            <v xml:space="preserve">ООО "ЛИТЕР СПБ"</v>
          </cell>
          <cell r="C529">
            <v>1</v>
          </cell>
          <cell r="D529">
            <v>0</v>
          </cell>
          <cell r="E529">
            <v>0</v>
          </cell>
        </row>
        <row r="530">
          <cell r="A530" t="str">
            <v>44420921</v>
          </cell>
          <cell r="B530" t="str">
            <v xml:space="preserve">МЕДИ - ООО ("MEDI" CO.LTD)</v>
          </cell>
          <cell r="C530">
            <v>0</v>
          </cell>
          <cell r="D530">
            <v>1</v>
          </cell>
          <cell r="E530">
            <v>1</v>
          </cell>
        </row>
        <row r="531">
          <cell r="A531" t="str">
            <v>44488190</v>
          </cell>
          <cell r="B531" t="str">
            <v xml:space="preserve">ООО "КВЕТТА"</v>
          </cell>
          <cell r="C531">
            <v>0</v>
          </cell>
          <cell r="D531">
            <v>20</v>
          </cell>
          <cell r="E531">
            <v>20</v>
          </cell>
        </row>
        <row r="532">
          <cell r="A532" t="str">
            <v>44647286</v>
          </cell>
          <cell r="B532" t="str">
            <v xml:space="preserve">ЗАО "УРАЛЬСКИЙ МЕТАЛЛ"</v>
          </cell>
          <cell r="C532">
            <v>10</v>
          </cell>
          <cell r="D532">
            <v>13</v>
          </cell>
          <cell r="E532">
            <v>13</v>
          </cell>
        </row>
        <row r="533">
          <cell r="A533" t="str">
            <v>44650450</v>
          </cell>
          <cell r="B533" t="str">
            <v xml:space="preserve">ООО "ВОЙМА-УРАЛ"</v>
          </cell>
          <cell r="C533">
            <v>35</v>
          </cell>
          <cell r="D533">
            <v>35</v>
          </cell>
          <cell r="E533">
            <v>35</v>
          </cell>
        </row>
        <row r="534">
          <cell r="A534" t="str">
            <v>44656150</v>
          </cell>
          <cell r="B534" t="str">
            <v xml:space="preserve">ЗАО ПО "СТАЛЬЗАВОД"</v>
          </cell>
          <cell r="C534">
            <v>41</v>
          </cell>
          <cell r="D534">
            <v>0</v>
          </cell>
          <cell r="E534">
            <v>0</v>
          </cell>
        </row>
        <row r="535">
          <cell r="A535" t="str">
            <v>44657480</v>
          </cell>
          <cell r="B535" t="str">
            <v xml:space="preserve">ЗАО "ОБЪЕДИНЕНИЕ МЕТАЛЛОЗАВОД"</v>
          </cell>
          <cell r="C535">
            <v>29</v>
          </cell>
          <cell r="D535">
            <v>0</v>
          </cell>
          <cell r="E535">
            <v>0</v>
          </cell>
        </row>
        <row r="536">
          <cell r="A536" t="str">
            <v>44668584</v>
          </cell>
          <cell r="B536" t="str">
            <v xml:space="preserve">ЗАО "ЭНЕРГОКОМ" *6658073922</v>
          </cell>
          <cell r="C536">
            <v>85</v>
          </cell>
          <cell r="D536">
            <v>0</v>
          </cell>
          <cell r="E536">
            <v>0</v>
          </cell>
        </row>
        <row r="537">
          <cell r="A537" t="str">
            <v>44669589</v>
          </cell>
          <cell r="B537" t="str">
            <v xml:space="preserve">ЗАО "СОЮЗНЕФТЕХИМ" *6662043198</v>
          </cell>
          <cell r="C537">
            <v>7</v>
          </cell>
          <cell r="D537">
            <v>0</v>
          </cell>
          <cell r="E537">
            <v>0</v>
          </cell>
        </row>
        <row r="538">
          <cell r="A538" t="str">
            <v>44768274</v>
          </cell>
          <cell r="B538" t="str">
            <v>ООО"ОБЕРОН"</v>
          </cell>
          <cell r="C538">
            <v>4</v>
          </cell>
          <cell r="D538">
            <v>0</v>
          </cell>
          <cell r="E538">
            <v>58</v>
          </cell>
        </row>
        <row r="539">
          <cell r="A539" t="str">
            <v>44867898</v>
          </cell>
          <cell r="B539" t="str">
            <v>ООО"КАВКАЗПРОМСНАБ"</v>
          </cell>
          <cell r="C539">
            <v>59</v>
          </cell>
          <cell r="D539">
            <v>0</v>
          </cell>
          <cell r="E539">
            <v>0</v>
          </cell>
        </row>
        <row r="540">
          <cell r="A540" t="str">
            <v>44994208</v>
          </cell>
          <cell r="B540" t="str">
            <v xml:space="preserve">ЗАО "МЕТАЛЛИНВЕСТ-МАРКЕТ"</v>
          </cell>
          <cell r="C540">
            <v>8</v>
          </cell>
          <cell r="D540">
            <v>151</v>
          </cell>
          <cell r="E540">
            <v>151</v>
          </cell>
        </row>
        <row r="541">
          <cell r="A541" t="str">
            <v>45144771</v>
          </cell>
          <cell r="B541" t="str">
            <v xml:space="preserve">ЗАО "КОМПАНИЯ ТЕХНОПРОМ"</v>
          </cell>
          <cell r="C541">
            <v>0</v>
          </cell>
          <cell r="D541">
            <v>60</v>
          </cell>
          <cell r="E541">
            <v>60</v>
          </cell>
        </row>
        <row r="542">
          <cell r="A542" t="str">
            <v>45176086</v>
          </cell>
          <cell r="B542" t="str">
            <v xml:space="preserve">ООО "СТРОЙЛЕСМОHТАЖ"</v>
          </cell>
          <cell r="C542">
            <v>0</v>
          </cell>
          <cell r="D542">
            <v>20</v>
          </cell>
          <cell r="E542">
            <v>20</v>
          </cell>
        </row>
        <row r="543">
          <cell r="A543" t="str">
            <v>45323232</v>
          </cell>
          <cell r="B543" t="str">
            <v xml:space="preserve">ЗАО "ТОРГОВАЯ ФИРМА "УНИВЕРСАЛ"</v>
          </cell>
          <cell r="C543">
            <v>1000</v>
          </cell>
          <cell r="D543">
            <v>0</v>
          </cell>
          <cell r="E543">
            <v>0</v>
          </cell>
        </row>
        <row r="544">
          <cell r="A544" t="str">
            <v>45448927</v>
          </cell>
          <cell r="B544" t="str">
            <v xml:space="preserve">ООО "СИБИРЬ-НАМАНГАМ" СОВМЕСТНОЕ РОССИЙСКО-УЗБЕКСКОЕ</v>
          </cell>
          <cell r="C544">
            <v>0</v>
          </cell>
          <cell r="D544">
            <v>61</v>
          </cell>
          <cell r="E544">
            <v>61</v>
          </cell>
        </row>
        <row r="545">
          <cell r="A545" t="str">
            <v>45458989</v>
          </cell>
          <cell r="B545" t="str">
            <v>ООО"СИБФАРМАСЕРВИС"</v>
          </cell>
          <cell r="C545">
            <v>110</v>
          </cell>
          <cell r="D545">
            <v>110</v>
          </cell>
          <cell r="E545">
            <v>110</v>
          </cell>
        </row>
        <row r="546">
          <cell r="A546" t="str">
            <v>45554322</v>
          </cell>
          <cell r="B546" t="str">
            <v xml:space="preserve">"ИНТЕРТЕХСЕРВИС" ГУП СПБ</v>
          </cell>
          <cell r="C546">
            <v>0</v>
          </cell>
          <cell r="D546">
            <v>0</v>
          </cell>
          <cell r="E546">
            <v>0</v>
          </cell>
        </row>
        <row r="547">
          <cell r="A547" t="str">
            <v>45583542</v>
          </cell>
          <cell r="B547" t="str">
            <v xml:space="preserve">ООО "АЛЕМ"</v>
          </cell>
          <cell r="C547">
            <v>280</v>
          </cell>
          <cell r="D547">
            <v>280</v>
          </cell>
          <cell r="E547">
            <v>280</v>
          </cell>
        </row>
        <row r="548">
          <cell r="A548" t="str">
            <v>45596832</v>
          </cell>
          <cell r="B548" t="str">
            <v xml:space="preserve">ООО "АДАКС ЛТД"</v>
          </cell>
          <cell r="C548">
            <v>23</v>
          </cell>
          <cell r="D548">
            <v>0</v>
          </cell>
          <cell r="E548">
            <v>0</v>
          </cell>
        </row>
        <row r="549">
          <cell r="A549" t="str">
            <v>45669019</v>
          </cell>
          <cell r="B549" t="str">
            <v xml:space="preserve">ЗАО "УРАЛМЕТАЛЛКОМПЛЕКТ"</v>
          </cell>
          <cell r="C549">
            <v>1</v>
          </cell>
          <cell r="D549">
            <v>0</v>
          </cell>
          <cell r="E549">
            <v>20</v>
          </cell>
        </row>
        <row r="550">
          <cell r="A550" t="str">
            <v>45670749</v>
          </cell>
          <cell r="B550" t="str">
            <v xml:space="preserve">ЗАО "КОМПАНИЯ УРАЛ-ВОСТОК"</v>
          </cell>
          <cell r="C550">
            <v>10</v>
          </cell>
          <cell r="D550">
            <v>10</v>
          </cell>
          <cell r="E550">
            <v>10</v>
          </cell>
        </row>
        <row r="551">
          <cell r="A551" t="str">
            <v>45845093</v>
          </cell>
          <cell r="B551" t="str">
            <v xml:space="preserve">ЗАО "ВТЗ-МОСКВА"</v>
          </cell>
          <cell r="C551">
            <v>3597</v>
          </cell>
          <cell r="D551">
            <v>0</v>
          </cell>
          <cell r="E551">
            <v>55</v>
          </cell>
        </row>
        <row r="552">
          <cell r="A552" t="str">
            <v>45848905</v>
          </cell>
          <cell r="B552" t="str">
            <v xml:space="preserve">ЗАО "ПАРТИ"</v>
          </cell>
          <cell r="C552">
            <v>881</v>
          </cell>
          <cell r="D552">
            <v>333</v>
          </cell>
          <cell r="E552">
            <v>347</v>
          </cell>
        </row>
        <row r="553">
          <cell r="A553" t="str">
            <v>45923601</v>
          </cell>
          <cell r="B553" t="str">
            <v xml:space="preserve">ООО "НОБ ЛТД"</v>
          </cell>
          <cell r="C553">
            <v>0</v>
          </cell>
          <cell r="D553">
            <v>315</v>
          </cell>
          <cell r="E553">
            <v>315</v>
          </cell>
        </row>
        <row r="554">
          <cell r="A554" t="str">
            <v>45994311</v>
          </cell>
          <cell r="B554" t="str">
            <v xml:space="preserve">СОЧИНСКИЙ ФИЛИАЛ СОВМЕСТНОГО РОССИЙСКО-ВЕН</v>
          </cell>
          <cell r="C554">
            <v>0</v>
          </cell>
          <cell r="D554">
            <v>0</v>
          </cell>
          <cell r="E554">
            <v>0</v>
          </cell>
        </row>
        <row r="555">
          <cell r="A555" t="str">
            <v>46036517</v>
          </cell>
          <cell r="B555" t="str">
            <v xml:space="preserve">ЗАО "ВОЛГОПРОМКОМПЛЕКТ"</v>
          </cell>
          <cell r="C555">
            <v>288</v>
          </cell>
          <cell r="D555">
            <v>0</v>
          </cell>
          <cell r="E555">
            <v>6</v>
          </cell>
        </row>
        <row r="556">
          <cell r="A556" t="str">
            <v>46462697</v>
          </cell>
          <cell r="B556" t="str">
            <v xml:space="preserve">ООО "АНГЕТЕКС"</v>
          </cell>
          <cell r="C556">
            <v>0</v>
          </cell>
          <cell r="D556">
            <v>0</v>
          </cell>
          <cell r="E556">
            <v>0</v>
          </cell>
        </row>
        <row r="557">
          <cell r="A557" t="str">
            <v>46503120</v>
          </cell>
          <cell r="B557" t="str">
            <v>ООО"НПКО"ПРОМРЕСУРСЫ"</v>
          </cell>
          <cell r="C557">
            <v>29</v>
          </cell>
          <cell r="D557">
            <v>29</v>
          </cell>
          <cell r="E557">
            <v>29</v>
          </cell>
        </row>
        <row r="558">
          <cell r="A558" t="str">
            <v>46628070</v>
          </cell>
          <cell r="B558" t="str">
            <v>ООО"СБ-КРЕДО"</v>
          </cell>
          <cell r="C558">
            <v>6</v>
          </cell>
          <cell r="D558">
            <v>6</v>
          </cell>
          <cell r="E558">
            <v>6</v>
          </cell>
        </row>
        <row r="559">
          <cell r="A559" t="str">
            <v>46786000</v>
          </cell>
          <cell r="B559" t="str">
            <v xml:space="preserve">"РУСМЕХИНВЕСТ" ОБЩЕСТВО С ОГРАНИЧЕННОЙ ОТВЕТСТВЕННОСТЬЮ</v>
          </cell>
          <cell r="C559">
            <v>0</v>
          </cell>
          <cell r="D559">
            <v>0</v>
          </cell>
          <cell r="E559">
            <v>0</v>
          </cell>
        </row>
        <row r="560">
          <cell r="A560" t="str">
            <v>46861078</v>
          </cell>
          <cell r="B560" t="str">
            <v xml:space="preserve">ООО "ЭКСПОРЕСУРС"</v>
          </cell>
          <cell r="C560">
            <v>0</v>
          </cell>
          <cell r="D560">
            <v>0</v>
          </cell>
          <cell r="E560">
            <v>0</v>
          </cell>
        </row>
        <row r="561">
          <cell r="A561" t="str">
            <v>47164393</v>
          </cell>
          <cell r="B561" t="str">
            <v xml:space="preserve">ООО МАКТАР</v>
          </cell>
          <cell r="C561">
            <v>0</v>
          </cell>
          <cell r="D561">
            <v>0</v>
          </cell>
          <cell r="E561">
            <v>0</v>
          </cell>
        </row>
        <row r="562">
          <cell r="A562" t="str">
            <v>47165760</v>
          </cell>
          <cell r="B562" t="str">
            <v xml:space="preserve">ОБЩЕСТВО С ОГРАНИЧЕННОЙ ОТВЕТСТВЕННОСТЬЮ "АЙЮН"</v>
          </cell>
          <cell r="C562">
            <v>0</v>
          </cell>
          <cell r="D562">
            <v>0</v>
          </cell>
          <cell r="E562">
            <v>204</v>
          </cell>
        </row>
        <row r="563">
          <cell r="A563" t="str">
            <v>47660880</v>
          </cell>
          <cell r="B563" t="str">
            <v xml:space="preserve">ДЗАО "УРАЛЭНЕРГОРЕМОНТ-КОМПЛЕКТ"                                            2797</v>
          </cell>
          <cell r="C563">
            <v>56</v>
          </cell>
          <cell r="D563">
            <v>1</v>
          </cell>
          <cell r="E563">
            <v>0</v>
          </cell>
        </row>
        <row r="564">
          <cell r="A564" t="str">
            <v>80002349</v>
          </cell>
          <cell r="B564" t="str">
            <v xml:space="preserve">КОЛЫШКИН ВИКТОР ВАСИЛЬЕВИЧ XXVII-МЮ # 559833</v>
          </cell>
          <cell r="C564">
            <v>0</v>
          </cell>
          <cell r="D564">
            <v>0</v>
          </cell>
          <cell r="E564">
            <v>0</v>
          </cell>
        </row>
        <row r="565">
          <cell r="A565" t="str">
            <v>80403634</v>
          </cell>
          <cell r="B565" t="str">
            <v xml:space="preserve">КОРОЛЬ НАТАЛЬЯ РОМАНОВНА ПАСП.VIII-ВС 507158 ВЫД.14.07.86 ОКТЯБРЬСКИМ РОВД</v>
          </cell>
          <cell r="C565">
            <v>2</v>
          </cell>
          <cell r="D565">
            <v>0</v>
          </cell>
          <cell r="E565">
            <v>0</v>
          </cell>
        </row>
        <row r="566">
          <cell r="A566" t="str">
            <v>80403686</v>
          </cell>
          <cell r="B566" t="str">
            <v xml:space="preserve">БУКРЕЕВ НИКОЛАЙ ГАВРИЛОВИЧ П-Т IХ-ТО № 601956 ОВД АЛТАЙСКОГО КРАЯ</v>
          </cell>
          <cell r="C566">
            <v>6</v>
          </cell>
          <cell r="D566">
            <v>0</v>
          </cell>
          <cell r="E566">
            <v>0</v>
          </cell>
        </row>
        <row r="567">
          <cell r="A567" t="str">
            <v>80471601</v>
          </cell>
          <cell r="B567" t="str">
            <v xml:space="preserve">ЧУВАШОВА ЛЮДМИЛА ИГОРЕВHА</v>
          </cell>
          <cell r="C567">
            <v>10</v>
          </cell>
          <cell r="D567">
            <v>0</v>
          </cell>
          <cell r="E567">
            <v>60</v>
          </cell>
        </row>
        <row r="568">
          <cell r="A568" t="str">
            <v>81375236</v>
          </cell>
          <cell r="B568" t="str">
            <v xml:space="preserve">ИП КУЗНЕЦОВ ЛЕОНИД НИКОЛАЕВАИЧ</v>
          </cell>
          <cell r="C568">
            <v>0</v>
          </cell>
          <cell r="D568">
            <v>0</v>
          </cell>
          <cell r="E568">
            <v>0</v>
          </cell>
        </row>
        <row r="569">
          <cell r="A569" t="str">
            <v>81582403</v>
          </cell>
          <cell r="B569" t="str">
            <v xml:space="preserve">ПРЕДПРИНИМАТЕЛЬ МАКЕЕВ СЕРГЕЙ ИВАНОВИЧ</v>
          </cell>
          <cell r="C569">
            <v>57</v>
          </cell>
          <cell r="D569">
            <v>0</v>
          </cell>
          <cell r="E569">
            <v>0</v>
          </cell>
        </row>
        <row r="570">
          <cell r="A570" t="str">
            <v>81725506</v>
          </cell>
          <cell r="B570" t="str">
            <v xml:space="preserve">ПРЕДПРИНИМАТЕЛЬ РЕДЬКИН В.А.</v>
          </cell>
          <cell r="C570">
            <v>1</v>
          </cell>
          <cell r="D570">
            <v>2</v>
          </cell>
          <cell r="E570">
            <v>2</v>
          </cell>
        </row>
        <row r="571">
          <cell r="A571" t="str">
            <v>81920544</v>
          </cell>
          <cell r="B571" t="str">
            <v xml:space="preserve">ЧП БРОДЯНСКИЙ С.А.</v>
          </cell>
          <cell r="C571">
            <v>45</v>
          </cell>
          <cell r="D571">
            <v>45</v>
          </cell>
          <cell r="E571">
            <v>45</v>
          </cell>
        </row>
        <row r="572">
          <cell r="A572" t="str">
            <v>81920567</v>
          </cell>
          <cell r="B572" t="str">
            <v xml:space="preserve">ЧП ШАМСУТДИНОВ М.М.</v>
          </cell>
          <cell r="C572">
            <v>0</v>
          </cell>
          <cell r="D572">
            <v>50</v>
          </cell>
          <cell r="E572">
            <v>50</v>
          </cell>
        </row>
        <row r="573">
          <cell r="A573" t="str">
            <v>81965009</v>
          </cell>
          <cell r="B573" t="str">
            <v xml:space="preserve">ИНДИВИДУАЛЬНЫЙ ПРЕДПРИНИМАТЕЛЬ ЛУКИН АЛЕКСЕЙ ЮРЬЕВИЧ</v>
          </cell>
          <cell r="C573">
            <v>42</v>
          </cell>
          <cell r="D573">
            <v>0</v>
          </cell>
          <cell r="E573">
            <v>0</v>
          </cell>
        </row>
        <row r="574">
          <cell r="A574" t="str">
            <v>82210879</v>
          </cell>
          <cell r="B574" t="str">
            <v xml:space="preserve">ПРЕДПРИНИМАТЕЛЬ МИННИАХМЕТОВ РАМИЛЬ ЗУФАРОВИЧ</v>
          </cell>
          <cell r="C574">
            <v>0</v>
          </cell>
          <cell r="D574">
            <v>0</v>
          </cell>
          <cell r="E574">
            <v>0</v>
          </cell>
        </row>
        <row r="575">
          <cell r="A575" t="str">
            <v>82807123</v>
          </cell>
          <cell r="B575" t="str">
            <v xml:space="preserve">ИНДИВИДУАЛЬНЫЙ ПРЕДПРИНИМАТЕЛЬ МИХАЛЕВ МИХАИЛ ВЛАДИМИРОВИЧ</v>
          </cell>
          <cell r="C575">
            <v>2</v>
          </cell>
          <cell r="D575">
            <v>0</v>
          </cell>
          <cell r="E575">
            <v>0</v>
          </cell>
        </row>
        <row r="576">
          <cell r="A576" t="str">
            <v>82808654</v>
          </cell>
          <cell r="B576" t="str">
            <v xml:space="preserve">ИНДИВИДУАЛЬНЫЙ ПРЕДПРИНИМАТЕЛЬ НОСКО ВИКТОРИЯ АНАТОЛЬЕВНА</v>
          </cell>
          <cell r="C576">
            <v>0</v>
          </cell>
          <cell r="D576">
            <v>8</v>
          </cell>
          <cell r="E576">
            <v>8</v>
          </cell>
        </row>
        <row r="577">
          <cell r="A577" t="str">
            <v>82816808</v>
          </cell>
          <cell r="B577" t="str">
            <v xml:space="preserve">СОЛОВЬЕВ Н.К.ЧАСТ.ПРЕДПРИН.С-ВО И |2963</v>
          </cell>
          <cell r="C577">
            <v>10</v>
          </cell>
          <cell r="D577">
            <v>39</v>
          </cell>
          <cell r="E577">
            <v>0</v>
          </cell>
        </row>
        <row r="578">
          <cell r="A578" t="str">
            <v>83794687</v>
          </cell>
          <cell r="B578" t="str">
            <v xml:space="preserve">ИП КАБАНОВ АСЛАНБЕК РАМАЗАНОВИЧ (СВ-ВО ЧП | 1598 ОТ 21.03.97 ПРОМЫШЛЕННЫЙ МО)</v>
          </cell>
          <cell r="C578">
            <v>0</v>
          </cell>
          <cell r="D578">
            <v>28</v>
          </cell>
          <cell r="E578">
            <v>28</v>
          </cell>
        </row>
        <row r="579">
          <cell r="A579" t="str">
            <v>84972346</v>
          </cell>
          <cell r="B579" t="str">
            <v xml:space="preserve">ЧИП КЛЮШИН В.В.</v>
          </cell>
          <cell r="C579">
            <v>5</v>
          </cell>
          <cell r="D579">
            <v>30</v>
          </cell>
          <cell r="E579">
            <v>0</v>
          </cell>
        </row>
        <row r="580">
          <cell r="A580" t="str">
            <v>N120703</v>
          </cell>
          <cell r="B580" t="str">
            <v xml:space="preserve">УЗАКОВ ТОПЧУБАЙ ЖААНБАЕВИЧ ПАС.А0042264</v>
          </cell>
          <cell r="C580">
            <v>6</v>
          </cell>
          <cell r="D580">
            <v>6</v>
          </cell>
          <cell r="E580">
            <v>6</v>
          </cell>
        </row>
        <row r="581">
          <cell r="A581" t="str">
            <v>N229115</v>
          </cell>
          <cell r="B581" t="str">
            <v>МУП"ЛИФТ"</v>
          </cell>
          <cell r="C581">
            <v>6</v>
          </cell>
          <cell r="D581">
            <v>6</v>
          </cell>
          <cell r="E581">
            <v>6</v>
          </cell>
        </row>
        <row r="582">
          <cell r="A582" t="str">
            <v>N230625</v>
          </cell>
          <cell r="B582" t="str">
            <v xml:space="preserve">АОЗТ "ВЫХОД-2"</v>
          </cell>
          <cell r="C582">
            <v>0</v>
          </cell>
          <cell r="D582">
            <v>320</v>
          </cell>
          <cell r="E582">
            <v>320</v>
          </cell>
        </row>
        <row r="583">
          <cell r="A583" t="str">
            <v>N247720</v>
          </cell>
          <cell r="B583" t="str">
            <v xml:space="preserve">ЗАО "АЛТИКА"</v>
          </cell>
          <cell r="C583">
            <v>10</v>
          </cell>
          <cell r="D583">
            <v>0</v>
          </cell>
          <cell r="E583">
            <v>0</v>
          </cell>
        </row>
        <row r="584">
          <cell r="A584" t="str">
            <v>N2504200</v>
          </cell>
          <cell r="B584" t="str">
            <v xml:space="preserve">ПОСОЛЬСТВО ЧЕШСКОЙ РЕСПУБЛИКИ</v>
          </cell>
          <cell r="C584">
            <v>0</v>
          </cell>
          <cell r="D584">
            <v>0</v>
          </cell>
          <cell r="E584">
            <v>0</v>
          </cell>
        </row>
        <row r="585">
          <cell r="A585" t="str">
            <v>N289063</v>
          </cell>
          <cell r="B585" t="str">
            <v xml:space="preserve">ПРОКАЕВ СЕРГЕЙ ИВАНОВИЧ,ПАС.111-ИВ 746520</v>
          </cell>
          <cell r="C585">
            <v>2</v>
          </cell>
          <cell r="D585">
            <v>965</v>
          </cell>
          <cell r="E585">
            <v>0</v>
          </cell>
        </row>
        <row r="586">
          <cell r="A586" t="str">
            <v>N314678</v>
          </cell>
          <cell r="B586" t="str">
            <v xml:space="preserve">ЕРОФЕЕВ ОЛЕГ ЮРЬЕВИЧ,ПАС.613872</v>
          </cell>
          <cell r="C586">
            <v>0</v>
          </cell>
          <cell r="D586">
            <v>14</v>
          </cell>
          <cell r="E586">
            <v>14</v>
          </cell>
        </row>
        <row r="587">
          <cell r="A587" t="str">
            <v>N39133</v>
          </cell>
          <cell r="B587" t="str">
            <v>ООО"УРАЛБИЗНЕССЕРВИС"</v>
          </cell>
          <cell r="C587">
            <v>18</v>
          </cell>
          <cell r="D587">
            <v>0</v>
          </cell>
          <cell r="E587">
            <v>0</v>
          </cell>
        </row>
        <row r="588">
          <cell r="A588" t="str">
            <v>N68675</v>
          </cell>
          <cell r="B588" t="str">
            <v xml:space="preserve">КАДИРОВ НАРМАМАТ МАМАЛЖАНОВИЧ П-РТ 3-МВ 523154 БАЗАР-КУРГАН</v>
          </cell>
          <cell r="C588">
            <v>36</v>
          </cell>
          <cell r="D588">
            <v>0</v>
          </cell>
          <cell r="E588">
            <v>0</v>
          </cell>
        </row>
        <row r="589">
          <cell r="A589" t="str">
            <v>N69033</v>
          </cell>
          <cell r="B589" t="str">
            <v xml:space="preserve">ИСАЕВ СЕРГЕЙ ДМИТРИЕВИЧ ПАС. 4-ФЛ 726521</v>
          </cell>
          <cell r="C589">
            <v>47</v>
          </cell>
          <cell r="D589">
            <v>0</v>
          </cell>
          <cell r="E589">
            <v>0</v>
          </cell>
        </row>
        <row r="590">
          <cell r="A590" t="str">
            <v>N69088</v>
          </cell>
          <cell r="B590" t="str">
            <v xml:space="preserve">"ЮРЧЕНКО НИКОЛАЙ ДМИТРИЕВИЧ." ПАСП 6 АИ 534589</v>
          </cell>
          <cell r="C590">
            <v>39</v>
          </cell>
          <cell r="D590">
            <v>0</v>
          </cell>
          <cell r="E590">
            <v>0</v>
          </cell>
        </row>
        <row r="591">
          <cell r="A591" t="str">
            <v>А0006826</v>
          </cell>
          <cell r="B591" t="str">
            <v xml:space="preserve">ПР-ВО А/К"БРИТИШ ЭРУЭЙЗ"</v>
          </cell>
          <cell r="C591">
            <v>0</v>
          </cell>
          <cell r="D591">
            <v>18</v>
          </cell>
          <cell r="E591">
            <v>0</v>
          </cell>
        </row>
      </sheetData>
      <sheetData sheetId="8" refreshError="1">
        <row r="1">
          <cell r="A1" t="str">
            <v xml:space="preserve">экспорт по-месячно за N мес 97</v>
          </cell>
          <cell r="B1" t="str">
            <v>First_G022</v>
          </cell>
          <cell r="C1" t="str">
            <v>1</v>
          </cell>
          <cell r="D1" t="str">
            <v>2</v>
          </cell>
          <cell r="E1" t="str">
            <v>3</v>
          </cell>
          <cell r="F1" t="str">
            <v>4</v>
          </cell>
          <cell r="G1" t="str">
            <v>5</v>
          </cell>
          <cell r="H1" t="str">
            <v>6</v>
          </cell>
          <cell r="I1" t="str">
            <v>7</v>
          </cell>
          <cell r="J1" t="str">
            <v>8</v>
          </cell>
          <cell r="K1" t="str">
            <v>9</v>
          </cell>
          <cell r="L1" t="str">
            <v>10</v>
          </cell>
        </row>
        <row r="2">
          <cell r="A2" t="str">
            <v>00186654</v>
          </cell>
          <cell r="B2" t="str">
            <v xml:space="preserve"> ЛЯХОВ СЕРГЕЙ ВЛАДИМИРОВИЧ ПАС. 1-ФЛ 725326</v>
          </cell>
          <cell r="C2">
            <v>35</v>
          </cell>
          <cell r="D2">
            <v>73</v>
          </cell>
          <cell r="E2">
            <v>9</v>
          </cell>
          <cell r="F2">
            <v>1</v>
          </cell>
          <cell r="G2">
            <v>35</v>
          </cell>
          <cell r="H2">
            <v>35</v>
          </cell>
          <cell r="I2">
            <v>73</v>
          </cell>
          <cell r="J2">
            <v>1</v>
          </cell>
          <cell r="K2">
            <v>9</v>
          </cell>
          <cell r="L2">
            <v>1</v>
          </cell>
        </row>
        <row r="3">
          <cell r="A3" t="str">
            <v>00000000</v>
          </cell>
          <cell r="B3" t="str">
            <v xml:space="preserve">ООО "НОБ ЛТД"</v>
          </cell>
          <cell r="C3">
            <v>241</v>
          </cell>
          <cell r="D3">
            <v>157</v>
          </cell>
          <cell r="E3">
            <v>241</v>
          </cell>
          <cell r="F3">
            <v>157</v>
          </cell>
          <cell r="G3">
            <v>0</v>
          </cell>
          <cell r="H3">
            <v>0</v>
          </cell>
          <cell r="I3">
            <v>241</v>
          </cell>
          <cell r="J3">
            <v>157</v>
          </cell>
        </row>
        <row r="4">
          <cell r="A4" t="str">
            <v>00000001</v>
          </cell>
          <cell r="B4" t="str">
            <v xml:space="preserve"> ПИНЕГИН ЮРИЙ АЛЕКСАНДРОВИЧ ПАС.N 1990836</v>
          </cell>
          <cell r="C4">
            <v>16</v>
          </cell>
          <cell r="D4">
            <v>14</v>
          </cell>
          <cell r="E4">
            <v>61</v>
          </cell>
          <cell r="F4">
            <v>29</v>
          </cell>
          <cell r="G4">
            <v>222</v>
          </cell>
          <cell r="H4">
            <v>98</v>
          </cell>
          <cell r="I4">
            <v>45</v>
          </cell>
          <cell r="J4">
            <v>70</v>
          </cell>
          <cell r="K4">
            <v>222</v>
          </cell>
          <cell r="L4">
            <v>230</v>
          </cell>
        </row>
        <row r="5">
          <cell r="A5" t="str">
            <v>00001293</v>
          </cell>
          <cell r="B5" t="str">
            <v xml:space="preserve">АО "КОНЦЕРН СТРОЙИНСТРУМЕНТ"</v>
          </cell>
          <cell r="C5">
            <v>12</v>
          </cell>
          <cell r="D5">
            <v>12</v>
          </cell>
          <cell r="E5">
            <v>7067</v>
          </cell>
        </row>
        <row r="6">
          <cell r="A6" t="str">
            <v>00105710</v>
          </cell>
          <cell r="B6" t="str">
            <v>ОАО"НОВОСИБИРСКЭНЕРГО"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A7" t="str">
            <v>00110833</v>
          </cell>
          <cell r="B7" t="str">
            <v xml:space="preserve">ОАО "УРАЛЭНЕРГОРЕМОНТ"                                                      1322</v>
          </cell>
          <cell r="C7">
            <v>50</v>
          </cell>
          <cell r="D7">
            <v>42</v>
          </cell>
          <cell r="E7">
            <v>49</v>
          </cell>
          <cell r="F7">
            <v>15</v>
          </cell>
          <cell r="G7">
            <v>60</v>
          </cell>
          <cell r="H7">
            <v>49</v>
          </cell>
          <cell r="I7">
            <v>15</v>
          </cell>
          <cell r="J7">
            <v>60</v>
          </cell>
          <cell r="K7">
            <v>0</v>
          </cell>
          <cell r="L7">
            <v>60</v>
          </cell>
        </row>
        <row r="8">
          <cell r="A8" t="str">
            <v>00117794</v>
          </cell>
          <cell r="B8" t="str">
            <v xml:space="preserve">АО "ТРЕСТ ГИДРОМОНТАЖ"</v>
          </cell>
          <cell r="C8">
            <v>273</v>
          </cell>
          <cell r="D8">
            <v>273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273</v>
          </cell>
        </row>
        <row r="9">
          <cell r="A9" t="str">
            <v>00120649</v>
          </cell>
          <cell r="B9" t="str">
            <v xml:space="preserve">АОЗТ "ПУСКОНАЛАДОЧНОЕ УПРАВЛЕНИЕ СЕВЗАПЭНЕРГОМОНТАЖ"</v>
          </cell>
          <cell r="C9">
            <v>113</v>
          </cell>
          <cell r="D9">
            <v>113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113</v>
          </cell>
        </row>
        <row r="10">
          <cell r="A10" t="str">
            <v>00121293</v>
          </cell>
          <cell r="B10" t="str">
            <v xml:space="preserve">БЕЛОЯРСКОЕ МОНТАЖНОЕ УПРАВЛЕНИЕ АОЗТ "ТРЕСТ|УРАЛЭНЕРГОМОНТАЖ"</v>
          </cell>
          <cell r="C10">
            <v>10</v>
          </cell>
          <cell r="D10">
            <v>10</v>
          </cell>
        </row>
        <row r="11">
          <cell r="A11" t="str">
            <v>00121413</v>
          </cell>
          <cell r="B11" t="str">
            <v xml:space="preserve">АООТ "МОСЭНЕРГОМОНТАЖ"</v>
          </cell>
          <cell r="C11">
            <v>5</v>
          </cell>
          <cell r="D11">
            <v>168</v>
          </cell>
          <cell r="E11">
            <v>5</v>
          </cell>
          <cell r="F11">
            <v>168</v>
          </cell>
          <cell r="G11">
            <v>45</v>
          </cell>
          <cell r="H11">
            <v>5</v>
          </cell>
          <cell r="I11">
            <v>135</v>
          </cell>
          <cell r="J11">
            <v>0</v>
          </cell>
          <cell r="K11">
            <v>0</v>
          </cell>
          <cell r="L11">
            <v>135</v>
          </cell>
        </row>
        <row r="12">
          <cell r="A12" t="str">
            <v>00135964</v>
          </cell>
          <cell r="B12" t="str">
            <v xml:space="preserve">АООТ ОПЫТНЫЙ ЗАВОД "ЭЛЕКТРОН"</v>
          </cell>
          <cell r="C12">
            <v>55</v>
          </cell>
          <cell r="D12">
            <v>55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55</v>
          </cell>
        </row>
        <row r="13">
          <cell r="A13" t="str">
            <v>00136171</v>
          </cell>
          <cell r="B13" t="str">
            <v xml:space="preserve">ОАО "РОСНЕФТЬ-КРАСНОДАРНЕФТЕГАЗ"</v>
          </cell>
          <cell r="C13">
            <v>55</v>
          </cell>
          <cell r="D13">
            <v>152</v>
          </cell>
          <cell r="E13">
            <v>55</v>
          </cell>
          <cell r="F13">
            <v>152</v>
          </cell>
          <cell r="G13">
            <v>0</v>
          </cell>
          <cell r="H13">
            <v>0</v>
          </cell>
          <cell r="I13">
            <v>55</v>
          </cell>
          <cell r="J13">
            <v>152</v>
          </cell>
        </row>
        <row r="14">
          <cell r="A14" t="str">
            <v>00149245</v>
          </cell>
          <cell r="B14" t="str">
            <v xml:space="preserve">"КУРСКРЕЗИНОТЕХНИКА"-АО ЗАКРЫТОГО ТИПА</v>
          </cell>
          <cell r="C14">
            <v>113</v>
          </cell>
          <cell r="D14">
            <v>152</v>
          </cell>
          <cell r="E14">
            <v>113</v>
          </cell>
          <cell r="F14">
            <v>152</v>
          </cell>
          <cell r="G14">
            <v>0</v>
          </cell>
          <cell r="H14">
            <v>0</v>
          </cell>
          <cell r="I14">
            <v>0</v>
          </cell>
          <cell r="J14">
            <v>152</v>
          </cell>
        </row>
        <row r="15">
          <cell r="A15" t="str">
            <v>00149386</v>
          </cell>
          <cell r="B15" t="str">
            <v xml:space="preserve">ОАО "УРАЛ АТИ"</v>
          </cell>
          <cell r="C15">
            <v>35</v>
          </cell>
          <cell r="D15">
            <v>35</v>
          </cell>
          <cell r="E15">
            <v>35</v>
          </cell>
        </row>
        <row r="16">
          <cell r="A16" t="str">
            <v>00153229</v>
          </cell>
          <cell r="B16" t="str">
            <v xml:space="preserve">АО "ГАЗСТРОЙДЕТАЛЬ"</v>
          </cell>
          <cell r="C16">
            <v>2</v>
          </cell>
          <cell r="D16">
            <v>2</v>
          </cell>
          <cell r="E16">
            <v>2</v>
          </cell>
          <cell r="F16">
            <v>2</v>
          </cell>
          <cell r="G16">
            <v>0</v>
          </cell>
          <cell r="H16">
            <v>0</v>
          </cell>
          <cell r="I16">
            <v>0</v>
          </cell>
          <cell r="J16">
            <v>2</v>
          </cell>
        </row>
        <row r="17">
          <cell r="A17" t="str">
            <v>00155406</v>
          </cell>
          <cell r="B17" t="str">
            <v xml:space="preserve">ПМК-5 "СПЕЦГАЗРЕМСТРОЙ"</v>
          </cell>
          <cell r="C17">
            <v>2</v>
          </cell>
          <cell r="D17">
            <v>11</v>
          </cell>
          <cell r="E17">
            <v>2</v>
          </cell>
          <cell r="F17">
            <v>8</v>
          </cell>
          <cell r="G17">
            <v>11</v>
          </cell>
          <cell r="H17">
            <v>2</v>
          </cell>
          <cell r="I17">
            <v>8</v>
          </cell>
          <cell r="J17">
            <v>2</v>
          </cell>
          <cell r="K17">
            <v>8</v>
          </cell>
        </row>
        <row r="18">
          <cell r="A18" t="str">
            <v>00158149</v>
          </cell>
          <cell r="B18" t="str">
            <v xml:space="preserve">БПТО И К П"ОРЕНБУРГГАЗПРОМ"</v>
          </cell>
          <cell r="C18">
            <v>11</v>
          </cell>
          <cell r="D18">
            <v>0</v>
          </cell>
          <cell r="E18">
            <v>8</v>
          </cell>
          <cell r="F18">
            <v>11</v>
          </cell>
          <cell r="G18">
            <v>11</v>
          </cell>
          <cell r="H18">
            <v>0</v>
          </cell>
          <cell r="I18">
            <v>0</v>
          </cell>
          <cell r="J18">
            <v>0</v>
          </cell>
          <cell r="K18">
            <v>8</v>
          </cell>
        </row>
        <row r="19">
          <cell r="A19" t="str">
            <v>00159261</v>
          </cell>
          <cell r="B19" t="str">
            <v xml:space="preserve">Ф-Л АООТ"ВАХРУШЕВУГОЛЬ",ШАХТОУПР.-Е "ЕГОРШИНСКОЕ"</v>
          </cell>
          <cell r="C19">
            <v>0</v>
          </cell>
          <cell r="D19">
            <v>67</v>
          </cell>
          <cell r="E19">
            <v>0</v>
          </cell>
          <cell r="F19">
            <v>67</v>
          </cell>
          <cell r="G19">
            <v>0</v>
          </cell>
          <cell r="H19">
            <v>0</v>
          </cell>
          <cell r="I19">
            <v>67</v>
          </cell>
        </row>
        <row r="20">
          <cell r="A20" t="str">
            <v>00163127</v>
          </cell>
          <cell r="B20" t="str">
            <v xml:space="preserve">БАЗА УМТС АООТ "ЛЕНИНСКУГОЛЬ"</v>
          </cell>
          <cell r="C20">
            <v>12</v>
          </cell>
          <cell r="D20">
            <v>67</v>
          </cell>
          <cell r="E20">
            <v>12</v>
          </cell>
          <cell r="F20">
            <v>67</v>
          </cell>
          <cell r="G20">
            <v>12</v>
          </cell>
          <cell r="H20">
            <v>0</v>
          </cell>
          <cell r="I20">
            <v>67</v>
          </cell>
        </row>
        <row r="21">
          <cell r="A21" t="str">
            <v>00172511</v>
          </cell>
          <cell r="B21" t="str">
            <v xml:space="preserve">АО ПТП "РЕЗОНАНС"                                                           0113</v>
          </cell>
          <cell r="C21">
            <v>12</v>
          </cell>
          <cell r="D21">
            <v>75</v>
          </cell>
          <cell r="E21">
            <v>12</v>
          </cell>
          <cell r="F21">
            <v>75</v>
          </cell>
          <cell r="G21">
            <v>12</v>
          </cell>
          <cell r="H21">
            <v>75</v>
          </cell>
        </row>
        <row r="22">
          <cell r="A22" t="str">
            <v>00186217</v>
          </cell>
          <cell r="B22" t="str">
            <v xml:space="preserve">АО "СЕВЕРСТАЛЬ"</v>
          </cell>
          <cell r="C22">
            <v>4300</v>
          </cell>
          <cell r="D22">
            <v>2734</v>
          </cell>
          <cell r="E22">
            <v>4021</v>
          </cell>
          <cell r="F22">
            <v>4419</v>
          </cell>
          <cell r="G22">
            <v>3858</v>
          </cell>
          <cell r="H22">
            <v>3532</v>
          </cell>
          <cell r="I22">
            <v>3304</v>
          </cell>
          <cell r="J22">
            <v>3099</v>
          </cell>
          <cell r="K22">
            <v>2452</v>
          </cell>
          <cell r="L22">
            <v>3092</v>
          </cell>
        </row>
        <row r="23">
          <cell r="A23" t="str">
            <v>00186246</v>
          </cell>
          <cell r="B23" t="str">
            <v xml:space="preserve">АООТ "НОСТА"</v>
          </cell>
          <cell r="C23">
            <v>4300</v>
          </cell>
          <cell r="D23">
            <v>2734</v>
          </cell>
          <cell r="E23">
            <v>4021</v>
          </cell>
          <cell r="F23">
            <v>4419</v>
          </cell>
          <cell r="G23">
            <v>3858</v>
          </cell>
          <cell r="H23">
            <v>3532</v>
          </cell>
          <cell r="I23">
            <v>51</v>
          </cell>
          <cell r="J23">
            <v>3099</v>
          </cell>
          <cell r="K23">
            <v>40</v>
          </cell>
          <cell r="L23">
            <v>36</v>
          </cell>
        </row>
        <row r="24">
          <cell r="A24" t="str">
            <v>00186424</v>
          </cell>
          <cell r="B24" t="str">
            <v xml:space="preserve">АО "МАГНИТОГОPСКИЙ МЕТ.КОМБИНАТ"</v>
          </cell>
          <cell r="C24">
            <v>255</v>
          </cell>
          <cell r="D24">
            <v>544</v>
          </cell>
          <cell r="E24">
            <v>255</v>
          </cell>
          <cell r="F24">
            <v>544</v>
          </cell>
          <cell r="G24">
            <v>130</v>
          </cell>
          <cell r="H24">
            <v>338</v>
          </cell>
          <cell r="I24">
            <v>539</v>
          </cell>
          <cell r="J24">
            <v>120</v>
          </cell>
          <cell r="K24">
            <v>306</v>
          </cell>
          <cell r="L24">
            <v>210</v>
          </cell>
        </row>
        <row r="25">
          <cell r="A25" t="str">
            <v>00186465</v>
          </cell>
          <cell r="B25" t="str">
            <v xml:space="preserve">ОАО "МЕЧЕЛ"</v>
          </cell>
          <cell r="C25">
            <v>255</v>
          </cell>
          <cell r="D25">
            <v>9</v>
          </cell>
          <cell r="E25">
            <v>255</v>
          </cell>
          <cell r="F25">
            <v>9</v>
          </cell>
          <cell r="G25">
            <v>130</v>
          </cell>
          <cell r="H25">
            <v>338</v>
          </cell>
          <cell r="I25">
            <v>539</v>
          </cell>
          <cell r="J25">
            <v>120</v>
          </cell>
          <cell r="K25">
            <v>306</v>
          </cell>
          <cell r="L25">
            <v>210</v>
          </cell>
        </row>
        <row r="26">
          <cell r="A26" t="str">
            <v>00186565</v>
          </cell>
          <cell r="B26" t="str">
            <v xml:space="preserve">АООТ "ВЭСТ-МД"</v>
          </cell>
          <cell r="C26">
            <v>11</v>
          </cell>
          <cell r="D26">
            <v>58</v>
          </cell>
          <cell r="E26">
            <v>33</v>
          </cell>
          <cell r="F26">
            <v>1</v>
          </cell>
          <cell r="G26">
            <v>3</v>
          </cell>
          <cell r="H26">
            <v>49</v>
          </cell>
          <cell r="I26">
            <v>4</v>
          </cell>
          <cell r="J26">
            <v>49</v>
          </cell>
          <cell r="K26">
            <v>4</v>
          </cell>
          <cell r="L26">
            <v>4</v>
          </cell>
        </row>
        <row r="27">
          <cell r="A27" t="str">
            <v>00186571</v>
          </cell>
          <cell r="B27" t="str">
            <v xml:space="preserve">АООТ "ВОЛЖСКИЙ ТРУБНЫЙ ЗАВОД"</v>
          </cell>
          <cell r="C27">
            <v>857</v>
          </cell>
          <cell r="D27">
            <v>3052</v>
          </cell>
          <cell r="E27">
            <v>64</v>
          </cell>
          <cell r="F27">
            <v>42</v>
          </cell>
          <cell r="G27">
            <v>4945</v>
          </cell>
          <cell r="H27">
            <v>1997</v>
          </cell>
          <cell r="I27">
            <v>2771</v>
          </cell>
          <cell r="J27">
            <v>376</v>
          </cell>
          <cell r="K27">
            <v>9</v>
          </cell>
          <cell r="L27">
            <v>4110</v>
          </cell>
        </row>
        <row r="28">
          <cell r="A28" t="str">
            <v>00186602</v>
          </cell>
          <cell r="B28" t="str">
            <v xml:space="preserve">ОАО "ТАГАНРОГСКИЙ МЕТАЛЛУРГИЧЕСКИЙ З-Д"</v>
          </cell>
          <cell r="C28">
            <v>2335</v>
          </cell>
          <cell r="D28">
            <v>1344</v>
          </cell>
          <cell r="E28">
            <v>4474</v>
          </cell>
          <cell r="F28">
            <v>5417</v>
          </cell>
          <cell r="G28">
            <v>1830</v>
          </cell>
          <cell r="H28">
            <v>1926</v>
          </cell>
          <cell r="I28">
            <v>1534</v>
          </cell>
          <cell r="J28">
            <v>524</v>
          </cell>
          <cell r="K28">
            <v>1258</v>
          </cell>
          <cell r="L28">
            <v>1094</v>
          </cell>
        </row>
        <row r="29">
          <cell r="A29" t="str">
            <v>00186619</v>
          </cell>
          <cell r="B29" t="str">
            <v xml:space="preserve">АО"ПЕРВОУРАЛЬСКИЙ НОВОТРУБНЫЙ ЗА-</v>
          </cell>
          <cell r="C29">
            <v>2360</v>
          </cell>
          <cell r="D29">
            <v>2472</v>
          </cell>
          <cell r="E29">
            <v>3615</v>
          </cell>
          <cell r="F29">
            <v>2695</v>
          </cell>
          <cell r="G29">
            <v>1967</v>
          </cell>
          <cell r="H29">
            <v>3407</v>
          </cell>
          <cell r="I29">
            <v>2977</v>
          </cell>
          <cell r="J29">
            <v>2084</v>
          </cell>
          <cell r="K29">
            <v>3320</v>
          </cell>
          <cell r="L29">
            <v>3791</v>
          </cell>
        </row>
        <row r="30">
          <cell r="A30" t="str">
            <v>00186625</v>
          </cell>
          <cell r="B30" t="str">
            <v xml:space="preserve">АО СЕВЕРСКИЙ ТРУБНЫЙ ЗАВОД</v>
          </cell>
          <cell r="C30">
            <v>1797</v>
          </cell>
          <cell r="D30">
            <v>1939</v>
          </cell>
          <cell r="E30">
            <v>733</v>
          </cell>
          <cell r="F30">
            <v>643</v>
          </cell>
          <cell r="G30">
            <v>2166</v>
          </cell>
          <cell r="H30">
            <v>3303</v>
          </cell>
          <cell r="I30">
            <v>4257</v>
          </cell>
          <cell r="J30">
            <v>2844</v>
          </cell>
          <cell r="K30">
            <v>2462</v>
          </cell>
          <cell r="L30">
            <v>2117</v>
          </cell>
        </row>
        <row r="31">
          <cell r="A31" t="str">
            <v>00186631</v>
          </cell>
          <cell r="B31" t="str">
            <v xml:space="preserve">АООТ"СИНАРСКИЙ ТРУБНЫЙ ЗАВОД"</v>
          </cell>
          <cell r="C31">
            <v>1881</v>
          </cell>
          <cell r="D31">
            <v>1844</v>
          </cell>
          <cell r="E31">
            <v>1180</v>
          </cell>
          <cell r="F31">
            <v>653</v>
          </cell>
          <cell r="G31">
            <v>331</v>
          </cell>
          <cell r="H31">
            <v>62</v>
          </cell>
          <cell r="I31">
            <v>114</v>
          </cell>
          <cell r="J31">
            <v>445</v>
          </cell>
          <cell r="K31">
            <v>12</v>
          </cell>
          <cell r="L31">
            <v>58</v>
          </cell>
        </row>
        <row r="32">
          <cell r="A32" t="str">
            <v>00186654</v>
          </cell>
          <cell r="B32" t="str">
            <v xml:space="preserve">АО ОТ "ЧЕЛЯБИНСКИЙ ТРУБОПРОКАТНЫЙ ЗАВОД"</v>
          </cell>
          <cell r="C32">
            <v>10431</v>
          </cell>
          <cell r="D32">
            <v>3465</v>
          </cell>
          <cell r="E32">
            <v>3806</v>
          </cell>
          <cell r="F32">
            <v>3065</v>
          </cell>
          <cell r="G32">
            <v>3544</v>
          </cell>
          <cell r="H32">
            <v>2327</v>
          </cell>
          <cell r="I32">
            <v>4321</v>
          </cell>
          <cell r="J32">
            <v>2438</v>
          </cell>
          <cell r="K32">
            <v>2059</v>
          </cell>
          <cell r="L32">
            <v>2210</v>
          </cell>
        </row>
        <row r="33">
          <cell r="A33" t="str">
            <v>00186849</v>
          </cell>
          <cell r="B33" t="str">
            <v xml:space="preserve">"МИХАЙЛОВСКИЙ ГОК"-АО ОТКРЫТОГО ТИПА</v>
          </cell>
          <cell r="C33">
            <v>10431</v>
          </cell>
          <cell r="D33">
            <v>3465</v>
          </cell>
          <cell r="E33">
            <v>3806</v>
          </cell>
          <cell r="F33">
            <v>3065</v>
          </cell>
          <cell r="G33">
            <v>0</v>
          </cell>
          <cell r="H33">
            <v>1</v>
          </cell>
          <cell r="I33">
            <v>0</v>
          </cell>
          <cell r="J33">
            <v>2438</v>
          </cell>
          <cell r="K33">
            <v>2059</v>
          </cell>
          <cell r="L33">
            <v>0</v>
          </cell>
        </row>
        <row r="34">
          <cell r="A34" t="str">
            <v>00188110</v>
          </cell>
          <cell r="B34" t="str">
            <v xml:space="preserve">АООТ "АЛТАЙ-КОКС"</v>
          </cell>
          <cell r="C34">
            <v>8</v>
          </cell>
          <cell r="D34">
            <v>1</v>
          </cell>
          <cell r="E34">
            <v>0</v>
          </cell>
          <cell r="F34">
            <v>0</v>
          </cell>
          <cell r="G34">
            <v>8</v>
          </cell>
          <cell r="H34">
            <v>1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A35" t="str">
            <v>00194470</v>
          </cell>
          <cell r="B35" t="str">
            <v xml:space="preserve">УЧАЛИНСКИЙ ГОРНООБОГАТИТЕЛЬНЫЙ КОМБИНАТ</v>
          </cell>
          <cell r="C35">
            <v>25</v>
          </cell>
          <cell r="D35">
            <v>8</v>
          </cell>
          <cell r="E35">
            <v>8</v>
          </cell>
          <cell r="F35">
            <v>0</v>
          </cell>
          <cell r="G35">
            <v>8</v>
          </cell>
        </row>
        <row r="36">
          <cell r="A36" t="str">
            <v>00194547</v>
          </cell>
          <cell r="B36" t="str">
            <v xml:space="preserve">ОАО "ЮЖНО-УРАЛЬСКИЙ НИКЕЛЕВЫЙ КОМБИНАТ"</v>
          </cell>
          <cell r="C36">
            <v>25</v>
          </cell>
          <cell r="D36">
            <v>5</v>
          </cell>
          <cell r="E36">
            <v>5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5</v>
          </cell>
        </row>
        <row r="37">
          <cell r="A37" t="str">
            <v>00196196</v>
          </cell>
          <cell r="B37" t="str">
            <v xml:space="preserve">ОАО "ЧЭЗ"</v>
          </cell>
          <cell r="C37">
            <v>134</v>
          </cell>
          <cell r="D37">
            <v>138</v>
          </cell>
          <cell r="E37">
            <v>134</v>
          </cell>
          <cell r="F37">
            <v>138</v>
          </cell>
          <cell r="G37">
            <v>0</v>
          </cell>
          <cell r="H37">
            <v>0</v>
          </cell>
          <cell r="I37">
            <v>0</v>
          </cell>
          <cell r="J37">
            <v>134</v>
          </cell>
          <cell r="K37">
            <v>138</v>
          </cell>
        </row>
        <row r="38">
          <cell r="A38" t="str">
            <v>00204760</v>
          </cell>
          <cell r="B38" t="str">
            <v xml:space="preserve">ОАО "УРАЛЬСКИЙ ЗАВОД ТЕХНИЧЕСКИХ ГАЗОВ" *6659010266</v>
          </cell>
          <cell r="C38">
            <v>134</v>
          </cell>
          <cell r="D38">
            <v>50</v>
          </cell>
          <cell r="E38">
            <v>134</v>
          </cell>
          <cell r="F38">
            <v>50</v>
          </cell>
          <cell r="G38">
            <v>0</v>
          </cell>
          <cell r="H38">
            <v>0</v>
          </cell>
          <cell r="I38">
            <v>0</v>
          </cell>
          <cell r="J38">
            <v>134</v>
          </cell>
          <cell r="K38">
            <v>50</v>
          </cell>
        </row>
        <row r="39">
          <cell r="A39" t="str">
            <v>00210654</v>
          </cell>
          <cell r="B39" t="str">
            <v xml:space="preserve">АО "ТУРБОМОТОРНЫЙ ЗАВОД"                                                    0705</v>
          </cell>
          <cell r="C39">
            <v>50</v>
          </cell>
          <cell r="D39">
            <v>0</v>
          </cell>
          <cell r="E39">
            <v>50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50</v>
          </cell>
          <cell r="L39">
            <v>0</v>
          </cell>
        </row>
        <row r="40">
          <cell r="A40" t="str">
            <v>00210766</v>
          </cell>
          <cell r="B40" t="str">
            <v xml:space="preserve">АО БМЗ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A41" t="str">
            <v>00210921</v>
          </cell>
          <cell r="B41" t="str">
            <v xml:space="preserve">АООТ ЗАВОД "ДАЛЬДИЗЕЛЬ"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A42" t="str">
            <v>00211300</v>
          </cell>
          <cell r="B42" t="str">
            <v xml:space="preserve">АО ПОЛЕВСКОЙ МАШЗАВОД</v>
          </cell>
          <cell r="C42">
            <v>0</v>
          </cell>
          <cell r="D42">
            <v>0</v>
          </cell>
          <cell r="E42">
            <v>89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89</v>
          </cell>
        </row>
        <row r="43">
          <cell r="A43" t="str">
            <v>00217544</v>
          </cell>
          <cell r="B43" t="str">
            <v xml:space="preserve">ЗАО "МАШИНОСТРОИТЕЛЬНЫЙ ЗАВОД ИМ.ВОРОВСКОГО"</v>
          </cell>
          <cell r="C43">
            <v>1</v>
          </cell>
          <cell r="D43">
            <v>6</v>
          </cell>
          <cell r="E43">
            <v>1</v>
          </cell>
          <cell r="F43">
            <v>6</v>
          </cell>
          <cell r="G43">
            <v>0</v>
          </cell>
          <cell r="H43">
            <v>0</v>
          </cell>
          <cell r="I43">
            <v>0</v>
          </cell>
          <cell r="J43">
            <v>1</v>
          </cell>
          <cell r="K43">
            <v>6</v>
          </cell>
        </row>
        <row r="44">
          <cell r="A44" t="str">
            <v>00217610</v>
          </cell>
          <cell r="B44" t="str">
            <v xml:space="preserve">АООТ "ВОЛГОГРАДНЕФТЕМАШ"</v>
          </cell>
          <cell r="C44">
            <v>5</v>
          </cell>
          <cell r="D44">
            <v>5</v>
          </cell>
          <cell r="E44">
            <v>0</v>
          </cell>
          <cell r="F44">
            <v>5</v>
          </cell>
        </row>
        <row r="45">
          <cell r="A45" t="str">
            <v>00226253</v>
          </cell>
          <cell r="B45" t="str">
            <v xml:space="preserve">АКЦИОНЕPНОЕ ОБЩЕСТВО "ТЕПЛОПPИБОP"</v>
          </cell>
          <cell r="C45">
            <v>68</v>
          </cell>
          <cell r="D45">
            <v>1</v>
          </cell>
          <cell r="E45">
            <v>6</v>
          </cell>
          <cell r="F45">
            <v>68</v>
          </cell>
          <cell r="G45">
            <v>1</v>
          </cell>
          <cell r="H45">
            <v>6</v>
          </cell>
          <cell r="I45">
            <v>68</v>
          </cell>
          <cell r="J45">
            <v>1</v>
          </cell>
          <cell r="K45">
            <v>6</v>
          </cell>
        </row>
        <row r="46">
          <cell r="A46" t="str">
            <v>00231515</v>
          </cell>
          <cell r="B46" t="str">
            <v xml:space="preserve">АО КАМАЗ КУЗН З-Д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</row>
        <row r="47">
          <cell r="A47" t="str">
            <v>00231703</v>
          </cell>
          <cell r="B47" t="str">
            <v xml:space="preserve">АО"ЛИКИНСКИЙ АВТОБУСНЫЙ ЗАВОД"</v>
          </cell>
          <cell r="C47">
            <v>4</v>
          </cell>
          <cell r="D47">
            <v>68</v>
          </cell>
          <cell r="E47">
            <v>68</v>
          </cell>
          <cell r="F47">
            <v>0</v>
          </cell>
          <cell r="G47">
            <v>0</v>
          </cell>
          <cell r="H47">
            <v>0</v>
          </cell>
          <cell r="I47">
            <v>68</v>
          </cell>
        </row>
        <row r="48">
          <cell r="A48" t="str">
            <v>00231768</v>
          </cell>
          <cell r="B48" t="str">
            <v xml:space="preserve">АО "МОСКВИЧ"</v>
          </cell>
          <cell r="C48">
            <v>37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</row>
        <row r="49">
          <cell r="A49" t="str">
            <v>00231952</v>
          </cell>
          <cell r="B49" t="str">
            <v xml:space="preserve">АООТ "ВОЛЖСКИЕ МОТОРЫ"</v>
          </cell>
          <cell r="C49">
            <v>4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</row>
        <row r="50">
          <cell r="A50" t="str">
            <v>00232532</v>
          </cell>
          <cell r="B50" t="str">
            <v xml:space="preserve">ОАО "ПРОКОПЬЕВСКИЙ ПОДШИПНИКОВЫЙ З-Д 14"</v>
          </cell>
          <cell r="C50">
            <v>37</v>
          </cell>
          <cell r="D50">
            <v>3</v>
          </cell>
          <cell r="E50">
            <v>3</v>
          </cell>
          <cell r="F50">
            <v>0</v>
          </cell>
          <cell r="G50">
            <v>0</v>
          </cell>
          <cell r="H50">
            <v>0</v>
          </cell>
          <cell r="I50">
            <v>3</v>
          </cell>
        </row>
        <row r="51">
          <cell r="A51" t="str">
            <v>00244676</v>
          </cell>
          <cell r="B51" t="str">
            <v xml:space="preserve">АО "АГРИСОВГАЗ"</v>
          </cell>
          <cell r="C51">
            <v>65</v>
          </cell>
          <cell r="D51">
            <v>65</v>
          </cell>
          <cell r="E51">
            <v>66</v>
          </cell>
          <cell r="F51">
            <v>54</v>
          </cell>
          <cell r="G51">
            <v>63</v>
          </cell>
          <cell r="H51">
            <v>74</v>
          </cell>
          <cell r="I51">
            <v>36</v>
          </cell>
          <cell r="J51">
            <v>95</v>
          </cell>
          <cell r="K51">
            <v>56</v>
          </cell>
          <cell r="L51">
            <v>56</v>
          </cell>
        </row>
        <row r="52">
          <cell r="A52" t="str">
            <v>00285126</v>
          </cell>
          <cell r="B52" t="str">
            <v xml:space="preserve">"АООТ"КЫШТЫМСКИЙ ГОРНО-ОБОГАТИТЕЛЬНЫЙ   КОМБИНАТ</v>
          </cell>
          <cell r="C52">
            <v>3</v>
          </cell>
          <cell r="D52">
            <v>41</v>
          </cell>
          <cell r="E52">
            <v>3</v>
          </cell>
          <cell r="F52">
            <v>41</v>
          </cell>
          <cell r="G52">
            <v>0</v>
          </cell>
          <cell r="H52">
            <v>0</v>
          </cell>
          <cell r="I52">
            <v>3</v>
          </cell>
          <cell r="J52">
            <v>0</v>
          </cell>
          <cell r="K52">
            <v>41</v>
          </cell>
        </row>
        <row r="53">
          <cell r="A53" t="str">
            <v>00288219</v>
          </cell>
          <cell r="B53" t="str">
            <v xml:space="preserve">МП "МОРЯКОВСКИЙ СТЕКОЛЬНЫЙ ЗАВОД"</v>
          </cell>
          <cell r="C53">
            <v>65</v>
          </cell>
          <cell r="D53">
            <v>65</v>
          </cell>
          <cell r="E53">
            <v>66</v>
          </cell>
          <cell r="F53">
            <v>54</v>
          </cell>
          <cell r="G53">
            <v>8</v>
          </cell>
          <cell r="H53">
            <v>74</v>
          </cell>
          <cell r="I53">
            <v>36</v>
          </cell>
          <cell r="J53">
            <v>95</v>
          </cell>
          <cell r="K53">
            <v>56</v>
          </cell>
          <cell r="L53">
            <v>56</v>
          </cell>
        </row>
        <row r="54">
          <cell r="A54" t="str">
            <v>00300239</v>
          </cell>
          <cell r="B54" t="str">
            <v xml:space="preserve">ОАО ПО ПРОИЗВОДСТВУ ИСКУССТВЕННЫХ КОЖ И ПЛЕНОЧНЫХ МАТЕРИАЛОВ (АО "ИСКОЖ")</v>
          </cell>
          <cell r="C54">
            <v>9</v>
          </cell>
          <cell r="D54">
            <v>9</v>
          </cell>
          <cell r="E54">
            <v>0</v>
          </cell>
          <cell r="F54">
            <v>9</v>
          </cell>
        </row>
        <row r="55">
          <cell r="A55" t="str">
            <v>00303806</v>
          </cell>
          <cell r="B55" t="str">
            <v xml:space="preserve">АОЗТ"ПРОКОПЬЕВСКИЙ ФАРФОР"</v>
          </cell>
          <cell r="C55">
            <v>2</v>
          </cell>
          <cell r="D55">
            <v>41</v>
          </cell>
          <cell r="E55">
            <v>2</v>
          </cell>
          <cell r="F55">
            <v>41</v>
          </cell>
          <cell r="G55">
            <v>0</v>
          </cell>
          <cell r="H55">
            <v>0</v>
          </cell>
          <cell r="I55">
            <v>0</v>
          </cell>
          <cell r="J55">
            <v>2</v>
          </cell>
          <cell r="K55">
            <v>41</v>
          </cell>
        </row>
        <row r="56">
          <cell r="A56" t="str">
            <v>00319138</v>
          </cell>
          <cell r="B56" t="str">
            <v xml:space="preserve">ОАО "МОСКОВСКАЯ СИТЦЕНАБИВНАЯ ФАБРИКА"</v>
          </cell>
          <cell r="C56">
            <v>8</v>
          </cell>
          <cell r="D56">
            <v>5</v>
          </cell>
          <cell r="E56">
            <v>8</v>
          </cell>
          <cell r="F56">
            <v>5</v>
          </cell>
          <cell r="G56">
            <v>8</v>
          </cell>
          <cell r="H56">
            <v>0</v>
          </cell>
          <cell r="I56">
            <v>0</v>
          </cell>
          <cell r="J56">
            <v>0</v>
          </cell>
          <cell r="K56">
            <v>5</v>
          </cell>
        </row>
        <row r="57">
          <cell r="A57" t="str">
            <v>00320147</v>
          </cell>
          <cell r="B57" t="str">
            <v xml:space="preserve">8 МАРТА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</row>
        <row r="58">
          <cell r="A58" t="str">
            <v>00461706</v>
          </cell>
          <cell r="B58" t="str">
            <v xml:space="preserve">БАМР НАХОДКИНСКАЯ БАЗА АКТИВНОГО МОРСКОГО РЫБОЛОВСТВА</v>
          </cell>
          <cell r="C58">
            <v>0</v>
          </cell>
          <cell r="D58">
            <v>2</v>
          </cell>
          <cell r="E58">
            <v>0</v>
          </cell>
          <cell r="F58">
            <v>2</v>
          </cell>
          <cell r="G58">
            <v>0</v>
          </cell>
          <cell r="H58">
            <v>0</v>
          </cell>
          <cell r="I58">
            <v>0</v>
          </cell>
          <cell r="J58">
            <v>2</v>
          </cell>
        </row>
        <row r="59">
          <cell r="A59" t="str">
            <v>00989927</v>
          </cell>
          <cell r="B59" t="str">
            <v>АООТ"ЧЕЛЕС"</v>
          </cell>
          <cell r="C59">
            <v>36</v>
          </cell>
          <cell r="D59">
            <v>5</v>
          </cell>
          <cell r="E59">
            <v>5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5</v>
          </cell>
        </row>
        <row r="60">
          <cell r="A60" t="str">
            <v>01003288</v>
          </cell>
          <cell r="B60" t="str">
            <v xml:space="preserve">АО "ТРУБНЫЙ ЗАВОД"</v>
          </cell>
          <cell r="C60">
            <v>0</v>
          </cell>
          <cell r="D60">
            <v>73</v>
          </cell>
          <cell r="E60">
            <v>69</v>
          </cell>
          <cell r="F60">
            <v>0</v>
          </cell>
          <cell r="G60">
            <v>73</v>
          </cell>
          <cell r="H60">
            <v>69</v>
          </cell>
          <cell r="I60">
            <v>59</v>
          </cell>
          <cell r="J60">
            <v>15</v>
          </cell>
          <cell r="K60">
            <v>0</v>
          </cell>
          <cell r="L60">
            <v>15</v>
          </cell>
        </row>
        <row r="61">
          <cell r="A61" t="str">
            <v>01030345</v>
          </cell>
          <cell r="B61" t="str">
            <v xml:space="preserve">ГП СПЕЦИАЛИЗИРОВАННАЯ ПЕРЕДВИЖНАЯ МЕХАНИЗИРОВАННАЯ КОЛОННА РЕМСЕЛЬБУРВОД</v>
          </cell>
          <cell r="C61">
            <v>0</v>
          </cell>
          <cell r="D61">
            <v>5</v>
          </cell>
          <cell r="E61">
            <v>0</v>
          </cell>
          <cell r="F61">
            <v>5</v>
          </cell>
          <cell r="G61">
            <v>0</v>
          </cell>
          <cell r="H61">
            <v>0</v>
          </cell>
          <cell r="I61">
            <v>0</v>
          </cell>
          <cell r="J61">
            <v>5</v>
          </cell>
        </row>
        <row r="62">
          <cell r="A62" t="str">
            <v>01103587</v>
          </cell>
          <cell r="B62" t="str">
            <v xml:space="preserve">ГП "ЦЕНТРЖЕЛДОРМЕТРОСНАБ"</v>
          </cell>
          <cell r="C62">
            <v>36</v>
          </cell>
          <cell r="D62">
            <v>80</v>
          </cell>
          <cell r="E62">
            <v>80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80</v>
          </cell>
        </row>
        <row r="63">
          <cell r="A63" t="str">
            <v>01105379</v>
          </cell>
          <cell r="B63" t="str">
            <v xml:space="preserve">"ГЛАВНЫЙ МАТЕРИАЛЬНЫЙ СКЛАД ЮУЖД"</v>
          </cell>
          <cell r="C63">
            <v>15</v>
          </cell>
          <cell r="D63">
            <v>15</v>
          </cell>
          <cell r="E63">
            <v>3</v>
          </cell>
          <cell r="F63">
            <v>7</v>
          </cell>
          <cell r="G63">
            <v>73</v>
          </cell>
          <cell r="H63">
            <v>6</v>
          </cell>
          <cell r="I63">
            <v>59</v>
          </cell>
          <cell r="J63">
            <v>101</v>
          </cell>
          <cell r="K63">
            <v>60</v>
          </cell>
          <cell r="L63">
            <v>10</v>
          </cell>
        </row>
        <row r="64">
          <cell r="A64" t="str">
            <v>01218149</v>
          </cell>
          <cell r="B64" t="str">
            <v xml:space="preserve">АОЗТ "ЖБИ-2"</v>
          </cell>
          <cell r="C64">
            <v>39</v>
          </cell>
          <cell r="D64">
            <v>5</v>
          </cell>
          <cell r="E64">
            <v>39</v>
          </cell>
          <cell r="F64">
            <v>5</v>
          </cell>
          <cell r="G64">
            <v>0</v>
          </cell>
          <cell r="H64">
            <v>39</v>
          </cell>
          <cell r="I64">
            <v>0</v>
          </cell>
          <cell r="J64">
            <v>5</v>
          </cell>
        </row>
        <row r="65">
          <cell r="A65" t="str">
            <v>01219887</v>
          </cell>
          <cell r="B65" t="str">
            <v xml:space="preserve">АО "Промтранс"</v>
          </cell>
          <cell r="C65">
            <v>180</v>
          </cell>
          <cell r="D65">
            <v>80</v>
          </cell>
          <cell r="E65">
            <v>180</v>
          </cell>
          <cell r="F65">
            <v>80</v>
          </cell>
          <cell r="G65">
            <v>180</v>
          </cell>
          <cell r="H65">
            <v>0</v>
          </cell>
          <cell r="I65">
            <v>0</v>
          </cell>
          <cell r="J65">
            <v>0</v>
          </cell>
          <cell r="K65">
            <v>80</v>
          </cell>
        </row>
        <row r="66">
          <cell r="A66" t="str">
            <v>01226462</v>
          </cell>
          <cell r="B66" t="str">
            <v>АОЗТ"ЗЛАТОУСТМЕТАЛЛУРГСТРОЙ"</v>
          </cell>
          <cell r="C66">
            <v>15</v>
          </cell>
          <cell r="D66">
            <v>15</v>
          </cell>
          <cell r="E66">
            <v>3</v>
          </cell>
          <cell r="F66">
            <v>7</v>
          </cell>
          <cell r="G66">
            <v>101</v>
          </cell>
          <cell r="H66">
            <v>6</v>
          </cell>
          <cell r="I66">
            <v>10</v>
          </cell>
          <cell r="J66">
            <v>101</v>
          </cell>
          <cell r="K66">
            <v>110</v>
          </cell>
          <cell r="L66">
            <v>10</v>
          </cell>
        </row>
        <row r="67">
          <cell r="A67" t="str">
            <v>01232416</v>
          </cell>
          <cell r="B67" t="str">
            <v xml:space="preserve">ООО "УПТК ТРЕСТА УРАЛАВТОСТРОЙ"</v>
          </cell>
          <cell r="C67">
            <v>60</v>
          </cell>
          <cell r="D67">
            <v>60</v>
          </cell>
          <cell r="E67">
            <v>164</v>
          </cell>
        </row>
        <row r="68">
          <cell r="A68" t="str">
            <v>01249782</v>
          </cell>
          <cell r="B68" t="str">
            <v xml:space="preserve">АООТ"ЗАВОД СБОРНОГО ЖЕЛЕЗОБЕТОНА N1"</v>
          </cell>
          <cell r="C68">
            <v>1</v>
          </cell>
          <cell r="D68">
            <v>39</v>
          </cell>
          <cell r="E68">
            <v>1</v>
          </cell>
          <cell r="F68">
            <v>39</v>
          </cell>
          <cell r="G68">
            <v>1</v>
          </cell>
          <cell r="H68">
            <v>39</v>
          </cell>
        </row>
        <row r="69">
          <cell r="A69" t="str">
            <v>01259415</v>
          </cell>
          <cell r="B69" t="str">
            <v xml:space="preserve">АО ПЯТЫЙ ТРЕСТ</v>
          </cell>
          <cell r="C69">
            <v>180</v>
          </cell>
          <cell r="D69">
            <v>0</v>
          </cell>
          <cell r="E69">
            <v>180</v>
          </cell>
          <cell r="F69">
            <v>0</v>
          </cell>
          <cell r="G69">
            <v>180</v>
          </cell>
          <cell r="H69">
            <v>0</v>
          </cell>
        </row>
        <row r="70">
          <cell r="A70" t="str">
            <v>01284695</v>
          </cell>
          <cell r="B70" t="str">
            <v xml:space="preserve">АО АЛЬМЕТЬЕВСКИЙ ТРУБНЫЙ ЗАВОД</v>
          </cell>
          <cell r="C70">
            <v>71</v>
          </cell>
          <cell r="D70">
            <v>96</v>
          </cell>
          <cell r="E70">
            <v>96</v>
          </cell>
          <cell r="F70">
            <v>170</v>
          </cell>
          <cell r="G70">
            <v>231</v>
          </cell>
          <cell r="H70">
            <v>110</v>
          </cell>
          <cell r="I70">
            <v>170</v>
          </cell>
          <cell r="J70">
            <v>332</v>
          </cell>
          <cell r="K70">
            <v>110</v>
          </cell>
        </row>
        <row r="71">
          <cell r="A71" t="str">
            <v>01289178</v>
          </cell>
          <cell r="B71" t="str">
            <v xml:space="preserve">АООТ "СЕВЕРГАЗСТРОЙ"</v>
          </cell>
          <cell r="C71">
            <v>60</v>
          </cell>
          <cell r="D71">
            <v>60</v>
          </cell>
          <cell r="E71">
            <v>7</v>
          </cell>
        </row>
        <row r="72">
          <cell r="A72" t="str">
            <v>01301703</v>
          </cell>
          <cell r="B72" t="str">
            <v xml:space="preserve">АОЗТ ГЕРМАНСКОЕ ПРЕДПРИЯТИЕ "НОВТРАК"</v>
          </cell>
          <cell r="C72">
            <v>0</v>
          </cell>
          <cell r="D72">
            <v>1</v>
          </cell>
          <cell r="E72">
            <v>0</v>
          </cell>
          <cell r="F72">
            <v>0</v>
          </cell>
          <cell r="G72">
            <v>1</v>
          </cell>
        </row>
        <row r="73">
          <cell r="A73" t="str">
            <v>01374109</v>
          </cell>
          <cell r="B73" t="str">
            <v>ЛЗМО</v>
          </cell>
          <cell r="C73">
            <v>0</v>
          </cell>
          <cell r="D73">
            <v>58</v>
          </cell>
          <cell r="E73">
            <v>41</v>
          </cell>
          <cell r="F73">
            <v>49</v>
          </cell>
          <cell r="G73">
            <v>49</v>
          </cell>
          <cell r="H73">
            <v>0</v>
          </cell>
          <cell r="I73">
            <v>58</v>
          </cell>
          <cell r="J73">
            <v>41</v>
          </cell>
          <cell r="K73">
            <v>49</v>
          </cell>
          <cell r="L73">
            <v>49</v>
          </cell>
        </row>
        <row r="74">
          <cell r="A74" t="str">
            <v>01386533</v>
          </cell>
          <cell r="B74" t="str">
            <v xml:space="preserve">АООТ "ВОЛГОМОСТ"</v>
          </cell>
          <cell r="C74">
            <v>71</v>
          </cell>
          <cell r="D74">
            <v>96</v>
          </cell>
          <cell r="E74">
            <v>96</v>
          </cell>
          <cell r="F74">
            <v>170</v>
          </cell>
          <cell r="G74">
            <v>231</v>
          </cell>
          <cell r="H74">
            <v>170</v>
          </cell>
          <cell r="I74">
            <v>170</v>
          </cell>
          <cell r="J74">
            <v>0</v>
          </cell>
        </row>
        <row r="75">
          <cell r="A75" t="str">
            <v>01390931</v>
          </cell>
          <cell r="B75" t="str">
            <v xml:space="preserve">ОАО " СВЕРДЛОВСКМЕТРОСТРОЙ"</v>
          </cell>
          <cell r="C75">
            <v>7</v>
          </cell>
          <cell r="D75">
            <v>96</v>
          </cell>
          <cell r="E75">
            <v>7</v>
          </cell>
          <cell r="F75">
            <v>96</v>
          </cell>
          <cell r="G75">
            <v>100</v>
          </cell>
          <cell r="H75">
            <v>96</v>
          </cell>
          <cell r="I75">
            <v>0</v>
          </cell>
          <cell r="J75">
            <v>100</v>
          </cell>
        </row>
        <row r="76">
          <cell r="A76" t="str">
            <v>01394395</v>
          </cell>
          <cell r="B76" t="str">
            <v xml:space="preserve">ОАО "З-Д СПЕЦИАЛЬНЫХ МОНТАЖНЫХ ИЗДЕЛИЙ "</v>
          </cell>
          <cell r="C76">
            <v>165</v>
          </cell>
          <cell r="D76">
            <v>694</v>
          </cell>
          <cell r="E76">
            <v>52</v>
          </cell>
          <cell r="F76">
            <v>0</v>
          </cell>
          <cell r="G76">
            <v>180</v>
          </cell>
          <cell r="H76">
            <v>69</v>
          </cell>
          <cell r="I76">
            <v>45</v>
          </cell>
        </row>
        <row r="77">
          <cell r="A77" t="str">
            <v>01395615</v>
          </cell>
          <cell r="B77" t="str">
            <v xml:space="preserve">АОЗТ УП-НИЕ "САНТЕХКОМПЛЕКТ ВОЛГОСАНТЕХМОНТАЖ</v>
          </cell>
          <cell r="C77">
            <v>20</v>
          </cell>
          <cell r="D77">
            <v>20</v>
          </cell>
          <cell r="E77">
            <v>8</v>
          </cell>
          <cell r="F77">
            <v>15</v>
          </cell>
          <cell r="G77">
            <v>49</v>
          </cell>
          <cell r="H77">
            <v>49</v>
          </cell>
          <cell r="I77">
            <v>58</v>
          </cell>
          <cell r="J77">
            <v>15</v>
          </cell>
          <cell r="K77">
            <v>49</v>
          </cell>
          <cell r="L77">
            <v>49</v>
          </cell>
        </row>
        <row r="78">
          <cell r="A78" t="str">
            <v>01395880</v>
          </cell>
          <cell r="B78" t="str">
            <v xml:space="preserve">ОАО "ЗАВОД МЕТАЛЛОКОНСТРУКЦИЙ"</v>
          </cell>
          <cell r="C78">
            <v>160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</row>
        <row r="79">
          <cell r="A79" t="str">
            <v>01396425</v>
          </cell>
          <cell r="B79" t="str">
            <v xml:space="preserve">АО "З-Д ТРУБЧАТЫХ СТР.КОНСТРУКЦИЙ"</v>
          </cell>
          <cell r="C79">
            <v>40</v>
          </cell>
          <cell r="D79">
            <v>96</v>
          </cell>
          <cell r="E79">
            <v>100</v>
          </cell>
          <cell r="F79">
            <v>40</v>
          </cell>
          <cell r="G79">
            <v>96</v>
          </cell>
          <cell r="H79">
            <v>96</v>
          </cell>
          <cell r="I79">
            <v>0</v>
          </cell>
          <cell r="J79">
            <v>100</v>
          </cell>
        </row>
        <row r="80">
          <cell r="A80" t="str">
            <v>01400434</v>
          </cell>
          <cell r="B80" t="str">
            <v xml:space="preserve">АООТ ТРЕСТ N 7</v>
          </cell>
          <cell r="C80">
            <v>165</v>
          </cell>
          <cell r="D80">
            <v>694</v>
          </cell>
          <cell r="E80">
            <v>52</v>
          </cell>
          <cell r="F80">
            <v>180</v>
          </cell>
          <cell r="G80">
            <v>180</v>
          </cell>
          <cell r="H80">
            <v>69</v>
          </cell>
          <cell r="I80">
            <v>0</v>
          </cell>
          <cell r="J80">
            <v>0</v>
          </cell>
        </row>
        <row r="81">
          <cell r="A81" t="str">
            <v>01400440</v>
          </cell>
          <cell r="B81" t="str">
            <v xml:space="preserve">АО "ТРЕСТ-7"</v>
          </cell>
          <cell r="C81">
            <v>3</v>
          </cell>
          <cell r="D81">
            <v>3</v>
          </cell>
          <cell r="E81">
            <v>8</v>
          </cell>
          <cell r="F81">
            <v>15</v>
          </cell>
          <cell r="G81">
            <v>0</v>
          </cell>
          <cell r="H81">
            <v>0</v>
          </cell>
          <cell r="I81">
            <v>0</v>
          </cell>
          <cell r="J81">
            <v>15</v>
          </cell>
        </row>
        <row r="82">
          <cell r="A82" t="str">
            <v>01401327</v>
          </cell>
          <cell r="B82" t="str">
            <v xml:space="preserve">АО "АГРОЭНЕРГОТЕХМОНТАЖ"</v>
          </cell>
          <cell r="C82">
            <v>160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</row>
        <row r="83">
          <cell r="A83" t="str">
            <v>01407494</v>
          </cell>
          <cell r="B83" t="str">
            <v xml:space="preserve">СМУ АО "ОРЕНБУРГСАНТЕХМОНТАЖ"</v>
          </cell>
          <cell r="C83">
            <v>40</v>
          </cell>
          <cell r="D83">
            <v>58</v>
          </cell>
          <cell r="E83">
            <v>40</v>
          </cell>
          <cell r="F83">
            <v>40</v>
          </cell>
          <cell r="G83">
            <v>58</v>
          </cell>
        </row>
        <row r="84">
          <cell r="A84" t="str">
            <v>01424593</v>
          </cell>
          <cell r="B84" t="str">
            <v xml:space="preserve">В/О " ЗАРУБЕЖГЕОЛОГИЯ"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A85" t="str">
            <v>01427321</v>
          </cell>
          <cell r="B85" t="str">
            <v xml:space="preserve">ГФУП "УХТАНЕФТЕГАЗГЕОЛОГИЯ"</v>
          </cell>
          <cell r="C85">
            <v>3</v>
          </cell>
          <cell r="D85">
            <v>3</v>
          </cell>
          <cell r="E85">
            <v>12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12</v>
          </cell>
        </row>
        <row r="86">
          <cell r="A86" t="str">
            <v>01872067</v>
          </cell>
          <cell r="B86" t="str">
            <v xml:space="preserve">АКЦИОНЕРНОЕ ОБЩЕСТВО ОТКРЫТОГО ТИПА "ПЕРММЕТАЛЛ"</v>
          </cell>
          <cell r="C86">
            <v>0</v>
          </cell>
          <cell r="D86">
            <v>58</v>
          </cell>
          <cell r="E86">
            <v>0</v>
          </cell>
          <cell r="F86">
            <v>58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58</v>
          </cell>
        </row>
        <row r="87">
          <cell r="A87" t="str">
            <v>01872446</v>
          </cell>
          <cell r="B87" t="str">
            <v xml:space="preserve">АООТ "ЧЕЛЯБМЕТАЛЛОПТТОРГ" *7451017899</v>
          </cell>
          <cell r="C87">
            <v>33</v>
          </cell>
          <cell r="D87">
            <v>33</v>
          </cell>
          <cell r="E87">
            <v>116</v>
          </cell>
          <cell r="F87">
            <v>62</v>
          </cell>
          <cell r="G87">
            <v>58</v>
          </cell>
          <cell r="H87">
            <v>64</v>
          </cell>
          <cell r="I87">
            <v>64</v>
          </cell>
        </row>
        <row r="88">
          <cell r="A88" t="str">
            <v>01872481</v>
          </cell>
          <cell r="B88" t="str">
            <v xml:space="preserve">ФИРМА "ЧЕЛЯБИНСКТЕХОПТТОРГ"</v>
          </cell>
          <cell r="C88">
            <v>56</v>
          </cell>
          <cell r="D88">
            <v>0</v>
          </cell>
          <cell r="E88">
            <v>56</v>
          </cell>
          <cell r="F88">
            <v>0</v>
          </cell>
          <cell r="G88">
            <v>56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A89" t="str">
            <v>01872498</v>
          </cell>
          <cell r="B89" t="str">
            <v xml:space="preserve">АООТ ФИРМЫ "ЧЕЛЯБМЕТАЛЛОПТТОРГ"</v>
          </cell>
          <cell r="C89">
            <v>38</v>
          </cell>
          <cell r="D89">
            <v>55</v>
          </cell>
          <cell r="E89">
            <v>12</v>
          </cell>
          <cell r="F89">
            <v>38</v>
          </cell>
          <cell r="G89">
            <v>55</v>
          </cell>
          <cell r="H89">
            <v>55</v>
          </cell>
          <cell r="I89">
            <v>0</v>
          </cell>
          <cell r="J89">
            <v>12</v>
          </cell>
        </row>
        <row r="90">
          <cell r="A90" t="str">
            <v>01872570</v>
          </cell>
          <cell r="B90" t="str">
            <v xml:space="preserve">АО ФИРМА "НОВОСИБМЕТАЛЛ"</v>
          </cell>
          <cell r="C90">
            <v>56</v>
          </cell>
          <cell r="D90">
            <v>56</v>
          </cell>
          <cell r="E90">
            <v>58</v>
          </cell>
          <cell r="F90">
            <v>61</v>
          </cell>
          <cell r="G90">
            <v>61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58</v>
          </cell>
        </row>
        <row r="91">
          <cell r="A91" t="str">
            <v>01874847</v>
          </cell>
          <cell r="B91" t="str">
            <v xml:space="preserve">АКЦИОНЕPНОЕ ОБЩЕСТВО ОТКPЫТОГО ТИПА</v>
          </cell>
          <cell r="C91">
            <v>33</v>
          </cell>
          <cell r="D91">
            <v>33</v>
          </cell>
          <cell r="E91">
            <v>116</v>
          </cell>
          <cell r="F91">
            <v>62</v>
          </cell>
          <cell r="G91">
            <v>64</v>
          </cell>
          <cell r="H91">
            <v>15</v>
          </cell>
          <cell r="I91">
            <v>64</v>
          </cell>
        </row>
        <row r="92">
          <cell r="A92" t="str">
            <v>01876013</v>
          </cell>
          <cell r="B92" t="str">
            <v xml:space="preserve">"БАТАЙСКМЕТАЛЛОПТТОРГ" АО</v>
          </cell>
          <cell r="C92">
            <v>74</v>
          </cell>
          <cell r="D92">
            <v>56</v>
          </cell>
          <cell r="E92">
            <v>56</v>
          </cell>
          <cell r="F92">
            <v>0</v>
          </cell>
          <cell r="G92">
            <v>56</v>
          </cell>
        </row>
        <row r="93">
          <cell r="A93" t="str">
            <v>02495632</v>
          </cell>
          <cell r="B93" t="str">
            <v xml:space="preserve">СТАВРОПОЛЬСКИЙ ТРЕСТ ИНЖЕНЕРНО-СТРОИТЕЛЬНЫХ ИЗЫСКАНИЙ (ОАО)</v>
          </cell>
          <cell r="C93">
            <v>38</v>
          </cell>
          <cell r="D93">
            <v>55</v>
          </cell>
          <cell r="E93">
            <v>1</v>
          </cell>
          <cell r="F93">
            <v>38</v>
          </cell>
          <cell r="G93">
            <v>55</v>
          </cell>
          <cell r="H93">
            <v>55</v>
          </cell>
          <cell r="I93">
            <v>0</v>
          </cell>
          <cell r="J93">
            <v>1</v>
          </cell>
        </row>
        <row r="94">
          <cell r="A94" t="str">
            <v>02839043</v>
          </cell>
          <cell r="B94" t="str">
            <v xml:space="preserve">ГП ВО "ТЕХНОПРОМЭКСПОРТ"</v>
          </cell>
          <cell r="C94">
            <v>97</v>
          </cell>
          <cell r="D94">
            <v>97</v>
          </cell>
          <cell r="E94">
            <v>200</v>
          </cell>
          <cell r="F94">
            <v>61</v>
          </cell>
          <cell r="G94">
            <v>61</v>
          </cell>
        </row>
        <row r="95">
          <cell r="A95" t="str">
            <v>02949352</v>
          </cell>
          <cell r="B95" t="str">
            <v xml:space="preserve">АО "БОРСКИЙ ТРУБНЫЙ ЗАВОД"</v>
          </cell>
          <cell r="C95">
            <v>203</v>
          </cell>
          <cell r="D95">
            <v>47</v>
          </cell>
          <cell r="E95">
            <v>60</v>
          </cell>
          <cell r="F95">
            <v>147</v>
          </cell>
          <cell r="G95">
            <v>194</v>
          </cell>
          <cell r="H95">
            <v>39</v>
          </cell>
          <cell r="I95">
            <v>20</v>
          </cell>
          <cell r="J95">
            <v>20</v>
          </cell>
          <cell r="K95">
            <v>174</v>
          </cell>
          <cell r="L95">
            <v>174</v>
          </cell>
        </row>
        <row r="96">
          <cell r="A96" t="str">
            <v>02963292</v>
          </cell>
          <cell r="B96" t="str">
            <v xml:space="preserve">ТОО "ХИМПРОДУКТ</v>
          </cell>
          <cell r="C96">
            <v>74</v>
          </cell>
          <cell r="D96">
            <v>39</v>
          </cell>
          <cell r="E96">
            <v>39</v>
          </cell>
        </row>
        <row r="97">
          <cell r="A97" t="str">
            <v>03239931</v>
          </cell>
          <cell r="B97" t="str">
            <v xml:space="preserve">ОАО ГАЗСПЕЦСТРОЙ</v>
          </cell>
          <cell r="C97">
            <v>1</v>
          </cell>
          <cell r="D97">
            <v>12</v>
          </cell>
          <cell r="E97">
            <v>1</v>
          </cell>
          <cell r="F97">
            <v>12</v>
          </cell>
          <cell r="G97">
            <v>0</v>
          </cell>
          <cell r="H97">
            <v>0</v>
          </cell>
          <cell r="I97">
            <v>0</v>
          </cell>
          <cell r="J97">
            <v>1</v>
          </cell>
          <cell r="K97">
            <v>0</v>
          </cell>
          <cell r="L97">
            <v>12</v>
          </cell>
        </row>
        <row r="98">
          <cell r="A98" t="str">
            <v>03414044</v>
          </cell>
          <cell r="B98" t="str">
            <v xml:space="preserve">ОАО ПТФ "ОМСКОБЛРЕСУРСЫ"</v>
          </cell>
          <cell r="C98">
            <v>97</v>
          </cell>
          <cell r="D98">
            <v>97</v>
          </cell>
          <cell r="E98">
            <v>200</v>
          </cell>
          <cell r="F98">
            <v>12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12</v>
          </cell>
        </row>
        <row r="99">
          <cell r="A99" t="str">
            <v>03613387</v>
          </cell>
          <cell r="B99" t="str">
            <v>АО"РОССИЯ"</v>
          </cell>
          <cell r="C99">
            <v>203</v>
          </cell>
          <cell r="D99">
            <v>14</v>
          </cell>
          <cell r="E99">
            <v>60</v>
          </cell>
          <cell r="F99">
            <v>147</v>
          </cell>
          <cell r="G99">
            <v>194</v>
          </cell>
          <cell r="H99">
            <v>39</v>
          </cell>
          <cell r="I99">
            <v>20</v>
          </cell>
          <cell r="J99">
            <v>20</v>
          </cell>
          <cell r="K99">
            <v>174</v>
          </cell>
          <cell r="L99">
            <v>174</v>
          </cell>
        </row>
        <row r="100">
          <cell r="A100" t="str">
            <v>03788371</v>
          </cell>
          <cell r="B100" t="str">
            <v xml:space="preserve">ГОСУДАРСТВЕННОЕ ПРЕДПРИЯТИЕ ПО МТС</v>
          </cell>
          <cell r="C100">
            <v>39</v>
          </cell>
          <cell r="D100">
            <v>30</v>
          </cell>
          <cell r="E100">
            <v>39</v>
          </cell>
          <cell r="F100">
            <v>30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30</v>
          </cell>
        </row>
        <row r="101">
          <cell r="A101" t="str">
            <v>03918164</v>
          </cell>
          <cell r="B101" t="str">
            <v xml:space="preserve">ООО "СЕЛЬСТРОЙКОМПЛЕКТ"</v>
          </cell>
          <cell r="C101">
            <v>99</v>
          </cell>
          <cell r="D101">
            <v>99</v>
          </cell>
          <cell r="E101">
            <v>12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12</v>
          </cell>
        </row>
        <row r="102">
          <cell r="A102" t="str">
            <v>04047621</v>
          </cell>
          <cell r="B102" t="str">
            <v xml:space="preserve">АДМИНИСТРАЦИЯ МЕСТНОГО САМОУПРАВЛЕНИЯ   ЛАХДЕНПОХСКОГО РАЙОНА</v>
          </cell>
          <cell r="C102">
            <v>0</v>
          </cell>
          <cell r="D102">
            <v>12</v>
          </cell>
          <cell r="E102">
            <v>0</v>
          </cell>
          <cell r="F102">
            <v>12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12</v>
          </cell>
        </row>
        <row r="103">
          <cell r="A103" t="str">
            <v>04565549</v>
          </cell>
          <cell r="B103" t="str">
            <v xml:space="preserve">АООТ "БРЮХОВЕЦАГРОПРОМСНАБ"</v>
          </cell>
          <cell r="C103">
            <v>14</v>
          </cell>
          <cell r="D103">
            <v>14</v>
          </cell>
          <cell r="E103">
            <v>0</v>
          </cell>
        </row>
        <row r="104">
          <cell r="A104" t="str">
            <v>04609011</v>
          </cell>
          <cell r="B104" t="str">
            <v xml:space="preserve">РПКФ "НОВОРОССИЙСК АО ЗАРУБЕЖСТРОЙМОНТАЖ"</v>
          </cell>
          <cell r="C104">
            <v>40</v>
          </cell>
          <cell r="D104">
            <v>16</v>
          </cell>
          <cell r="E104">
            <v>30</v>
          </cell>
          <cell r="F104">
            <v>40</v>
          </cell>
          <cell r="G104">
            <v>16</v>
          </cell>
          <cell r="H104">
            <v>40</v>
          </cell>
          <cell r="I104">
            <v>16</v>
          </cell>
          <cell r="J104">
            <v>0</v>
          </cell>
          <cell r="K104">
            <v>30</v>
          </cell>
        </row>
        <row r="105">
          <cell r="A105" t="str">
            <v>04609413</v>
          </cell>
          <cell r="B105" t="str">
            <v xml:space="preserve">ООО ВМП "ЮЖТЕХМОНТАЖ"</v>
          </cell>
          <cell r="C105">
            <v>99</v>
          </cell>
          <cell r="D105">
            <v>99</v>
          </cell>
          <cell r="E105">
            <v>0</v>
          </cell>
          <cell r="F105">
            <v>0</v>
          </cell>
          <cell r="G105">
            <v>5</v>
          </cell>
          <cell r="H105">
            <v>5</v>
          </cell>
          <cell r="I105">
            <v>0</v>
          </cell>
          <cell r="J105">
            <v>0</v>
          </cell>
          <cell r="K105">
            <v>0</v>
          </cell>
        </row>
        <row r="106">
          <cell r="A106" t="str">
            <v>04637852</v>
          </cell>
          <cell r="B106" t="str">
            <v>АОЗТ"УРАЛЛЕСЭНЕРГО"</v>
          </cell>
          <cell r="C106">
            <v>14</v>
          </cell>
          <cell r="D106">
            <v>0</v>
          </cell>
          <cell r="E106">
            <v>14</v>
          </cell>
          <cell r="F106">
            <v>14</v>
          </cell>
          <cell r="G106">
            <v>0</v>
          </cell>
          <cell r="H106">
            <v>0</v>
          </cell>
        </row>
        <row r="107">
          <cell r="A107" t="str">
            <v>04692213</v>
          </cell>
          <cell r="B107" t="str">
            <v xml:space="preserve">АООТ "НОВОКУЗНЕЦКМЕТАЛЛООПТОРГ"</v>
          </cell>
          <cell r="C107">
            <v>0</v>
          </cell>
          <cell r="D107">
            <v>55</v>
          </cell>
          <cell r="E107">
            <v>0</v>
          </cell>
          <cell r="F107">
            <v>55</v>
          </cell>
          <cell r="G107">
            <v>0</v>
          </cell>
          <cell r="H107">
            <v>0</v>
          </cell>
          <cell r="I107">
            <v>0</v>
          </cell>
          <cell r="J107">
            <v>55</v>
          </cell>
        </row>
        <row r="108">
          <cell r="A108" t="str">
            <v>04696843</v>
          </cell>
          <cell r="B108" t="str">
            <v xml:space="preserve">ПЕРЕСЛАВСКИЙ ЗАВОД ИНФОРМАЦИОННЫХ ТЕХНОЛОГИЙ "ЛИТ"</v>
          </cell>
          <cell r="C108">
            <v>0</v>
          </cell>
          <cell r="D108">
            <v>40</v>
          </cell>
          <cell r="E108">
            <v>16</v>
          </cell>
          <cell r="F108">
            <v>0</v>
          </cell>
          <cell r="G108">
            <v>40</v>
          </cell>
          <cell r="H108">
            <v>40</v>
          </cell>
          <cell r="I108">
            <v>16</v>
          </cell>
        </row>
        <row r="109">
          <cell r="A109" t="str">
            <v>04761090</v>
          </cell>
          <cell r="B109" t="str">
            <v xml:space="preserve">АО "ЗАРУБЕЖТРАНССТРОЙ"</v>
          </cell>
          <cell r="C109">
            <v>1</v>
          </cell>
          <cell r="D109">
            <v>5</v>
          </cell>
          <cell r="E109">
            <v>0</v>
          </cell>
          <cell r="F109">
            <v>0</v>
          </cell>
          <cell r="G109">
            <v>5</v>
          </cell>
          <cell r="H109">
            <v>5</v>
          </cell>
          <cell r="I109">
            <v>0</v>
          </cell>
          <cell r="J109">
            <v>0</v>
          </cell>
          <cell r="K109">
            <v>0</v>
          </cell>
        </row>
        <row r="110">
          <cell r="A110" t="str">
            <v>04803302</v>
          </cell>
          <cell r="B110" t="str">
            <v xml:space="preserve">АОЗТ "УПТК" ЮЖУРАЛЭНЕРГОСТРОЙ</v>
          </cell>
          <cell r="C110">
            <v>46</v>
          </cell>
          <cell r="D110">
            <v>48</v>
          </cell>
          <cell r="E110">
            <v>3</v>
          </cell>
          <cell r="F110">
            <v>14</v>
          </cell>
          <cell r="G110">
            <v>60</v>
          </cell>
          <cell r="H110">
            <v>60</v>
          </cell>
          <cell r="I110">
            <v>8</v>
          </cell>
          <cell r="J110">
            <v>0</v>
          </cell>
          <cell r="K110">
            <v>8</v>
          </cell>
        </row>
        <row r="111">
          <cell r="A111" t="str">
            <v>04807484</v>
          </cell>
          <cell r="B111" t="str">
            <v xml:space="preserve">ПО "ЕЛАБУЖСКИЙ ЗАВОД ЛЕГКОВЫХ АВТОМОБИЛЕЙ"</v>
          </cell>
          <cell r="C111">
            <v>3</v>
          </cell>
          <cell r="D111">
            <v>55</v>
          </cell>
          <cell r="E111">
            <v>3</v>
          </cell>
          <cell r="F111">
            <v>55</v>
          </cell>
          <cell r="G111">
            <v>0</v>
          </cell>
          <cell r="H111">
            <v>3</v>
          </cell>
          <cell r="I111">
            <v>0</v>
          </cell>
          <cell r="J111">
            <v>55</v>
          </cell>
        </row>
        <row r="112">
          <cell r="A112" t="str">
            <v>04824369</v>
          </cell>
          <cell r="B112" t="str">
            <v xml:space="preserve">"ДАЛЬНЕВОСТОЧНАЯ МОРСКАЯ ИНЖЕНЕРНО-ГЕОЛОГИЧЕСКАЯ ЭКСПЕДИЦИЯ" ГП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</row>
        <row r="113">
          <cell r="A113" t="str">
            <v>04826168</v>
          </cell>
          <cell r="B113" t="str">
            <v xml:space="preserve">КУРЧАТОВСКОЕ МОНТАЖНОЕ УПР-Е ФИЛИАЛ АО "ЦЕНТРЭНЕРГОМОНТАЖ"</v>
          </cell>
          <cell r="C113">
            <v>11</v>
          </cell>
          <cell r="D113">
            <v>11</v>
          </cell>
          <cell r="E113">
            <v>11</v>
          </cell>
        </row>
        <row r="114">
          <cell r="A114" t="str">
            <v>04856985</v>
          </cell>
          <cell r="B114" t="str">
            <v xml:space="preserve">ОАО ККПК "КРАСНОДАРГЛАВСНАБ"</v>
          </cell>
          <cell r="C114">
            <v>1</v>
          </cell>
          <cell r="D114">
            <v>56</v>
          </cell>
          <cell r="E114">
            <v>56</v>
          </cell>
          <cell r="F114">
            <v>39</v>
          </cell>
          <cell r="G114">
            <v>35</v>
          </cell>
          <cell r="H114">
            <v>39</v>
          </cell>
          <cell r="I114">
            <v>35</v>
          </cell>
          <cell r="J114">
            <v>39</v>
          </cell>
        </row>
        <row r="115">
          <cell r="A115" t="str">
            <v>04884214</v>
          </cell>
          <cell r="B115" t="str">
            <v xml:space="preserve">ЗАО"АДС С ИНДИЕЙ "СОВИНКОМ-ЦЕНТР"</v>
          </cell>
          <cell r="C115">
            <v>46</v>
          </cell>
          <cell r="D115">
            <v>48</v>
          </cell>
          <cell r="E115">
            <v>3</v>
          </cell>
          <cell r="F115">
            <v>60</v>
          </cell>
          <cell r="G115">
            <v>0</v>
          </cell>
          <cell r="H115">
            <v>60</v>
          </cell>
          <cell r="I115">
            <v>0</v>
          </cell>
          <cell r="J115">
            <v>8</v>
          </cell>
          <cell r="K115">
            <v>8</v>
          </cell>
        </row>
        <row r="116">
          <cell r="A116" t="str">
            <v>05013527</v>
          </cell>
          <cell r="B116" t="str">
            <v xml:space="preserve">ЗАО "ВЛАДИМИРАГРОВОДСТРОЙ"</v>
          </cell>
          <cell r="C116">
            <v>3</v>
          </cell>
          <cell r="D116">
            <v>154</v>
          </cell>
          <cell r="E116">
            <v>3</v>
          </cell>
          <cell r="F116">
            <v>154</v>
          </cell>
          <cell r="G116">
            <v>0</v>
          </cell>
          <cell r="H116">
            <v>3</v>
          </cell>
          <cell r="I116">
            <v>0</v>
          </cell>
          <cell r="J116">
            <v>0</v>
          </cell>
          <cell r="K116">
            <v>154</v>
          </cell>
        </row>
        <row r="117">
          <cell r="A117" t="str">
            <v>05015070</v>
          </cell>
          <cell r="B117" t="str">
            <v xml:space="preserve">ДАО "ОРГЭНЕРГОГАЗ"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</row>
        <row r="118">
          <cell r="A118" t="str">
            <v>05015124</v>
          </cell>
          <cell r="B118" t="str">
            <v xml:space="preserve">ПРЕДПРИЯТИЕ ПО ДОБЫЧЕ ТРАНСПОРТ.И ПЕРЕР.ГАЗА И ГАЗ.КОНДЕНСАТА"СУРГУТГАЗПРОМ"</v>
          </cell>
          <cell r="C118">
            <v>2</v>
          </cell>
          <cell r="D118">
            <v>2</v>
          </cell>
          <cell r="E118">
            <v>11</v>
          </cell>
        </row>
        <row r="119">
          <cell r="A119" t="str">
            <v>05047710</v>
          </cell>
          <cell r="B119" t="str">
            <v xml:space="preserve">АООТ ЗЕЛЕНОГРАДСКАЯ ШВЕЙНАЯ ФАБРИКА</v>
          </cell>
          <cell r="C119">
            <v>0</v>
          </cell>
          <cell r="D119">
            <v>35</v>
          </cell>
          <cell r="E119">
            <v>0</v>
          </cell>
          <cell r="F119">
            <v>35</v>
          </cell>
          <cell r="G119">
            <v>39</v>
          </cell>
          <cell r="H119">
            <v>0</v>
          </cell>
          <cell r="I119">
            <v>35</v>
          </cell>
          <cell r="J119">
            <v>39</v>
          </cell>
        </row>
        <row r="120">
          <cell r="A120" t="str">
            <v>05220976</v>
          </cell>
          <cell r="B120" t="str">
            <v>АО"МОСМЕХАНКОМПЛЕКТ"</v>
          </cell>
          <cell r="C120">
            <v>0</v>
          </cell>
          <cell r="D120">
            <v>4</v>
          </cell>
          <cell r="E120">
            <v>0</v>
          </cell>
          <cell r="F120">
            <v>4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4</v>
          </cell>
        </row>
        <row r="121">
          <cell r="A121" t="str">
            <v>05272358</v>
          </cell>
          <cell r="B121" t="str">
            <v xml:space="preserve">АООТ "КАЛУГАГЕОЛОГИЯ"</v>
          </cell>
          <cell r="C121">
            <v>4</v>
          </cell>
          <cell r="D121">
            <v>4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4</v>
          </cell>
        </row>
        <row r="122">
          <cell r="A122" t="str">
            <v>05277671</v>
          </cell>
          <cell r="B122" t="str">
            <v xml:space="preserve">ОАО "РЕЗЕРВ-МАГРОС"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</row>
        <row r="123">
          <cell r="A123" t="str">
            <v>05454190</v>
          </cell>
          <cell r="B123" t="str">
            <v xml:space="preserve">АО "БИЙСКИЙ КОТЕЛЬНЫЙ ЗАВОД"</v>
          </cell>
          <cell r="C123">
            <v>2</v>
          </cell>
          <cell r="D123">
            <v>2</v>
          </cell>
          <cell r="E123">
            <v>3</v>
          </cell>
          <cell r="F123">
            <v>0</v>
          </cell>
          <cell r="G123">
            <v>3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3</v>
          </cell>
        </row>
        <row r="124">
          <cell r="A124" t="str">
            <v>05455082</v>
          </cell>
          <cell r="B124" t="str">
            <v>ГП"ТЕХМАШКОМПЛЕКС"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5">
          <cell r="A125" t="str">
            <v>05625006</v>
          </cell>
          <cell r="B125" t="str">
            <v xml:space="preserve">АООТ "НПО КУЗРОБОТ"</v>
          </cell>
          <cell r="C125">
            <v>64</v>
          </cell>
          <cell r="D125">
            <v>64</v>
          </cell>
          <cell r="E125">
            <v>1434</v>
          </cell>
          <cell r="F125">
            <v>492</v>
          </cell>
          <cell r="G125">
            <v>964</v>
          </cell>
          <cell r="H125">
            <v>2590</v>
          </cell>
          <cell r="I125">
            <v>1434</v>
          </cell>
          <cell r="J125">
            <v>492</v>
          </cell>
          <cell r="K125">
            <v>964</v>
          </cell>
          <cell r="L125">
            <v>513</v>
          </cell>
        </row>
        <row r="126">
          <cell r="A126" t="str">
            <v>05742781</v>
          </cell>
          <cell r="B126" t="str">
            <v xml:space="preserve">ОАО "ИРКУТСККАБЕЛЬ"</v>
          </cell>
          <cell r="C126">
            <v>4</v>
          </cell>
          <cell r="D126">
            <v>2</v>
          </cell>
          <cell r="E126">
            <v>4</v>
          </cell>
          <cell r="F126">
            <v>2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4</v>
          </cell>
          <cell r="L126">
            <v>2</v>
          </cell>
        </row>
        <row r="127">
          <cell r="A127" t="str">
            <v>05744656</v>
          </cell>
          <cell r="B127" t="str">
            <v xml:space="preserve">АООТ "РУМО"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</row>
        <row r="128">
          <cell r="A128" t="str">
            <v>05744892</v>
          </cell>
          <cell r="B128" t="str">
            <v xml:space="preserve">АО "ГАЗ"</v>
          </cell>
          <cell r="C128">
            <v>10</v>
          </cell>
          <cell r="D128">
            <v>10</v>
          </cell>
          <cell r="E128">
            <v>0</v>
          </cell>
          <cell r="F128">
            <v>3</v>
          </cell>
          <cell r="G128">
            <v>3</v>
          </cell>
          <cell r="H128">
            <v>0</v>
          </cell>
          <cell r="I128">
            <v>3</v>
          </cell>
          <cell r="J128">
            <v>0</v>
          </cell>
          <cell r="K128">
            <v>0</v>
          </cell>
          <cell r="L128">
            <v>3</v>
          </cell>
        </row>
        <row r="129">
          <cell r="A129" t="str">
            <v>05754293</v>
          </cell>
          <cell r="B129" t="str">
            <v xml:space="preserve">АООТ ЭХМЗ</v>
          </cell>
          <cell r="C129">
            <v>1</v>
          </cell>
          <cell r="D129">
            <v>0</v>
          </cell>
          <cell r="E129">
            <v>1</v>
          </cell>
          <cell r="F129">
            <v>1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</row>
        <row r="130">
          <cell r="A130" t="str">
            <v>05757653</v>
          </cell>
          <cell r="B130" t="str">
            <v xml:space="preserve">АО КУЗНЕЦКИЙ МЕТАЛЛУРГИЧЕСКИЙ КОМБ</v>
          </cell>
          <cell r="C130">
            <v>117</v>
          </cell>
          <cell r="D130">
            <v>117</v>
          </cell>
          <cell r="E130">
            <v>13</v>
          </cell>
          <cell r="F130">
            <v>1434</v>
          </cell>
          <cell r="G130">
            <v>86</v>
          </cell>
          <cell r="H130">
            <v>40</v>
          </cell>
          <cell r="I130">
            <v>1434</v>
          </cell>
          <cell r="J130">
            <v>86</v>
          </cell>
          <cell r="K130">
            <v>111</v>
          </cell>
          <cell r="L130">
            <v>111</v>
          </cell>
        </row>
        <row r="131">
          <cell r="A131" t="str">
            <v>05757665</v>
          </cell>
          <cell r="B131" t="str">
            <v xml:space="preserve">АО "НОВОЛИПЕЦКИЙ МЕТКОМБИНАТ"</v>
          </cell>
          <cell r="C131">
            <v>101</v>
          </cell>
          <cell r="D131">
            <v>101</v>
          </cell>
          <cell r="E131">
            <v>180</v>
          </cell>
          <cell r="F131">
            <v>36</v>
          </cell>
          <cell r="G131">
            <v>127</v>
          </cell>
          <cell r="H131">
            <v>180</v>
          </cell>
          <cell r="I131">
            <v>36</v>
          </cell>
          <cell r="J131">
            <v>2</v>
          </cell>
          <cell r="K131">
            <v>0</v>
          </cell>
          <cell r="L131">
            <v>2</v>
          </cell>
        </row>
        <row r="132">
          <cell r="A132" t="str">
            <v>05757676</v>
          </cell>
          <cell r="B132" t="str">
            <v xml:space="preserve">АО "ЗАПСИБМЕТКОМБИНАТ"</v>
          </cell>
          <cell r="C132">
            <v>0</v>
          </cell>
          <cell r="D132">
            <v>0</v>
          </cell>
          <cell r="E132">
            <v>67</v>
          </cell>
          <cell r="F132">
            <v>97</v>
          </cell>
          <cell r="G132">
            <v>67</v>
          </cell>
          <cell r="H132">
            <v>0</v>
          </cell>
          <cell r="I132">
            <v>67</v>
          </cell>
          <cell r="J132">
            <v>0</v>
          </cell>
          <cell r="K132">
            <v>0</v>
          </cell>
          <cell r="L132">
            <v>0</v>
          </cell>
        </row>
        <row r="133">
          <cell r="A133" t="str">
            <v>05757713</v>
          </cell>
          <cell r="B133" t="str">
            <v xml:space="preserve">ОАО "ВИЗ"(ВЕРХ-ИСЕТСКИЙ МЕТАЛЛУРГИЧЕСКИЙ ЗАВОД)                              076</v>
          </cell>
          <cell r="C133">
            <v>10</v>
          </cell>
          <cell r="D133">
            <v>10</v>
          </cell>
          <cell r="E133">
            <v>50</v>
          </cell>
          <cell r="F133">
            <v>3</v>
          </cell>
          <cell r="G133">
            <v>3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50</v>
          </cell>
        </row>
        <row r="134">
          <cell r="A134" t="str">
            <v>05757771</v>
          </cell>
          <cell r="B134" t="str">
            <v xml:space="preserve">НОВОСИБИРСКИЙ МЕТАЛЛУРГИЧЕСКИЙ ЗАВОД</v>
          </cell>
          <cell r="C134">
            <v>657</v>
          </cell>
          <cell r="D134">
            <v>657</v>
          </cell>
          <cell r="E134">
            <v>448</v>
          </cell>
          <cell r="F134">
            <v>238</v>
          </cell>
          <cell r="G134">
            <v>41</v>
          </cell>
          <cell r="H134">
            <v>17</v>
          </cell>
          <cell r="I134">
            <v>41</v>
          </cell>
          <cell r="J134">
            <v>0</v>
          </cell>
          <cell r="K134">
            <v>41</v>
          </cell>
        </row>
        <row r="135">
          <cell r="A135" t="str">
            <v>05757848</v>
          </cell>
          <cell r="B135" t="str">
            <v xml:space="preserve">АО "ВЫКСУНСКИЙ МЕТАЛЛУРГИЧЕСКИЙ ЗАВОД"</v>
          </cell>
          <cell r="C135">
            <v>670</v>
          </cell>
          <cell r="D135">
            <v>865</v>
          </cell>
          <cell r="E135">
            <v>2053</v>
          </cell>
          <cell r="F135">
            <v>1178</v>
          </cell>
          <cell r="G135">
            <v>2792</v>
          </cell>
          <cell r="H135">
            <v>207</v>
          </cell>
          <cell r="I135">
            <v>2763</v>
          </cell>
          <cell r="J135">
            <v>827</v>
          </cell>
          <cell r="K135">
            <v>311</v>
          </cell>
          <cell r="L135">
            <v>986</v>
          </cell>
        </row>
        <row r="136">
          <cell r="A136" t="str">
            <v>05757854</v>
          </cell>
          <cell r="B136" t="str">
            <v xml:space="preserve">АООТ МОСКОВСКИЙ ТРУБНЫЙ ЗАВОД "ФИЛИТ"</v>
          </cell>
          <cell r="C136">
            <v>50</v>
          </cell>
          <cell r="D136">
            <v>199</v>
          </cell>
          <cell r="E136">
            <v>91</v>
          </cell>
          <cell r="F136">
            <v>122</v>
          </cell>
          <cell r="G136">
            <v>113</v>
          </cell>
          <cell r="H136">
            <v>156</v>
          </cell>
          <cell r="I136">
            <v>94</v>
          </cell>
          <cell r="J136">
            <v>149</v>
          </cell>
          <cell r="K136">
            <v>111</v>
          </cell>
          <cell r="L136">
            <v>119</v>
          </cell>
        </row>
        <row r="137">
          <cell r="A137" t="str">
            <v>05763665</v>
          </cell>
          <cell r="B137" t="str">
            <v xml:space="preserve">АО ОТ З-Д ТЯЖЕЛОГО МАШИНОСТРОЕНИЯ ИМ. КУЙБЫШЕВА</v>
          </cell>
          <cell r="C137">
            <v>25</v>
          </cell>
          <cell r="D137">
            <v>97</v>
          </cell>
          <cell r="E137">
            <v>25</v>
          </cell>
          <cell r="F137">
            <v>97</v>
          </cell>
          <cell r="G137">
            <v>67</v>
          </cell>
          <cell r="H137">
            <v>0</v>
          </cell>
          <cell r="I137">
            <v>67</v>
          </cell>
        </row>
        <row r="138">
          <cell r="A138" t="str">
            <v>05763843</v>
          </cell>
          <cell r="B138" t="str">
            <v xml:space="preserve">OАО "КОЛОМЕНСКИЙ ЗАВОД"</v>
          </cell>
          <cell r="C138">
            <v>0</v>
          </cell>
          <cell r="D138">
            <v>50</v>
          </cell>
          <cell r="E138">
            <v>0</v>
          </cell>
          <cell r="F138">
            <v>50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50</v>
          </cell>
        </row>
        <row r="139">
          <cell r="A139" t="str">
            <v>05764417</v>
          </cell>
          <cell r="B139" t="str">
            <v xml:space="preserve">АООТ "ИЖОРСКИЕ ЗАВОДЫ"</v>
          </cell>
          <cell r="C139">
            <v>0</v>
          </cell>
          <cell r="D139">
            <v>0</v>
          </cell>
          <cell r="E139">
            <v>448</v>
          </cell>
          <cell r="F139">
            <v>238</v>
          </cell>
          <cell r="G139">
            <v>40</v>
          </cell>
          <cell r="H139">
            <v>17</v>
          </cell>
          <cell r="I139">
            <v>40</v>
          </cell>
          <cell r="J139">
            <v>33</v>
          </cell>
          <cell r="K139">
            <v>40</v>
          </cell>
          <cell r="L139">
            <v>33</v>
          </cell>
        </row>
        <row r="140">
          <cell r="A140" t="str">
            <v>05764432</v>
          </cell>
          <cell r="B140" t="str">
            <v xml:space="preserve">АО "КРАСНЫЙ КОТЕЛЬЩИК"</v>
          </cell>
          <cell r="C140">
            <v>670</v>
          </cell>
          <cell r="D140">
            <v>865</v>
          </cell>
          <cell r="E140">
            <v>2053</v>
          </cell>
          <cell r="F140">
            <v>33</v>
          </cell>
          <cell r="G140">
            <v>2792</v>
          </cell>
          <cell r="H140">
            <v>207</v>
          </cell>
          <cell r="I140">
            <v>2763</v>
          </cell>
          <cell r="J140">
            <v>827</v>
          </cell>
          <cell r="K140">
            <v>311</v>
          </cell>
          <cell r="L140">
            <v>986</v>
          </cell>
        </row>
        <row r="141">
          <cell r="A141" t="str">
            <v>05764452</v>
          </cell>
          <cell r="B141" t="str">
            <v xml:space="preserve">. АООТ "НЕВСКИЙ ЗАВОД"</v>
          </cell>
          <cell r="C141">
            <v>50</v>
          </cell>
          <cell r="D141">
            <v>199</v>
          </cell>
          <cell r="E141">
            <v>91</v>
          </cell>
          <cell r="F141">
            <v>122</v>
          </cell>
          <cell r="G141">
            <v>113</v>
          </cell>
          <cell r="H141">
            <v>156</v>
          </cell>
          <cell r="I141">
            <v>94</v>
          </cell>
          <cell r="J141">
            <v>0</v>
          </cell>
          <cell r="K141">
            <v>111</v>
          </cell>
          <cell r="L141">
            <v>119</v>
          </cell>
        </row>
        <row r="142">
          <cell r="A142" t="str">
            <v>05766936</v>
          </cell>
          <cell r="B142" t="str">
            <v xml:space="preserve">ОАО "ФРИТЕКС"</v>
          </cell>
          <cell r="C142">
            <v>25</v>
          </cell>
          <cell r="D142">
            <v>2</v>
          </cell>
          <cell r="E142">
            <v>25</v>
          </cell>
          <cell r="F142">
            <v>2</v>
          </cell>
          <cell r="G142">
            <v>2</v>
          </cell>
        </row>
        <row r="143">
          <cell r="A143" t="str">
            <v>05767048</v>
          </cell>
          <cell r="B143" t="str">
            <v xml:space="preserve">АОЗТ "СИБРУДА"</v>
          </cell>
          <cell r="C143">
            <v>208</v>
          </cell>
          <cell r="D143">
            <v>208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</row>
        <row r="144">
          <cell r="A144" t="str">
            <v>05770858</v>
          </cell>
          <cell r="B144" t="str">
            <v xml:space="preserve">ОАО "РАЗРЕЗ БОРОДИНСКИЙ"                                                  /Б/</v>
          </cell>
          <cell r="C144">
            <v>0</v>
          </cell>
          <cell r="D144">
            <v>0</v>
          </cell>
          <cell r="E144">
            <v>3</v>
          </cell>
          <cell r="F144">
            <v>40</v>
          </cell>
          <cell r="G144">
            <v>3</v>
          </cell>
          <cell r="H144">
            <v>0</v>
          </cell>
          <cell r="I144">
            <v>0</v>
          </cell>
          <cell r="J144">
            <v>0</v>
          </cell>
          <cell r="K144">
            <v>40</v>
          </cell>
          <cell r="L144">
            <v>3</v>
          </cell>
        </row>
        <row r="145">
          <cell r="A145" t="str">
            <v>05785649</v>
          </cell>
          <cell r="B145" t="str">
            <v xml:space="preserve">АООТ "АЛТАЙДИЗЕЛЬ"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</row>
        <row r="146">
          <cell r="A146" t="str">
            <v>05785862</v>
          </cell>
          <cell r="B146" t="str">
            <v xml:space="preserve">СИБЗАВОД ИМ.БОРЦОВ РЕВОЛЮЦИИ</v>
          </cell>
          <cell r="C146">
            <v>5</v>
          </cell>
          <cell r="D146">
            <v>5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5</v>
          </cell>
        </row>
        <row r="147">
          <cell r="A147" t="str">
            <v>05785922</v>
          </cell>
          <cell r="B147" t="str">
            <v>ОАО"РОСТСЕЛЬМАШ"</v>
          </cell>
          <cell r="C147">
            <v>2</v>
          </cell>
          <cell r="D147">
            <v>0</v>
          </cell>
          <cell r="E147">
            <v>2</v>
          </cell>
          <cell r="F147">
            <v>0</v>
          </cell>
          <cell r="G147">
            <v>2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A148" t="str">
            <v>05790484</v>
          </cell>
          <cell r="B148" t="str">
            <v xml:space="preserve">АО ПО "ИСКОЖ"</v>
          </cell>
          <cell r="C148">
            <v>208</v>
          </cell>
          <cell r="D148">
            <v>208</v>
          </cell>
          <cell r="E148">
            <v>5</v>
          </cell>
          <cell r="F148">
            <v>11</v>
          </cell>
          <cell r="G148">
            <v>5</v>
          </cell>
          <cell r="H148">
            <v>5</v>
          </cell>
          <cell r="I148">
            <v>14</v>
          </cell>
          <cell r="J148">
            <v>5</v>
          </cell>
        </row>
        <row r="149">
          <cell r="A149" t="str">
            <v>05797233</v>
          </cell>
          <cell r="B149" t="str">
            <v xml:space="preserve">АООТ КАМЫШИНСКИЙ ОПЫТНЫЙ ЗАВОД         "ТРАНСНЕФТЕАВТОМАТИКА"</v>
          </cell>
          <cell r="C149">
            <v>21</v>
          </cell>
          <cell r="D149">
            <v>3</v>
          </cell>
          <cell r="E149">
            <v>21</v>
          </cell>
          <cell r="F149">
            <v>3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21</v>
          </cell>
          <cell r="L149">
            <v>3</v>
          </cell>
        </row>
        <row r="150">
          <cell r="A150" t="str">
            <v>05799321</v>
          </cell>
          <cell r="B150" t="str">
            <v xml:space="preserve">АООТ "БЕЛЭНЕРГОМАШ"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10</v>
          </cell>
          <cell r="I150">
            <v>0</v>
          </cell>
          <cell r="J150">
            <v>0</v>
          </cell>
          <cell r="K150">
            <v>10</v>
          </cell>
        </row>
        <row r="151">
          <cell r="A151" t="str">
            <v>05799427</v>
          </cell>
          <cell r="B151" t="str">
            <v xml:space="preserve">АООТ "ПРИКАСПИЙБУРНЕФТЬ"</v>
          </cell>
          <cell r="C151">
            <v>30</v>
          </cell>
          <cell r="D151">
            <v>5</v>
          </cell>
          <cell r="E151">
            <v>30</v>
          </cell>
          <cell r="F151">
            <v>5</v>
          </cell>
          <cell r="G151">
            <v>0</v>
          </cell>
          <cell r="H151">
            <v>0</v>
          </cell>
          <cell r="I151">
            <v>30</v>
          </cell>
          <cell r="J151">
            <v>5</v>
          </cell>
        </row>
        <row r="152">
          <cell r="A152" t="str">
            <v>05801012</v>
          </cell>
          <cell r="B152" t="str">
            <v xml:space="preserve">ОАО "ИЭМЗ"</v>
          </cell>
          <cell r="C152">
            <v>0</v>
          </cell>
          <cell r="D152">
            <v>45</v>
          </cell>
          <cell r="E152">
            <v>0</v>
          </cell>
          <cell r="F152">
            <v>45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45</v>
          </cell>
        </row>
        <row r="153">
          <cell r="A153" t="str">
            <v>05804803</v>
          </cell>
          <cell r="B153" t="str">
            <v xml:space="preserve">АО "МЕТРОВАГОНМАШ"</v>
          </cell>
          <cell r="C153">
            <v>3</v>
          </cell>
          <cell r="D153">
            <v>3</v>
          </cell>
          <cell r="E153">
            <v>0</v>
          </cell>
          <cell r="F153">
            <v>11</v>
          </cell>
          <cell r="G153">
            <v>1</v>
          </cell>
          <cell r="H153">
            <v>5</v>
          </cell>
          <cell r="I153">
            <v>1</v>
          </cell>
          <cell r="J153">
            <v>5</v>
          </cell>
          <cell r="K153">
            <v>3</v>
          </cell>
          <cell r="L153">
            <v>3</v>
          </cell>
        </row>
        <row r="154">
          <cell r="A154" t="str">
            <v>05808600</v>
          </cell>
          <cell r="B154" t="str">
            <v xml:space="preserve">АО "АВТОУАЗ"</v>
          </cell>
          <cell r="C154">
            <v>35</v>
          </cell>
          <cell r="D154">
            <v>38</v>
          </cell>
          <cell r="E154">
            <v>21</v>
          </cell>
          <cell r="F154">
            <v>35</v>
          </cell>
          <cell r="G154">
            <v>38</v>
          </cell>
          <cell r="H154">
            <v>21</v>
          </cell>
          <cell r="I154">
            <v>36</v>
          </cell>
          <cell r="J154">
            <v>38</v>
          </cell>
          <cell r="K154">
            <v>21</v>
          </cell>
          <cell r="L154">
            <v>36</v>
          </cell>
        </row>
        <row r="155">
          <cell r="A155" t="str">
            <v>05822014</v>
          </cell>
          <cell r="B155" t="str">
            <v xml:space="preserve">ТОО СП "ИНБИО"</v>
          </cell>
          <cell r="C155">
            <v>0</v>
          </cell>
          <cell r="D155">
            <v>0</v>
          </cell>
          <cell r="E155">
            <v>10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10</v>
          </cell>
        </row>
        <row r="156">
          <cell r="A156" t="str">
            <v>05829625</v>
          </cell>
          <cell r="B156" t="str">
            <v xml:space="preserve">АОЗТ "СИСАФИКО"</v>
          </cell>
          <cell r="C156">
            <v>30</v>
          </cell>
          <cell r="D156">
            <v>0</v>
          </cell>
          <cell r="E156">
            <v>30</v>
          </cell>
          <cell r="F156">
            <v>0</v>
          </cell>
          <cell r="G156">
            <v>0</v>
          </cell>
          <cell r="H156">
            <v>0</v>
          </cell>
          <cell r="I156">
            <v>30</v>
          </cell>
          <cell r="J156">
            <v>0</v>
          </cell>
          <cell r="K156">
            <v>0</v>
          </cell>
          <cell r="L156">
            <v>0</v>
          </cell>
        </row>
        <row r="157">
          <cell r="A157" t="str">
            <v>06023150</v>
          </cell>
          <cell r="B157" t="str">
            <v xml:space="preserve">КООПЕРАТИВ ЦНТУ "ПРОМЕТЕЙ"</v>
          </cell>
          <cell r="C157">
            <v>2</v>
          </cell>
          <cell r="D157">
            <v>1</v>
          </cell>
          <cell r="E157">
            <v>0</v>
          </cell>
          <cell r="F157">
            <v>2</v>
          </cell>
          <cell r="G157">
            <v>1</v>
          </cell>
          <cell r="H157">
            <v>0</v>
          </cell>
          <cell r="I157">
            <v>2</v>
          </cell>
          <cell r="J157">
            <v>1</v>
          </cell>
          <cell r="K157">
            <v>0</v>
          </cell>
          <cell r="L157">
            <v>0</v>
          </cell>
        </row>
        <row r="158">
          <cell r="A158" t="str">
            <v>06995099</v>
          </cell>
          <cell r="B158" t="str">
            <v xml:space="preserve">АРТЕЛЬ СТАРАТЕЛЕЙ ХАБАРОВСКАЯ</v>
          </cell>
          <cell r="C158">
            <v>3</v>
          </cell>
          <cell r="D158">
            <v>3</v>
          </cell>
          <cell r="E158">
            <v>0</v>
          </cell>
          <cell r="F158">
            <v>3</v>
          </cell>
          <cell r="G158">
            <v>2</v>
          </cell>
          <cell r="H158">
            <v>3</v>
          </cell>
          <cell r="I158">
            <v>2</v>
          </cell>
          <cell r="J158">
            <v>0</v>
          </cell>
          <cell r="K158">
            <v>0</v>
          </cell>
          <cell r="L158">
            <v>3</v>
          </cell>
        </row>
        <row r="159">
          <cell r="A159" t="str">
            <v>07500013</v>
          </cell>
          <cell r="B159" t="str">
            <v xml:space="preserve">МОСКОВСКОЕ АВИАЦИОННОЕ ПРОИЗВОДСТВЕННОЕ ОБЪЕДИНЕНИЕ "МИГ"</v>
          </cell>
          <cell r="C159">
            <v>35</v>
          </cell>
          <cell r="D159">
            <v>0</v>
          </cell>
          <cell r="E159">
            <v>38</v>
          </cell>
          <cell r="F159">
            <v>35</v>
          </cell>
          <cell r="G159">
            <v>0</v>
          </cell>
          <cell r="H159">
            <v>0</v>
          </cell>
          <cell r="I159">
            <v>36</v>
          </cell>
          <cell r="J159">
            <v>38</v>
          </cell>
          <cell r="K159">
            <v>0</v>
          </cell>
          <cell r="L159">
            <v>36</v>
          </cell>
        </row>
        <row r="160">
          <cell r="A160" t="str">
            <v>07501107</v>
          </cell>
          <cell r="B160" t="str">
            <v xml:space="preserve">ОРСКИЙ МАШИНОСТРОИТЕЛЬНЫЙ ЗАВОД</v>
          </cell>
          <cell r="C160">
            <v>0</v>
          </cell>
          <cell r="D160">
            <v>0</v>
          </cell>
          <cell r="E160">
            <v>14</v>
          </cell>
        </row>
        <row r="161">
          <cell r="A161" t="str">
            <v>07502259</v>
          </cell>
          <cell r="B161" t="str">
            <v xml:space="preserve">ЦНИИТС ГОС.ПРЕДПРИЯТИЕ</v>
          </cell>
          <cell r="C161">
            <v>8</v>
          </cell>
          <cell r="D161">
            <v>0</v>
          </cell>
          <cell r="E161">
            <v>8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8</v>
          </cell>
          <cell r="K161">
            <v>0</v>
          </cell>
          <cell r="L161">
            <v>0</v>
          </cell>
        </row>
        <row r="162">
          <cell r="A162" t="str">
            <v>07504815</v>
          </cell>
          <cell r="B162" t="str">
            <v xml:space="preserve">ОМСКОЕ МОТОРОСТРОИТЕЛЬНОЕ ПО ИМ.БАРАНОВА</v>
          </cell>
          <cell r="C162">
            <v>0</v>
          </cell>
          <cell r="D162">
            <v>2</v>
          </cell>
          <cell r="E162">
            <v>0</v>
          </cell>
          <cell r="F162">
            <v>0</v>
          </cell>
          <cell r="G162">
            <v>2</v>
          </cell>
          <cell r="H162">
            <v>1</v>
          </cell>
          <cell r="I162">
            <v>2</v>
          </cell>
          <cell r="J162">
            <v>1</v>
          </cell>
          <cell r="K162">
            <v>0</v>
          </cell>
          <cell r="L162">
            <v>0</v>
          </cell>
        </row>
        <row r="163">
          <cell r="A163" t="str">
            <v>07504910</v>
          </cell>
          <cell r="B163" t="str">
            <v xml:space="preserve">ОАО ИАПО (ИРКУТСКОЕ АВИАЦИОННОЕ ПРОИЗВОДСТВЕННОЕ ОБЬЕДИНЕНИЕ)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</row>
        <row r="164">
          <cell r="A164" t="str">
            <v>07512140</v>
          </cell>
          <cell r="B164" t="str">
            <v xml:space="preserve">БАРНАУЛЬСКИЙ СТАНКОСТРОИТЕЛЬНЫЙ ЗАВОД АО</v>
          </cell>
          <cell r="C164">
            <v>40</v>
          </cell>
          <cell r="D164">
            <v>0</v>
          </cell>
          <cell r="E164">
            <v>40</v>
          </cell>
          <cell r="F164">
            <v>40</v>
          </cell>
          <cell r="G164">
            <v>0</v>
          </cell>
          <cell r="H164">
            <v>0</v>
          </cell>
        </row>
        <row r="165">
          <cell r="A165" t="str">
            <v>07513234</v>
          </cell>
          <cell r="B165" t="str">
            <v xml:space="preserve">ГОСУДАРСТВЕННЫЙ ОБУХОВСКИЙ ЗАВОД</v>
          </cell>
          <cell r="C165">
            <v>20</v>
          </cell>
          <cell r="D165">
            <v>12</v>
          </cell>
          <cell r="E165">
            <v>12</v>
          </cell>
          <cell r="F165">
            <v>21</v>
          </cell>
          <cell r="G165">
            <v>0</v>
          </cell>
          <cell r="H165">
            <v>17</v>
          </cell>
        </row>
        <row r="166">
          <cell r="A166" t="str">
            <v>07513317</v>
          </cell>
          <cell r="B166" t="str">
            <v xml:space="preserve">ЗАО "САЗ"</v>
          </cell>
          <cell r="C166">
            <v>8</v>
          </cell>
          <cell r="D166">
            <v>0</v>
          </cell>
          <cell r="E166">
            <v>0</v>
          </cell>
          <cell r="F166">
            <v>8</v>
          </cell>
          <cell r="G166">
            <v>0</v>
          </cell>
          <cell r="H166">
            <v>0</v>
          </cell>
          <cell r="I166">
            <v>0</v>
          </cell>
          <cell r="J166">
            <v>8</v>
          </cell>
          <cell r="K166">
            <v>0</v>
          </cell>
          <cell r="L166">
            <v>0</v>
          </cell>
        </row>
        <row r="167">
          <cell r="A167" t="str">
            <v>07514311</v>
          </cell>
          <cell r="B167" t="str">
            <v xml:space="preserve">АО "БЕЛОКАЛИТВИНСКОЕ МЕТАЛЛУРГИЧЕСКОЕ ПРОИЗВОДСТВЕННОЕ ОБЪЕДИНЕНИЕ"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</row>
        <row r="168">
          <cell r="A168" t="str">
            <v>07514512</v>
          </cell>
          <cell r="B168" t="str">
            <v xml:space="preserve">АООТ "РЫБИНСКИЕ МОТОРЫ"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</row>
        <row r="169">
          <cell r="A169" t="str">
            <v>07516103</v>
          </cell>
          <cell r="B169" t="str">
            <v xml:space="preserve">ГПО "СИБПРИБОРМАШ"</v>
          </cell>
          <cell r="C169">
            <v>10</v>
          </cell>
          <cell r="D169">
            <v>4</v>
          </cell>
          <cell r="E169">
            <v>10</v>
          </cell>
          <cell r="F169">
            <v>10</v>
          </cell>
          <cell r="G169">
            <v>0</v>
          </cell>
          <cell r="H169">
            <v>0</v>
          </cell>
          <cell r="I169">
            <v>4</v>
          </cell>
        </row>
        <row r="170">
          <cell r="A170" t="str">
            <v>07516250</v>
          </cell>
          <cell r="B170" t="str">
            <v xml:space="preserve">ЦНИИ КМ "ПРОМЕТЕЙ"</v>
          </cell>
          <cell r="C170">
            <v>20</v>
          </cell>
          <cell r="D170">
            <v>12</v>
          </cell>
          <cell r="E170">
            <v>12</v>
          </cell>
          <cell r="F170">
            <v>21</v>
          </cell>
          <cell r="G170">
            <v>0</v>
          </cell>
          <cell r="H170">
            <v>17</v>
          </cell>
          <cell r="I170">
            <v>9</v>
          </cell>
        </row>
        <row r="171">
          <cell r="A171" t="str">
            <v>07524700</v>
          </cell>
          <cell r="B171" t="str">
            <v xml:space="preserve">ВЗАО "ТЕХМАШЭКСПОРТ"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</row>
        <row r="172">
          <cell r="A172" t="str">
            <v>07530238</v>
          </cell>
          <cell r="B172" t="str">
            <v xml:space="preserve">АООТ РКК "ЭНЕРГИЯ"</v>
          </cell>
          <cell r="C172">
            <v>0</v>
          </cell>
          <cell r="D172">
            <v>41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41</v>
          </cell>
        </row>
        <row r="173">
          <cell r="A173" t="str">
            <v>07541414</v>
          </cell>
          <cell r="B173" t="str">
            <v xml:space="preserve">АО ОТ "ГИПРОНИИАВИАПРОМ"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</row>
        <row r="174">
          <cell r="A174" t="str">
            <v>07543637</v>
          </cell>
          <cell r="B174" t="str">
            <v xml:space="preserve">ГХО "ГЛАВКОСМОС"</v>
          </cell>
          <cell r="C174">
            <v>10</v>
          </cell>
          <cell r="D174">
            <v>4</v>
          </cell>
          <cell r="E174">
            <v>0</v>
          </cell>
          <cell r="F174">
            <v>10</v>
          </cell>
          <cell r="G174">
            <v>4</v>
          </cell>
          <cell r="H174">
            <v>0</v>
          </cell>
          <cell r="I174">
            <v>4</v>
          </cell>
          <cell r="J174">
            <v>0</v>
          </cell>
        </row>
        <row r="175">
          <cell r="A175" t="str">
            <v>07544217</v>
          </cell>
          <cell r="B175" t="str">
            <v xml:space="preserve">КАЗ. ОПЫТНОЕ КОНСТРУКТОРСКОЕ БЮРО "СОЮЗ"</v>
          </cell>
          <cell r="C175">
            <v>9</v>
          </cell>
          <cell r="D175">
            <v>3</v>
          </cell>
          <cell r="E175">
            <v>9</v>
          </cell>
          <cell r="F175">
            <v>3</v>
          </cell>
          <cell r="G175">
            <v>0</v>
          </cell>
          <cell r="H175">
            <v>0</v>
          </cell>
          <cell r="I175">
            <v>9</v>
          </cell>
          <cell r="J175">
            <v>0</v>
          </cell>
          <cell r="K175">
            <v>3</v>
          </cell>
        </row>
        <row r="176">
          <cell r="A176" t="str">
            <v>07559704</v>
          </cell>
          <cell r="B176" t="str">
            <v xml:space="preserve">ГОСУДАРСТВЕННЫЙ ЛЕТНО-ИСПЫТАТЕЛЬНЫЙ ЦЕНТР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</row>
        <row r="177">
          <cell r="A177" t="str">
            <v>07565969</v>
          </cell>
          <cell r="B177" t="str">
            <v xml:space="preserve">АО " ВО "АВИАЭКСПОРТ"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</row>
        <row r="178">
          <cell r="A178" t="str">
            <v>07571160</v>
          </cell>
          <cell r="B178" t="str">
            <v>ОАО"АВИАЗАПЧАСТЬ"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1</v>
          </cell>
        </row>
        <row r="179">
          <cell r="A179" t="str">
            <v>07618418</v>
          </cell>
          <cell r="B179" t="str">
            <v xml:space="preserve">ЦС МТС 109 ССУ</v>
          </cell>
          <cell r="C179">
            <v>299</v>
          </cell>
          <cell r="D179">
            <v>79</v>
          </cell>
          <cell r="E179">
            <v>79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79</v>
          </cell>
        </row>
        <row r="180">
          <cell r="A180" t="str">
            <v>07625714</v>
          </cell>
          <cell r="B180" t="str">
            <v>РУП</v>
          </cell>
          <cell r="C180">
            <v>28</v>
          </cell>
          <cell r="D180">
            <v>0</v>
          </cell>
          <cell r="E180">
            <v>0</v>
          </cell>
        </row>
        <row r="181">
          <cell r="A181" t="str">
            <v>07629735</v>
          </cell>
          <cell r="B181" t="str">
            <v xml:space="preserve">АО УПТК</v>
          </cell>
          <cell r="C181">
            <v>5</v>
          </cell>
          <cell r="D181">
            <v>18</v>
          </cell>
          <cell r="E181">
            <v>8</v>
          </cell>
          <cell r="F181">
            <v>18</v>
          </cell>
          <cell r="G181">
            <v>8</v>
          </cell>
          <cell r="H181">
            <v>8</v>
          </cell>
          <cell r="I181">
            <v>0</v>
          </cell>
          <cell r="J181">
            <v>0</v>
          </cell>
        </row>
        <row r="182">
          <cell r="A182" t="str">
            <v>08556955</v>
          </cell>
          <cell r="B182" t="str">
            <v>ИТКП-11</v>
          </cell>
          <cell r="C182">
            <v>50</v>
          </cell>
          <cell r="D182">
            <v>3</v>
          </cell>
          <cell r="E182">
            <v>50</v>
          </cell>
          <cell r="F182">
            <v>40</v>
          </cell>
          <cell r="G182">
            <v>3</v>
          </cell>
          <cell r="H182">
            <v>3</v>
          </cell>
          <cell r="I182">
            <v>40</v>
          </cell>
          <cell r="J182">
            <v>3</v>
          </cell>
          <cell r="K182">
            <v>3</v>
          </cell>
          <cell r="L182">
            <v>40</v>
          </cell>
        </row>
        <row r="183">
          <cell r="A183" t="str">
            <v>08620015</v>
          </cell>
          <cell r="B183" t="str">
            <v xml:space="preserve">АООТ МПК"УРАЛПРОММОНТАЖ"</v>
          </cell>
          <cell r="C183">
            <v>375</v>
          </cell>
          <cell r="D183">
            <v>473</v>
          </cell>
          <cell r="E183">
            <v>375</v>
          </cell>
          <cell r="F183">
            <v>473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375</v>
          </cell>
          <cell r="L183">
            <v>473</v>
          </cell>
        </row>
        <row r="184">
          <cell r="A184" t="str">
            <v>08622899</v>
          </cell>
          <cell r="B184" t="str">
            <v xml:space="preserve">ГОСУДАРСТВЕННОЕ ПРЕДПРИЯТИЕ НОВОВОРОНЕЖСКАЯ АТОМНАЯ СТАНЦИЯ</v>
          </cell>
          <cell r="C184">
            <v>0</v>
          </cell>
          <cell r="D184">
            <v>1</v>
          </cell>
          <cell r="E184">
            <v>1</v>
          </cell>
        </row>
        <row r="185">
          <cell r="A185" t="str">
            <v>08623829</v>
          </cell>
          <cell r="B185" t="str">
            <v xml:space="preserve">АОЗТ ПКП "АТОМПРОМКОМПЛЕКС" 0131</v>
          </cell>
          <cell r="C185">
            <v>39</v>
          </cell>
          <cell r="D185">
            <v>39</v>
          </cell>
          <cell r="E185">
            <v>9</v>
          </cell>
          <cell r="F185">
            <v>0</v>
          </cell>
          <cell r="G185">
            <v>192</v>
          </cell>
          <cell r="H185">
            <v>9</v>
          </cell>
          <cell r="I185">
            <v>98</v>
          </cell>
          <cell r="J185">
            <v>98</v>
          </cell>
          <cell r="K185">
            <v>192</v>
          </cell>
          <cell r="L185">
            <v>86</v>
          </cell>
        </row>
        <row r="186">
          <cell r="A186" t="str">
            <v>08624579</v>
          </cell>
          <cell r="B186" t="str">
            <v xml:space="preserve">ГП "ОКБ МАШИНОСТРОЕНИЯ"</v>
          </cell>
          <cell r="C186">
            <v>7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</row>
        <row r="187">
          <cell r="A187" t="str">
            <v>08626259</v>
          </cell>
          <cell r="B187" t="str">
            <v xml:space="preserve">ИНСТИТУТ ТЕОРЕТИЧЕСКОЙ И ЭКСПЕРИМЕНТАЛЬНОЙ ФИЗИКИ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1</v>
          </cell>
        </row>
        <row r="188">
          <cell r="A188" t="str">
            <v>08626288</v>
          </cell>
          <cell r="B188" t="str">
            <v xml:space="preserve">ИНСТИТУТ ФИЗИКИ ВЫСОКИХ ЭНЕРГИЙ</v>
          </cell>
          <cell r="C188">
            <v>58</v>
          </cell>
          <cell r="D188">
            <v>79</v>
          </cell>
          <cell r="E188">
            <v>79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79</v>
          </cell>
        </row>
        <row r="189">
          <cell r="A189" t="str">
            <v>08626319</v>
          </cell>
          <cell r="B189" t="str">
            <v xml:space="preserve">ОБЪЕДИНЕННЫЙ ИНСТИТУТ ЯДЕРНЫХ ИССЛЕДОВАНИЙ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</row>
        <row r="190">
          <cell r="A190" t="str">
            <v>08844200</v>
          </cell>
          <cell r="B190" t="str">
            <v xml:space="preserve">ЗАКРЫТОЕ АКЦИОНЕРНОЕ ОБЩЕСТВО МЕТАЛЛУРГИЧЕСКИЙ ЗАВОД "ПЕТРОСТАЛЬ"</v>
          </cell>
          <cell r="C190">
            <v>28</v>
          </cell>
          <cell r="D190">
            <v>44</v>
          </cell>
          <cell r="E190">
            <v>44</v>
          </cell>
        </row>
        <row r="191">
          <cell r="A191" t="str">
            <v>08845300</v>
          </cell>
          <cell r="B191" t="str">
            <v xml:space="preserve">ЗАО"ЗАВОД"КИРОВ-ЭНЕРГОМАШ" ХРП"АТОМЭНЕРГО"</v>
          </cell>
          <cell r="C191">
            <v>5</v>
          </cell>
          <cell r="D191">
            <v>18</v>
          </cell>
          <cell r="E191">
            <v>8</v>
          </cell>
          <cell r="F191">
            <v>18</v>
          </cell>
          <cell r="G191">
            <v>8</v>
          </cell>
          <cell r="H191">
            <v>8</v>
          </cell>
          <cell r="I191">
            <v>0</v>
          </cell>
        </row>
        <row r="192">
          <cell r="A192" t="str">
            <v>08889473</v>
          </cell>
          <cell r="B192" t="str">
            <v xml:space="preserve">"УПТК-УС N 3"ПО ПОРУЧ.ООО "СФЕРА И К"</v>
          </cell>
          <cell r="C192">
            <v>50</v>
          </cell>
          <cell r="D192">
            <v>8</v>
          </cell>
          <cell r="E192">
            <v>50</v>
          </cell>
          <cell r="F192">
            <v>8</v>
          </cell>
          <cell r="G192">
            <v>40</v>
          </cell>
          <cell r="H192">
            <v>0</v>
          </cell>
          <cell r="I192">
            <v>0</v>
          </cell>
          <cell r="J192">
            <v>8</v>
          </cell>
          <cell r="K192">
            <v>0</v>
          </cell>
          <cell r="L192">
            <v>40</v>
          </cell>
        </row>
        <row r="193">
          <cell r="A193" t="str">
            <v>08891145</v>
          </cell>
          <cell r="B193" t="str">
            <v xml:space="preserve">УПТК УС-4</v>
          </cell>
          <cell r="C193">
            <v>36</v>
          </cell>
          <cell r="D193">
            <v>36</v>
          </cell>
          <cell r="E193">
            <v>375</v>
          </cell>
          <cell r="F193">
            <v>473</v>
          </cell>
          <cell r="G193">
            <v>120</v>
          </cell>
          <cell r="H193">
            <v>375</v>
          </cell>
          <cell r="I193">
            <v>473</v>
          </cell>
          <cell r="J193">
            <v>0</v>
          </cell>
          <cell r="K193">
            <v>375</v>
          </cell>
          <cell r="L193">
            <v>473</v>
          </cell>
        </row>
        <row r="194">
          <cell r="A194" t="str">
            <v>10001354</v>
          </cell>
          <cell r="B194" t="str">
            <v xml:space="preserve">ООО "СПИКА"</v>
          </cell>
          <cell r="C194">
            <v>0</v>
          </cell>
          <cell r="D194">
            <v>29</v>
          </cell>
          <cell r="E194">
            <v>76</v>
          </cell>
          <cell r="F194">
            <v>29</v>
          </cell>
          <cell r="G194">
            <v>76</v>
          </cell>
          <cell r="H194">
            <v>0</v>
          </cell>
          <cell r="I194">
            <v>0</v>
          </cell>
          <cell r="J194">
            <v>29</v>
          </cell>
          <cell r="K194">
            <v>0</v>
          </cell>
          <cell r="L194">
            <v>76</v>
          </cell>
        </row>
        <row r="195">
          <cell r="A195" t="str">
            <v>10042146</v>
          </cell>
          <cell r="B195" t="str">
            <v>"ВЫХОД",АООТ</v>
          </cell>
          <cell r="C195">
            <v>39</v>
          </cell>
          <cell r="D195">
            <v>39</v>
          </cell>
          <cell r="E195">
            <v>9</v>
          </cell>
          <cell r="F195">
            <v>180</v>
          </cell>
          <cell r="G195">
            <v>192</v>
          </cell>
          <cell r="H195">
            <v>9</v>
          </cell>
          <cell r="I195">
            <v>98</v>
          </cell>
          <cell r="J195">
            <v>98</v>
          </cell>
          <cell r="K195">
            <v>192</v>
          </cell>
          <cell r="L195">
            <v>86</v>
          </cell>
        </row>
        <row r="196">
          <cell r="A196" t="str">
            <v>10322495</v>
          </cell>
          <cell r="B196" t="str">
            <v xml:space="preserve">АКЦИОHЕРHОЕ ОБЩЕСТВО ЗАКРЫТОГО ТИПА"ДАЛЬГЕОТЕХHИКА"</v>
          </cell>
          <cell r="C196">
            <v>7</v>
          </cell>
          <cell r="D196">
            <v>0</v>
          </cell>
          <cell r="E196">
            <v>0</v>
          </cell>
          <cell r="F196">
            <v>0</v>
          </cell>
          <cell r="G196">
            <v>30</v>
          </cell>
          <cell r="H196">
            <v>0</v>
          </cell>
          <cell r="I196">
            <v>30</v>
          </cell>
          <cell r="J196">
            <v>0</v>
          </cell>
          <cell r="K196">
            <v>30</v>
          </cell>
        </row>
        <row r="197">
          <cell r="A197" t="str">
            <v>10391562</v>
          </cell>
          <cell r="B197" t="str">
            <v xml:space="preserve">ИНТЕК ПРОИЗВОДСТВ.-ВНЕДРЕНЧ. ФИРМА</v>
          </cell>
          <cell r="C197">
            <v>120</v>
          </cell>
          <cell r="D197">
            <v>0</v>
          </cell>
          <cell r="E197">
            <v>120</v>
          </cell>
          <cell r="F197">
            <v>120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</row>
        <row r="198">
          <cell r="A198" t="str">
            <v>10408736</v>
          </cell>
          <cell r="B198" t="str">
            <v xml:space="preserve">ПМК-7 ГАЗМОНТАЖ</v>
          </cell>
          <cell r="C198">
            <v>58</v>
          </cell>
          <cell r="D198">
            <v>2</v>
          </cell>
          <cell r="E198">
            <v>2</v>
          </cell>
          <cell r="F198">
            <v>0</v>
          </cell>
          <cell r="G198">
            <v>0</v>
          </cell>
          <cell r="H198">
            <v>0</v>
          </cell>
          <cell r="I198">
            <v>2</v>
          </cell>
        </row>
        <row r="199">
          <cell r="A199" t="str">
            <v>10501619</v>
          </cell>
          <cell r="B199" t="str">
            <v xml:space="preserve">АО "ПРОФИЛЬ-АКРАС"</v>
          </cell>
          <cell r="C199">
            <v>0</v>
          </cell>
          <cell r="D199">
            <v>305</v>
          </cell>
          <cell r="E199">
            <v>0</v>
          </cell>
          <cell r="F199">
            <v>305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305</v>
          </cell>
        </row>
        <row r="200">
          <cell r="A200" t="str">
            <v>10518531</v>
          </cell>
          <cell r="B200" t="str">
            <v xml:space="preserve">АССОЦИАЦИЯ ВНЕШНЕЭКОНОМИЧЕСКОЙ ДЕЯТЕЛЬНОСТИ"БАМ-АКТИВ"</v>
          </cell>
          <cell r="C200">
            <v>40</v>
          </cell>
          <cell r="D200">
            <v>44</v>
          </cell>
          <cell r="E200">
            <v>44</v>
          </cell>
        </row>
        <row r="201">
          <cell r="A201" t="str">
            <v>10593716</v>
          </cell>
          <cell r="B201" t="str">
            <v xml:space="preserve">ООО "ЮГСТРОЙКОМПЛЕКТ"</v>
          </cell>
          <cell r="C201">
            <v>8</v>
          </cell>
          <cell r="D201">
            <v>8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</row>
        <row r="202">
          <cell r="A202" t="str">
            <v>10656014</v>
          </cell>
          <cell r="B202" t="str">
            <v xml:space="preserve">ТОО ФИРМА "НИРТ"</v>
          </cell>
          <cell r="C202">
            <v>0</v>
          </cell>
          <cell r="D202">
            <v>8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8</v>
          </cell>
        </row>
        <row r="203">
          <cell r="A203" t="str">
            <v>10765979</v>
          </cell>
          <cell r="B203" t="str">
            <v xml:space="preserve">ТОО "БАЛТХОЛОД"</v>
          </cell>
          <cell r="C203">
            <v>1</v>
          </cell>
          <cell r="D203">
            <v>1</v>
          </cell>
          <cell r="E203">
            <v>120</v>
          </cell>
          <cell r="F203">
            <v>0</v>
          </cell>
          <cell r="G203">
            <v>120</v>
          </cell>
        </row>
        <row r="204">
          <cell r="A204" t="str">
            <v>10780447</v>
          </cell>
          <cell r="B204" t="str">
            <v xml:space="preserve">"РАДУГА" - АКЦИОНЕРНОЕ ОБЩЕСТВО ОТКРЫТОГО ТИПА</v>
          </cell>
          <cell r="C204">
            <v>6</v>
          </cell>
          <cell r="D204">
            <v>6</v>
          </cell>
          <cell r="E204">
            <v>76</v>
          </cell>
          <cell r="F204">
            <v>29</v>
          </cell>
          <cell r="G204">
            <v>76</v>
          </cell>
          <cell r="H204">
            <v>0</v>
          </cell>
          <cell r="I204">
            <v>0</v>
          </cell>
          <cell r="J204">
            <v>29</v>
          </cell>
          <cell r="K204">
            <v>0</v>
          </cell>
          <cell r="L204">
            <v>76</v>
          </cell>
        </row>
        <row r="205">
          <cell r="A205" t="str">
            <v>10853442</v>
          </cell>
          <cell r="B205" t="str">
            <v xml:space="preserve">ТОО "АЛЬЦИФОР"</v>
          </cell>
          <cell r="C205">
            <v>90</v>
          </cell>
          <cell r="D205">
            <v>180</v>
          </cell>
          <cell r="E205">
            <v>180</v>
          </cell>
          <cell r="F205">
            <v>180</v>
          </cell>
        </row>
        <row r="206">
          <cell r="A206" t="str">
            <v>11020454</v>
          </cell>
          <cell r="B206" t="str">
            <v xml:space="preserve">ООО "СПОРТ"</v>
          </cell>
          <cell r="C206">
            <v>60</v>
          </cell>
          <cell r="D206">
            <v>100</v>
          </cell>
          <cell r="E206">
            <v>30</v>
          </cell>
          <cell r="F206">
            <v>60</v>
          </cell>
          <cell r="G206">
            <v>100</v>
          </cell>
          <cell r="H206">
            <v>100</v>
          </cell>
          <cell r="I206">
            <v>0</v>
          </cell>
          <cell r="J206">
            <v>0</v>
          </cell>
          <cell r="K206">
            <v>30</v>
          </cell>
        </row>
        <row r="207">
          <cell r="A207" t="str">
            <v>11058439</v>
          </cell>
          <cell r="B207" t="str">
            <v xml:space="preserve">ЛПДС "КОЛЕСНИКОВО",ПОС.НЕФТЯНИК</v>
          </cell>
          <cell r="C207">
            <v>120</v>
          </cell>
          <cell r="D207">
            <v>6</v>
          </cell>
          <cell r="E207">
            <v>120</v>
          </cell>
          <cell r="F207">
            <v>120</v>
          </cell>
          <cell r="G207">
            <v>0</v>
          </cell>
          <cell r="H207">
            <v>0</v>
          </cell>
          <cell r="I207">
            <v>0</v>
          </cell>
          <cell r="J207">
            <v>6</v>
          </cell>
        </row>
        <row r="208">
          <cell r="A208" t="str">
            <v>11117877</v>
          </cell>
          <cell r="B208" t="str">
            <v xml:space="preserve">ДОЧЕРНЕЕ ЗАО"СГЕМ-КОМПЛЕКТ"</v>
          </cell>
          <cell r="C208">
            <v>4</v>
          </cell>
          <cell r="D208">
            <v>2</v>
          </cell>
          <cell r="E208">
            <v>4</v>
          </cell>
          <cell r="F208">
            <v>4</v>
          </cell>
          <cell r="G208">
            <v>0</v>
          </cell>
          <cell r="H208">
            <v>0</v>
          </cell>
          <cell r="I208">
            <v>2</v>
          </cell>
        </row>
        <row r="209">
          <cell r="A209" t="str">
            <v>11121698</v>
          </cell>
          <cell r="B209" t="str">
            <v xml:space="preserve">МАЛОЕ ГОСУДАРСТВЕННОЕ НАУЧНО-ПРОИЗВОДСТВЕННОЕ ПРЕДПРИЯТИЕ "ЛАЗЕРНЫЕ СИСТЕМЫ"</v>
          </cell>
          <cell r="C209">
            <v>0</v>
          </cell>
          <cell r="D209">
            <v>305</v>
          </cell>
          <cell r="E209">
            <v>0</v>
          </cell>
          <cell r="F209">
            <v>305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305</v>
          </cell>
        </row>
        <row r="210">
          <cell r="A210" t="str">
            <v>11136398</v>
          </cell>
          <cell r="B210" t="str">
            <v xml:space="preserve">ТОО "КОМПАНИЯ "ЛЕАЛЕР"</v>
          </cell>
          <cell r="C210">
            <v>0</v>
          </cell>
          <cell r="D210">
            <v>0</v>
          </cell>
          <cell r="E210">
            <v>0</v>
          </cell>
        </row>
        <row r="211">
          <cell r="A211" t="str">
            <v>11136665</v>
          </cell>
          <cell r="B211" t="str">
            <v xml:space="preserve">ЗАО "СУДОМЕХ САПЛАЙ"</v>
          </cell>
          <cell r="C211">
            <v>8</v>
          </cell>
          <cell r="D211">
            <v>8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</row>
        <row r="212">
          <cell r="A212" t="str">
            <v>11137251</v>
          </cell>
          <cell r="B212" t="str">
            <v xml:space="preserve">АО "ИНТЕК"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</row>
        <row r="213">
          <cell r="A213" t="str">
            <v>11160505</v>
          </cell>
          <cell r="B213" t="str">
            <v xml:space="preserve">НПФ"ГТ ИНСПЕКТ"</v>
          </cell>
          <cell r="C213">
            <v>1</v>
          </cell>
          <cell r="D213">
            <v>1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</row>
        <row r="214">
          <cell r="A214" t="str">
            <v>11233753</v>
          </cell>
          <cell r="B214" t="str">
            <v xml:space="preserve">АООТ "АССОЦИЦИЯ МОНТАЖАВТОМАТИКА"</v>
          </cell>
          <cell r="C214">
            <v>10</v>
          </cell>
          <cell r="D214">
            <v>6</v>
          </cell>
          <cell r="E214">
            <v>10</v>
          </cell>
        </row>
        <row r="215">
          <cell r="A215" t="str">
            <v>11287772</v>
          </cell>
          <cell r="B215" t="str">
            <v xml:space="preserve">ЗАО "ТРУБОИМПЭКС"</v>
          </cell>
          <cell r="C215">
            <v>90</v>
          </cell>
          <cell r="D215">
            <v>39</v>
          </cell>
          <cell r="E215">
            <v>39</v>
          </cell>
          <cell r="F215">
            <v>0</v>
          </cell>
          <cell r="G215">
            <v>0</v>
          </cell>
          <cell r="H215">
            <v>0</v>
          </cell>
          <cell r="I215">
            <v>39</v>
          </cell>
        </row>
        <row r="216">
          <cell r="A216" t="str">
            <v>11331208</v>
          </cell>
          <cell r="B216" t="str">
            <v xml:space="preserve">ЗАО ПКФ "АЛЬКОРД"</v>
          </cell>
          <cell r="C216">
            <v>0</v>
          </cell>
          <cell r="D216">
            <v>100</v>
          </cell>
          <cell r="E216">
            <v>0</v>
          </cell>
          <cell r="F216">
            <v>0</v>
          </cell>
          <cell r="G216">
            <v>0</v>
          </cell>
          <cell r="H216">
            <v>100</v>
          </cell>
        </row>
        <row r="217">
          <cell r="A217" t="str">
            <v>11383984</v>
          </cell>
          <cell r="B217" t="str">
            <v xml:space="preserve">ООО "НАУЧНО-ТЕХНИЧЕСКОЕ ПРЕДПРЯТИЕ ЗАРЯ-РНЦ КИ"</v>
          </cell>
          <cell r="C217">
            <v>0</v>
          </cell>
          <cell r="D217">
            <v>0</v>
          </cell>
          <cell r="E217">
            <v>6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6</v>
          </cell>
        </row>
        <row r="218">
          <cell r="A218" t="str">
            <v>11396834</v>
          </cell>
          <cell r="B218" t="str">
            <v xml:space="preserve">ТОО СП "СПЕКТРАП"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</row>
        <row r="219">
          <cell r="A219" t="str">
            <v>11455577</v>
          </cell>
          <cell r="B219" t="str">
            <v xml:space="preserve">ЗАО НПФ "ТЕХНОСЕРВИС"</v>
          </cell>
          <cell r="C219">
            <v>0</v>
          </cell>
          <cell r="D219">
            <v>13</v>
          </cell>
          <cell r="E219">
            <v>0</v>
          </cell>
          <cell r="F219">
            <v>13</v>
          </cell>
          <cell r="G219">
            <v>0</v>
          </cell>
          <cell r="H219">
            <v>0</v>
          </cell>
          <cell r="I219">
            <v>0</v>
          </cell>
          <cell r="J219">
            <v>13</v>
          </cell>
        </row>
        <row r="220">
          <cell r="A220" t="str">
            <v>11642983</v>
          </cell>
          <cell r="B220" t="str">
            <v xml:space="preserve">АОЗТ "ТРУБОМАРКЕТ"</v>
          </cell>
          <cell r="C220">
            <v>0</v>
          </cell>
          <cell r="D220">
            <v>899</v>
          </cell>
          <cell r="E220">
            <v>49</v>
          </cell>
          <cell r="F220">
            <v>49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49</v>
          </cell>
        </row>
        <row r="221">
          <cell r="A221" t="str">
            <v>11700054</v>
          </cell>
          <cell r="B221" t="str">
            <v xml:space="preserve">СП ТОО " ЮНИК ЭЙР СЕРВИС "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</row>
        <row r="222">
          <cell r="A222" t="str">
            <v>11829256</v>
          </cell>
          <cell r="B222" t="str">
            <v xml:space="preserve">ТОО КОМПАНИЯ "НЬЮИСТ"</v>
          </cell>
          <cell r="C222">
            <v>50</v>
          </cell>
          <cell r="D222">
            <v>0</v>
          </cell>
          <cell r="E222">
            <v>50</v>
          </cell>
          <cell r="F222">
            <v>0</v>
          </cell>
          <cell r="G222">
            <v>0</v>
          </cell>
          <cell r="H222">
            <v>50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</row>
        <row r="223">
          <cell r="A223" t="str">
            <v>11865306</v>
          </cell>
          <cell r="B223" t="str">
            <v xml:space="preserve">ТОО "НОВЫЕ ТЕХНОЛОГИИ"</v>
          </cell>
          <cell r="C223">
            <v>5</v>
          </cell>
          <cell r="D223">
            <v>0</v>
          </cell>
          <cell r="E223">
            <v>5</v>
          </cell>
          <cell r="F223">
            <v>5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</row>
        <row r="224">
          <cell r="A224" t="str">
            <v>11882486</v>
          </cell>
          <cell r="B224" t="str">
            <v xml:space="preserve">ОАО "ОМСКМЕТАЛЛООПТТОРГ"</v>
          </cell>
          <cell r="C224">
            <v>0</v>
          </cell>
          <cell r="D224">
            <v>1</v>
          </cell>
          <cell r="E224">
            <v>0</v>
          </cell>
          <cell r="F224">
            <v>1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1</v>
          </cell>
        </row>
        <row r="225">
          <cell r="A225" t="str">
            <v>11927289</v>
          </cell>
          <cell r="B225" t="str">
            <v xml:space="preserve">АКЦИОНЕРНОЕ ОБЩЕСТВО ОТКРЫТОГО ТИПА "ОРЕНБУРГСТРОЙКОМПЛЕКТ"</v>
          </cell>
          <cell r="C225">
            <v>10</v>
          </cell>
          <cell r="D225">
            <v>1</v>
          </cell>
          <cell r="E225">
            <v>1</v>
          </cell>
          <cell r="F225">
            <v>0</v>
          </cell>
          <cell r="G225">
            <v>1</v>
          </cell>
        </row>
        <row r="226">
          <cell r="A226" t="str">
            <v>12021199</v>
          </cell>
          <cell r="B226" t="str">
            <v xml:space="preserve">АООТ "ПЕРМСТРОЙОПТТОРГ"</v>
          </cell>
          <cell r="C226">
            <v>49</v>
          </cell>
          <cell r="D226">
            <v>39</v>
          </cell>
          <cell r="E226">
            <v>49</v>
          </cell>
          <cell r="F226">
            <v>39</v>
          </cell>
          <cell r="G226">
            <v>0</v>
          </cell>
          <cell r="H226">
            <v>49</v>
          </cell>
          <cell r="I226">
            <v>39</v>
          </cell>
        </row>
        <row r="227">
          <cell r="A227" t="str">
            <v>12141734</v>
          </cell>
          <cell r="B227" t="str">
            <v>МГП"КОНТАКТ"</v>
          </cell>
          <cell r="C227">
            <v>6</v>
          </cell>
          <cell r="D227">
            <v>15</v>
          </cell>
          <cell r="E227">
            <v>100</v>
          </cell>
          <cell r="F227">
            <v>94</v>
          </cell>
          <cell r="G227">
            <v>60</v>
          </cell>
          <cell r="H227">
            <v>60</v>
          </cell>
          <cell r="I227">
            <v>60</v>
          </cell>
        </row>
        <row r="228">
          <cell r="A228" t="str">
            <v>12216656</v>
          </cell>
          <cell r="B228" t="str">
            <v>ДОРТЕХСЕРВИС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</row>
        <row r="229">
          <cell r="A229" t="str">
            <v>12260901</v>
          </cell>
          <cell r="B229" t="str">
            <v xml:space="preserve">ТОО КОЛЛЕР</v>
          </cell>
          <cell r="C229">
            <v>12</v>
          </cell>
          <cell r="D229">
            <v>15</v>
          </cell>
          <cell r="E229">
            <v>15</v>
          </cell>
          <cell r="F229">
            <v>28</v>
          </cell>
        </row>
        <row r="230">
          <cell r="A230" t="str">
            <v>12267518</v>
          </cell>
          <cell r="B230" t="str">
            <v xml:space="preserve">"ПЕТРОСАХ" АОЗТ</v>
          </cell>
          <cell r="C230">
            <v>0</v>
          </cell>
          <cell r="D230">
            <v>0</v>
          </cell>
          <cell r="E230">
            <v>0</v>
          </cell>
          <cell r="F230">
            <v>13</v>
          </cell>
          <cell r="G230">
            <v>0</v>
          </cell>
          <cell r="H230">
            <v>58</v>
          </cell>
          <cell r="I230">
            <v>13</v>
          </cell>
          <cell r="J230">
            <v>13</v>
          </cell>
        </row>
        <row r="231">
          <cell r="A231" t="str">
            <v>12281990</v>
          </cell>
          <cell r="B231" t="str">
            <v xml:space="preserve">АООТ "УРАЛТРУБПРОМ"</v>
          </cell>
          <cell r="C231">
            <v>80</v>
          </cell>
          <cell r="D231">
            <v>80</v>
          </cell>
          <cell r="E231">
            <v>66</v>
          </cell>
          <cell r="F231">
            <v>84</v>
          </cell>
          <cell r="G231">
            <v>34</v>
          </cell>
          <cell r="H231">
            <v>224</v>
          </cell>
          <cell r="I231">
            <v>168</v>
          </cell>
          <cell r="J231">
            <v>39</v>
          </cell>
          <cell r="K231">
            <v>603</v>
          </cell>
          <cell r="L231">
            <v>44</v>
          </cell>
        </row>
        <row r="232">
          <cell r="A232" t="str">
            <v>12288294</v>
          </cell>
          <cell r="B232" t="str">
            <v xml:space="preserve">ТОО "АТРИУМ"</v>
          </cell>
          <cell r="C232">
            <v>56</v>
          </cell>
          <cell r="D232">
            <v>0</v>
          </cell>
          <cell r="E232">
            <v>56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</row>
        <row r="233">
          <cell r="A233" t="str">
            <v>12312199</v>
          </cell>
          <cell r="B233" t="str">
            <v xml:space="preserve">ВНЕДРЕНЧЕСКАЯ ФИРМА "ВИАМ-ЛТД"</v>
          </cell>
          <cell r="C233">
            <v>13</v>
          </cell>
          <cell r="D233">
            <v>50</v>
          </cell>
          <cell r="E233">
            <v>13</v>
          </cell>
          <cell r="F233">
            <v>50</v>
          </cell>
          <cell r="G233">
            <v>0</v>
          </cell>
          <cell r="H233">
            <v>50</v>
          </cell>
        </row>
        <row r="234">
          <cell r="A234" t="str">
            <v>12348791</v>
          </cell>
          <cell r="B234" t="str">
            <v xml:space="preserve">ТОО РПКФ "РЕМСТРОЙМОНТАЖДЕТАЛЬ"</v>
          </cell>
          <cell r="C234">
            <v>5</v>
          </cell>
          <cell r="D234">
            <v>55</v>
          </cell>
          <cell r="E234">
            <v>0</v>
          </cell>
          <cell r="F234">
            <v>5</v>
          </cell>
          <cell r="G234">
            <v>55</v>
          </cell>
          <cell r="H234">
            <v>0</v>
          </cell>
          <cell r="I234">
            <v>55</v>
          </cell>
          <cell r="J234">
            <v>0</v>
          </cell>
          <cell r="K234">
            <v>0</v>
          </cell>
          <cell r="L234">
            <v>0</v>
          </cell>
        </row>
        <row r="235">
          <cell r="A235" t="str">
            <v>12595984</v>
          </cell>
          <cell r="B235" t="str">
            <v xml:space="preserve">МАГН.ЦЕНТР СТРОИТЕЛЬНО-ОТДЕЛОЧНЫХ МАШИН</v>
          </cell>
          <cell r="C235">
            <v>60</v>
          </cell>
          <cell r="D235">
            <v>1</v>
          </cell>
          <cell r="E235">
            <v>1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1</v>
          </cell>
        </row>
        <row r="236">
          <cell r="A236" t="str">
            <v>12610689</v>
          </cell>
          <cell r="B236" t="str">
            <v xml:space="preserve">ЧПАП "ПРОДМОНТАЖ"</v>
          </cell>
          <cell r="C236">
            <v>1</v>
          </cell>
          <cell r="D236">
            <v>77</v>
          </cell>
          <cell r="E236">
            <v>1</v>
          </cell>
          <cell r="F236">
            <v>77</v>
          </cell>
          <cell r="G236">
            <v>1</v>
          </cell>
          <cell r="H236">
            <v>0</v>
          </cell>
          <cell r="I236">
            <v>0</v>
          </cell>
          <cell r="J236">
            <v>0</v>
          </cell>
          <cell r="K236">
            <v>77</v>
          </cell>
        </row>
        <row r="237">
          <cell r="A237" t="str">
            <v>12617199</v>
          </cell>
          <cell r="B237" t="str">
            <v xml:space="preserve">КОРКИНСКИЙ З-Д "МЕТАЛЛИСТ"</v>
          </cell>
          <cell r="C237">
            <v>49</v>
          </cell>
          <cell r="D237">
            <v>40</v>
          </cell>
          <cell r="E237">
            <v>113</v>
          </cell>
          <cell r="F237">
            <v>49</v>
          </cell>
          <cell r="G237">
            <v>40</v>
          </cell>
          <cell r="H237">
            <v>49</v>
          </cell>
          <cell r="I237">
            <v>0</v>
          </cell>
          <cell r="J237">
            <v>0</v>
          </cell>
          <cell r="K237">
            <v>40</v>
          </cell>
          <cell r="L237">
            <v>113</v>
          </cell>
        </row>
        <row r="238">
          <cell r="A238" t="str">
            <v>12618320</v>
          </cell>
          <cell r="B238" t="str">
            <v xml:space="preserve">ТОВАРИЩЕСТВО С ОГРАНИЧЕННОЙ ОТВЕТСТВЕННОСТЬЮ "СТАРАТЕЛЬСКАЯ АРТЕЛЬ "</v>
          </cell>
          <cell r="C238">
            <v>6</v>
          </cell>
          <cell r="D238">
            <v>15</v>
          </cell>
          <cell r="E238">
            <v>100</v>
          </cell>
          <cell r="F238">
            <v>0</v>
          </cell>
          <cell r="G238">
            <v>60</v>
          </cell>
          <cell r="H238">
            <v>60</v>
          </cell>
          <cell r="I238">
            <v>60</v>
          </cell>
        </row>
        <row r="239">
          <cell r="A239" t="str">
            <v>12618751</v>
          </cell>
          <cell r="B239" t="str">
            <v xml:space="preserve">ТОО АРТЕЛЬ СТАРАТЕЛЕЙ "ДАУРИЯ "         674362,ЧИТИНСКАЯ ОБЛ,КАЛГАНСКИЙ РАЙОН</v>
          </cell>
          <cell r="C239">
            <v>3</v>
          </cell>
          <cell r="D239">
            <v>0</v>
          </cell>
          <cell r="E239">
            <v>0</v>
          </cell>
          <cell r="F239">
            <v>3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</row>
        <row r="240">
          <cell r="A240" t="str">
            <v>12621718</v>
          </cell>
          <cell r="B240" t="str">
            <v xml:space="preserve">"МОЗАИКА" АКЦИОНЕРНОЕ ОБЩЕСТВО ЗАКРЫТОГО ТИПА</v>
          </cell>
          <cell r="C240">
            <v>8</v>
          </cell>
          <cell r="D240">
            <v>7</v>
          </cell>
          <cell r="E240">
            <v>7</v>
          </cell>
          <cell r="F240">
            <v>0</v>
          </cell>
          <cell r="G240">
            <v>0</v>
          </cell>
          <cell r="H240">
            <v>7</v>
          </cell>
        </row>
        <row r="241">
          <cell r="A241" t="str">
            <v>12775427</v>
          </cell>
          <cell r="B241" t="str">
            <v xml:space="preserve">РОССИЙСКОЕ ПРЕДСТАВИТЕЛЬСТВО "МОНГОЛРОСЦВЕТМЕТ"</v>
          </cell>
          <cell r="C241">
            <v>104</v>
          </cell>
          <cell r="D241">
            <v>290</v>
          </cell>
          <cell r="E241">
            <v>290</v>
          </cell>
          <cell r="F241">
            <v>146</v>
          </cell>
          <cell r="G241">
            <v>32</v>
          </cell>
          <cell r="H241">
            <v>74</v>
          </cell>
          <cell r="I241">
            <v>38</v>
          </cell>
          <cell r="J241">
            <v>62</v>
          </cell>
          <cell r="K241">
            <v>38</v>
          </cell>
          <cell r="L241">
            <v>58</v>
          </cell>
        </row>
        <row r="242">
          <cell r="A242" t="str">
            <v>12976640</v>
          </cell>
          <cell r="B242" t="str">
            <v xml:space="preserve">АООТ КНПП "ВЕРТОЛЕТЫ-МИ"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58</v>
          </cell>
          <cell r="I242">
            <v>0</v>
          </cell>
          <cell r="J242">
            <v>0</v>
          </cell>
        </row>
        <row r="243">
          <cell r="A243" t="str">
            <v>13022150</v>
          </cell>
          <cell r="B243" t="str">
            <v>ТОО"ВИАЗ",</v>
          </cell>
          <cell r="C243">
            <v>80</v>
          </cell>
          <cell r="D243">
            <v>80</v>
          </cell>
          <cell r="E243">
            <v>66</v>
          </cell>
          <cell r="F243">
            <v>84</v>
          </cell>
          <cell r="G243">
            <v>0</v>
          </cell>
          <cell r="H243">
            <v>224</v>
          </cell>
          <cell r="I243">
            <v>168</v>
          </cell>
          <cell r="J243">
            <v>39</v>
          </cell>
          <cell r="K243">
            <v>603</v>
          </cell>
          <cell r="L243">
            <v>44</v>
          </cell>
        </row>
        <row r="244">
          <cell r="A244" t="str">
            <v>13148842</v>
          </cell>
          <cell r="B244" t="str">
            <v xml:space="preserve">ТОО СП "УРАЛ-ЛИБЕРТИ"</v>
          </cell>
          <cell r="C244">
            <v>142</v>
          </cell>
          <cell r="D244">
            <v>37</v>
          </cell>
          <cell r="E244">
            <v>56</v>
          </cell>
          <cell r="F244">
            <v>119</v>
          </cell>
          <cell r="G244">
            <v>119</v>
          </cell>
        </row>
        <row r="245">
          <cell r="A245" t="str">
            <v>13151700</v>
          </cell>
          <cell r="B245" t="str">
            <v xml:space="preserve">АОЗТ "ГЕРКУЛЕС"</v>
          </cell>
          <cell r="C245">
            <v>149</v>
          </cell>
          <cell r="D245">
            <v>149</v>
          </cell>
          <cell r="E245">
            <v>13</v>
          </cell>
        </row>
        <row r="246">
          <cell r="A246" t="str">
            <v>13165731</v>
          </cell>
          <cell r="B246" t="str">
            <v xml:space="preserve">ЗАО "ОЙЛФИЛД СЕППОРТ СЕРВИСЕС"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</row>
        <row r="247">
          <cell r="A247" t="str">
            <v>13182184</v>
          </cell>
          <cell r="B247" t="str">
            <v xml:space="preserve">ТФД "БРОК-ИНВЕСТ-СЕРВИС" 121069,МОСКВА,</v>
          </cell>
          <cell r="C247">
            <v>60</v>
          </cell>
          <cell r="D247">
            <v>20</v>
          </cell>
          <cell r="E247">
            <v>128</v>
          </cell>
          <cell r="F247">
            <v>20</v>
          </cell>
          <cell r="G247">
            <v>128</v>
          </cell>
          <cell r="H247">
            <v>0</v>
          </cell>
          <cell r="I247">
            <v>0</v>
          </cell>
          <cell r="J247">
            <v>20</v>
          </cell>
          <cell r="K247">
            <v>0</v>
          </cell>
          <cell r="L247">
            <v>128</v>
          </cell>
        </row>
        <row r="248">
          <cell r="A248" t="str">
            <v>16313480</v>
          </cell>
          <cell r="B248" t="str">
            <v xml:space="preserve">ЗАО "ОБЩЕСТВО МЕЖДУНАРОДНОЙ ТОРГОВЛИ "МЕРКОМ"</v>
          </cell>
          <cell r="C248">
            <v>0</v>
          </cell>
          <cell r="D248">
            <v>77</v>
          </cell>
          <cell r="E248">
            <v>77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77</v>
          </cell>
        </row>
        <row r="249">
          <cell r="A249" t="str">
            <v>16412147</v>
          </cell>
          <cell r="B249" t="str">
            <v xml:space="preserve">ТОО ПКФ " ПОЛИМЕРИНВЕСТ"</v>
          </cell>
          <cell r="C249">
            <v>2</v>
          </cell>
          <cell r="D249">
            <v>2</v>
          </cell>
          <cell r="E249">
            <v>113</v>
          </cell>
          <cell r="F249">
            <v>2</v>
          </cell>
          <cell r="G249">
            <v>2</v>
          </cell>
          <cell r="H249">
            <v>2</v>
          </cell>
          <cell r="I249">
            <v>0</v>
          </cell>
          <cell r="J249">
            <v>0</v>
          </cell>
          <cell r="K249">
            <v>2</v>
          </cell>
          <cell r="L249">
            <v>113</v>
          </cell>
        </row>
        <row r="250">
          <cell r="A250" t="str">
            <v>16620986</v>
          </cell>
          <cell r="B250" t="str">
            <v xml:space="preserve">ЗАО ТД "УРАЛМАШ И ПАРТНЕРЫ"                                                 0665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</row>
        <row r="251">
          <cell r="A251" t="str">
            <v>16767063</v>
          </cell>
          <cell r="B251" t="str">
            <v>ТОО"УРАЛАГРОСЕРВИС"</v>
          </cell>
          <cell r="C251">
            <v>3</v>
          </cell>
          <cell r="D251">
            <v>1</v>
          </cell>
          <cell r="E251">
            <v>0</v>
          </cell>
          <cell r="F251">
            <v>3</v>
          </cell>
          <cell r="G251">
            <v>1</v>
          </cell>
          <cell r="H251">
            <v>0</v>
          </cell>
          <cell r="I251">
            <v>1</v>
          </cell>
          <cell r="J251">
            <v>0</v>
          </cell>
          <cell r="K251">
            <v>0</v>
          </cell>
        </row>
        <row r="252">
          <cell r="A252" t="str">
            <v>16884389</v>
          </cell>
          <cell r="B252" t="str">
            <v xml:space="preserve">ТОО "БСТ"(БЮРО С/ХОЗ.ТЕХНИКИ) 0166</v>
          </cell>
          <cell r="C252">
            <v>8</v>
          </cell>
          <cell r="D252">
            <v>15</v>
          </cell>
          <cell r="E252">
            <v>7</v>
          </cell>
          <cell r="F252">
            <v>15</v>
          </cell>
          <cell r="G252">
            <v>15</v>
          </cell>
          <cell r="H252">
            <v>7</v>
          </cell>
        </row>
        <row r="253">
          <cell r="A253" t="str">
            <v>16893388</v>
          </cell>
          <cell r="B253" t="str">
            <v xml:space="preserve">ТОО ВПП"ИНЛАКОР"</v>
          </cell>
          <cell r="C253">
            <v>104</v>
          </cell>
          <cell r="D253">
            <v>290</v>
          </cell>
          <cell r="E253">
            <v>290</v>
          </cell>
          <cell r="F253">
            <v>146</v>
          </cell>
          <cell r="G253">
            <v>32</v>
          </cell>
          <cell r="H253">
            <v>74</v>
          </cell>
          <cell r="I253">
            <v>79</v>
          </cell>
          <cell r="J253">
            <v>62</v>
          </cell>
          <cell r="K253">
            <v>79</v>
          </cell>
          <cell r="L253">
            <v>58</v>
          </cell>
        </row>
        <row r="254">
          <cell r="A254" t="str">
            <v>16929011</v>
          </cell>
          <cell r="B254" t="str">
            <v xml:space="preserve">ИЧП "ИСПЫТАТЕЛЬ"</v>
          </cell>
          <cell r="C254">
            <v>50</v>
          </cell>
          <cell r="D254">
            <v>0</v>
          </cell>
          <cell r="E254">
            <v>50</v>
          </cell>
          <cell r="F254">
            <v>50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</row>
        <row r="255">
          <cell r="A255" t="str">
            <v>17161204</v>
          </cell>
          <cell r="B255" t="str">
            <v xml:space="preserve">ТОО СП "МИ-ИНТЕР"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</row>
        <row r="256">
          <cell r="A256" t="str">
            <v>17163367</v>
          </cell>
          <cell r="B256" t="str">
            <v xml:space="preserve">АОЗТ "КРАЗРОСС"</v>
          </cell>
          <cell r="C256">
            <v>142</v>
          </cell>
          <cell r="D256">
            <v>37</v>
          </cell>
          <cell r="E256">
            <v>119</v>
          </cell>
          <cell r="F256">
            <v>12</v>
          </cell>
          <cell r="G256">
            <v>119</v>
          </cell>
          <cell r="H256">
            <v>12</v>
          </cell>
          <cell r="I256">
            <v>12</v>
          </cell>
        </row>
        <row r="257">
          <cell r="A257" t="str">
            <v>17191406</v>
          </cell>
          <cell r="B257" t="str">
            <v xml:space="preserve">ОАО "НЕФТЕКОМ"</v>
          </cell>
          <cell r="C257">
            <v>45</v>
          </cell>
          <cell r="D257">
            <v>45</v>
          </cell>
          <cell r="E257">
            <v>212</v>
          </cell>
        </row>
        <row r="258">
          <cell r="A258" t="str">
            <v>17260610</v>
          </cell>
          <cell r="B258" t="str">
            <v>ЗАО"НАФТАРОС"</v>
          </cell>
          <cell r="C258">
            <v>6</v>
          </cell>
          <cell r="D258">
            <v>0</v>
          </cell>
          <cell r="E258">
            <v>6</v>
          </cell>
          <cell r="F258">
            <v>0</v>
          </cell>
          <cell r="G258">
            <v>0</v>
          </cell>
          <cell r="H258">
            <v>6</v>
          </cell>
          <cell r="I258">
            <v>0</v>
          </cell>
        </row>
        <row r="259">
          <cell r="A259" t="str">
            <v>17283094</v>
          </cell>
          <cell r="B259" t="str">
            <v xml:space="preserve">ТОО "СП "АББ УНИТУРБО"</v>
          </cell>
          <cell r="C259">
            <v>20</v>
          </cell>
          <cell r="D259">
            <v>0</v>
          </cell>
          <cell r="E259">
            <v>128</v>
          </cell>
          <cell r="F259">
            <v>20</v>
          </cell>
          <cell r="G259">
            <v>0</v>
          </cell>
          <cell r="H259">
            <v>128</v>
          </cell>
          <cell r="I259">
            <v>0</v>
          </cell>
          <cell r="J259">
            <v>20</v>
          </cell>
          <cell r="K259">
            <v>0</v>
          </cell>
          <cell r="L259">
            <v>128</v>
          </cell>
        </row>
        <row r="260">
          <cell r="A260" t="str">
            <v>17308050</v>
          </cell>
          <cell r="B260" t="str">
            <v xml:space="preserve">ЗАО "ФИРМА БАСЭРТ"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</row>
        <row r="261">
          <cell r="A261" t="str">
            <v>17407697</v>
          </cell>
          <cell r="B261" t="str">
            <v xml:space="preserve">АООТ "ИЖСТАЛЬ"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</row>
        <row r="262">
          <cell r="A262" t="str">
            <v>17413746</v>
          </cell>
          <cell r="B262" t="str">
            <v xml:space="preserve">ТВ КЦ ФИЛИТКОМ</v>
          </cell>
          <cell r="C262">
            <v>2</v>
          </cell>
          <cell r="D262">
            <v>2</v>
          </cell>
          <cell r="E262">
            <v>2</v>
          </cell>
          <cell r="F262">
            <v>2</v>
          </cell>
          <cell r="G262">
            <v>2</v>
          </cell>
          <cell r="H262">
            <v>2</v>
          </cell>
          <cell r="I262">
            <v>0</v>
          </cell>
          <cell r="J262">
            <v>0</v>
          </cell>
          <cell r="K262">
            <v>2</v>
          </cell>
        </row>
        <row r="263">
          <cell r="A263" t="str">
            <v>17584078</v>
          </cell>
          <cell r="B263" t="str">
            <v xml:space="preserve">ЗАО НПО "СОТ"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</row>
        <row r="264">
          <cell r="A264" t="str">
            <v>17606652</v>
          </cell>
          <cell r="B264" t="str">
            <v xml:space="preserve">ТОО "ЛЕНИКС"</v>
          </cell>
          <cell r="C264">
            <v>6</v>
          </cell>
          <cell r="D264">
            <v>6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6</v>
          </cell>
        </row>
        <row r="265">
          <cell r="A265" t="str">
            <v>17663302</v>
          </cell>
          <cell r="B265" t="str">
            <v xml:space="preserve">ГК "РОСВООРУЖЕНИЕ"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</row>
        <row r="266">
          <cell r="A266" t="str">
            <v>17664075</v>
          </cell>
          <cell r="B266" t="str">
            <v xml:space="preserve">ГОСУДАРСТВЕННЫЙ КОСМИЧЕСКИЙ НП ЦЕНТР ИМ. М. В. ХРУНИЧЕВА</v>
          </cell>
          <cell r="C266">
            <v>15</v>
          </cell>
          <cell r="D266">
            <v>1</v>
          </cell>
          <cell r="E266">
            <v>15</v>
          </cell>
          <cell r="F266">
            <v>1</v>
          </cell>
          <cell r="G266">
            <v>15</v>
          </cell>
          <cell r="H266">
            <v>0</v>
          </cell>
          <cell r="I266">
            <v>0</v>
          </cell>
          <cell r="J266">
            <v>1</v>
          </cell>
        </row>
        <row r="267">
          <cell r="A267" t="str">
            <v>17666648</v>
          </cell>
          <cell r="B267" t="str">
            <v xml:space="preserve">БЕЗ ПРАВ Ю/Л"РАКЕТНО-КОСМИЧЕСКИЙ ЗАВОД" Ф-Л ГКНПЦ ИМ. М.В.ХРУНИЧЕВА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</row>
        <row r="268">
          <cell r="A268" t="str">
            <v>17804808</v>
          </cell>
          <cell r="B268" t="str">
            <v xml:space="preserve">ЗАО"АССОЦИАЦИЯ КАРТЭК"</v>
          </cell>
          <cell r="C268">
            <v>50</v>
          </cell>
          <cell r="D268">
            <v>0</v>
          </cell>
          <cell r="E268">
            <v>50</v>
          </cell>
          <cell r="F268">
            <v>50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</row>
        <row r="269">
          <cell r="A269" t="str">
            <v>17998043</v>
          </cell>
          <cell r="B269" t="str">
            <v xml:space="preserve">АОЗТ "ГАМА ИНДАСТРИ"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</row>
        <row r="270">
          <cell r="A270" t="str">
            <v>18006954</v>
          </cell>
          <cell r="B270" t="str">
            <v xml:space="preserve">ТЭЦ-2 АО "ЯНТАРЬЭНЕРГО"</v>
          </cell>
          <cell r="C270">
            <v>12</v>
          </cell>
          <cell r="D270">
            <v>1</v>
          </cell>
          <cell r="E270">
            <v>69</v>
          </cell>
          <cell r="F270">
            <v>11</v>
          </cell>
          <cell r="G270">
            <v>12</v>
          </cell>
          <cell r="H270">
            <v>1</v>
          </cell>
          <cell r="I270">
            <v>12</v>
          </cell>
          <cell r="J270">
            <v>1</v>
          </cell>
          <cell r="K270">
            <v>69</v>
          </cell>
          <cell r="L270">
            <v>11</v>
          </cell>
        </row>
        <row r="271">
          <cell r="A271" t="str">
            <v>18024722</v>
          </cell>
          <cell r="B271" t="str">
            <v xml:space="preserve">ЦЕНТР ТЕХНИЧЕСКОЙ ДИАГНОСТИКИ</v>
          </cell>
          <cell r="C271">
            <v>45</v>
          </cell>
          <cell r="D271">
            <v>45</v>
          </cell>
          <cell r="E271">
            <v>212</v>
          </cell>
          <cell r="F271">
            <v>13</v>
          </cell>
          <cell r="G271">
            <v>13</v>
          </cell>
        </row>
        <row r="272">
          <cell r="A272" t="str">
            <v>18217705</v>
          </cell>
          <cell r="B272" t="str">
            <v xml:space="preserve">ООО "ПРОМЭЛЕКТРО"</v>
          </cell>
          <cell r="C272">
            <v>4</v>
          </cell>
          <cell r="D272">
            <v>4</v>
          </cell>
          <cell r="E272">
            <v>6</v>
          </cell>
          <cell r="F272">
            <v>0</v>
          </cell>
          <cell r="G272">
            <v>0</v>
          </cell>
          <cell r="H272">
            <v>6</v>
          </cell>
        </row>
        <row r="273">
          <cell r="A273" t="str">
            <v>18219851</v>
          </cell>
          <cell r="B273" t="str">
            <v xml:space="preserve">ЗАО "РАННИЛА-ТАЛДОМ"</v>
          </cell>
          <cell r="C273">
            <v>1</v>
          </cell>
          <cell r="D273">
            <v>1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1</v>
          </cell>
        </row>
        <row r="274">
          <cell r="A274" t="str">
            <v>20626598</v>
          </cell>
          <cell r="B274" t="str">
            <v xml:space="preserve">ИЧП РЕКЛАМНО-КОММЕРЧЕСКАЯ ФИРМА "ИНФОРМ"</v>
          </cell>
          <cell r="C274">
            <v>44</v>
          </cell>
          <cell r="D274">
            <v>44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</row>
        <row r="275">
          <cell r="A275" t="str">
            <v>20763484</v>
          </cell>
          <cell r="B275" t="str">
            <v xml:space="preserve">ТОО "ИНКОСТ"</v>
          </cell>
          <cell r="C275">
            <v>49</v>
          </cell>
          <cell r="D275">
            <v>49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49</v>
          </cell>
        </row>
        <row r="276">
          <cell r="A276" t="str">
            <v>20804657</v>
          </cell>
          <cell r="B276" t="str">
            <v xml:space="preserve">ЗАО "КЛЕН"</v>
          </cell>
          <cell r="C276">
            <v>2</v>
          </cell>
          <cell r="D276">
            <v>2</v>
          </cell>
          <cell r="E276">
            <v>0</v>
          </cell>
          <cell r="F276">
            <v>2</v>
          </cell>
        </row>
        <row r="277">
          <cell r="A277" t="str">
            <v>20810646</v>
          </cell>
          <cell r="B277" t="str">
            <v>МОHИТОРИHГ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</row>
        <row r="278">
          <cell r="A278" t="str">
            <v>20877136</v>
          </cell>
          <cell r="B278" t="str">
            <v xml:space="preserve">ИНЖЕНЕРНЫЙ ЦЕНТР "СЕРВИСГОРМАШ"</v>
          </cell>
          <cell r="C278">
            <v>57</v>
          </cell>
          <cell r="D278">
            <v>57</v>
          </cell>
          <cell r="E278">
            <v>6</v>
          </cell>
          <cell r="F278">
            <v>0</v>
          </cell>
          <cell r="G278">
            <v>0</v>
          </cell>
          <cell r="H278">
            <v>0</v>
          </cell>
          <cell r="I278">
            <v>6</v>
          </cell>
        </row>
        <row r="279">
          <cell r="A279" t="str">
            <v>20894198</v>
          </cell>
          <cell r="B279" t="str">
            <v xml:space="preserve">КООПЕРАТИВ "ГЕРМЕС"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3</v>
          </cell>
          <cell r="H279">
            <v>0</v>
          </cell>
          <cell r="I279">
            <v>3</v>
          </cell>
        </row>
        <row r="280">
          <cell r="A280" t="str">
            <v>21006892</v>
          </cell>
          <cell r="B280" t="str">
            <v xml:space="preserve">ПКТОО "ДАЛСС"</v>
          </cell>
          <cell r="C280">
            <v>1</v>
          </cell>
          <cell r="D280">
            <v>2</v>
          </cell>
          <cell r="E280">
            <v>20</v>
          </cell>
          <cell r="F280">
            <v>1</v>
          </cell>
          <cell r="G280">
            <v>2</v>
          </cell>
          <cell r="H280">
            <v>20</v>
          </cell>
          <cell r="I280">
            <v>0</v>
          </cell>
          <cell r="J280">
            <v>1</v>
          </cell>
          <cell r="K280">
            <v>2</v>
          </cell>
          <cell r="L280">
            <v>20</v>
          </cell>
        </row>
        <row r="281">
          <cell r="A281" t="str">
            <v>21216402</v>
          </cell>
          <cell r="B281" t="str">
            <v xml:space="preserve">ТОО ПРОИЗВОДСТВЕННО-КОММЕРЧЕСКАЯ ФИРМА "ВИКОР"</v>
          </cell>
          <cell r="C281">
            <v>552</v>
          </cell>
          <cell r="D281">
            <v>552</v>
          </cell>
          <cell r="E281">
            <v>69</v>
          </cell>
          <cell r="F281">
            <v>0</v>
          </cell>
          <cell r="G281">
            <v>202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</row>
        <row r="282">
          <cell r="A282" t="str">
            <v>21281181</v>
          </cell>
          <cell r="B282" t="str">
            <v xml:space="preserve">ТОО "ПОВОЛЖЬЕ"</v>
          </cell>
          <cell r="C282">
            <v>30</v>
          </cell>
          <cell r="D282">
            <v>30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</row>
        <row r="283">
          <cell r="A283" t="str">
            <v>21418838</v>
          </cell>
          <cell r="B283" t="str">
            <v xml:space="preserve">ИЧП ФЕДОРОВА "ПАЛОМАР"</v>
          </cell>
          <cell r="C283">
            <v>0</v>
          </cell>
          <cell r="D283">
            <v>59</v>
          </cell>
          <cell r="E283">
            <v>59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59</v>
          </cell>
        </row>
        <row r="284">
          <cell r="A284" t="str">
            <v>21497476</v>
          </cell>
          <cell r="B284" t="str">
            <v>ТОО"АВТОТРАНСМАШ"</v>
          </cell>
          <cell r="C284">
            <v>23</v>
          </cell>
          <cell r="D284">
            <v>57</v>
          </cell>
          <cell r="E284">
            <v>1</v>
          </cell>
          <cell r="F284">
            <v>69</v>
          </cell>
          <cell r="G284">
            <v>23</v>
          </cell>
          <cell r="H284">
            <v>57</v>
          </cell>
          <cell r="I284">
            <v>1</v>
          </cell>
          <cell r="J284">
            <v>1</v>
          </cell>
          <cell r="K284">
            <v>69</v>
          </cell>
          <cell r="L284">
            <v>11</v>
          </cell>
        </row>
        <row r="285">
          <cell r="A285" t="str">
            <v>21517925</v>
          </cell>
          <cell r="B285" t="str">
            <v xml:space="preserve">АОЗТ ПКФ "ВОСТОК-МАРКЕТ"</v>
          </cell>
          <cell r="C285">
            <v>13</v>
          </cell>
          <cell r="D285">
            <v>26</v>
          </cell>
          <cell r="E285">
            <v>13</v>
          </cell>
          <cell r="F285">
            <v>26</v>
          </cell>
          <cell r="G285">
            <v>13</v>
          </cell>
          <cell r="H285">
            <v>0</v>
          </cell>
          <cell r="I285">
            <v>26</v>
          </cell>
        </row>
        <row r="286">
          <cell r="A286" t="str">
            <v>21537827</v>
          </cell>
          <cell r="B286" t="str">
            <v xml:space="preserve">ИЧП ШЭВ "КЛЮЧ"</v>
          </cell>
          <cell r="C286">
            <v>4</v>
          </cell>
          <cell r="D286">
            <v>4</v>
          </cell>
          <cell r="E286">
            <v>18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18</v>
          </cell>
        </row>
        <row r="287">
          <cell r="A287" t="str">
            <v>21606534</v>
          </cell>
          <cell r="B287" t="str">
            <v xml:space="preserve">ТОО ФИРМА"МАГМА-С"</v>
          </cell>
          <cell r="C287">
            <v>0</v>
          </cell>
          <cell r="D287">
            <v>1</v>
          </cell>
          <cell r="E287">
            <v>0</v>
          </cell>
          <cell r="F287">
            <v>1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1</v>
          </cell>
        </row>
        <row r="288">
          <cell r="A288" t="str">
            <v>21629707</v>
          </cell>
          <cell r="B288" t="str">
            <v xml:space="preserve">ПК ТОО "ЧЕЛЯБИНТУРТРАНС"</v>
          </cell>
          <cell r="C288">
            <v>44</v>
          </cell>
          <cell r="D288">
            <v>44</v>
          </cell>
          <cell r="E288">
            <v>59</v>
          </cell>
          <cell r="F288">
            <v>53</v>
          </cell>
          <cell r="G288">
            <v>53</v>
          </cell>
          <cell r="H288">
            <v>59</v>
          </cell>
        </row>
        <row r="289">
          <cell r="A289" t="str">
            <v>21642889</v>
          </cell>
          <cell r="B289" t="str">
            <v xml:space="preserve">ТОО "САС"</v>
          </cell>
          <cell r="C289">
            <v>49</v>
          </cell>
          <cell r="D289">
            <v>1</v>
          </cell>
          <cell r="E289">
            <v>49</v>
          </cell>
          <cell r="F289">
            <v>1</v>
          </cell>
          <cell r="G289">
            <v>0</v>
          </cell>
          <cell r="H289">
            <v>0</v>
          </cell>
          <cell r="I289">
            <v>49</v>
          </cell>
          <cell r="J289">
            <v>1</v>
          </cell>
        </row>
        <row r="290">
          <cell r="A290" t="str">
            <v>21846221</v>
          </cell>
          <cell r="B290" t="str">
            <v xml:space="preserve">ТОО ПКФ ЭПСИЛОН</v>
          </cell>
          <cell r="C290">
            <v>42</v>
          </cell>
          <cell r="D290">
            <v>2</v>
          </cell>
          <cell r="E290">
            <v>42</v>
          </cell>
          <cell r="F290">
            <v>2</v>
          </cell>
        </row>
        <row r="291">
          <cell r="A291" t="str">
            <v>22280106</v>
          </cell>
          <cell r="B291" t="str">
            <v xml:space="preserve">ПСФ "ЖИЛСТРОЙИНВЕСТ"</v>
          </cell>
          <cell r="C291">
            <v>22</v>
          </cell>
          <cell r="D291">
            <v>0</v>
          </cell>
          <cell r="E291">
            <v>22</v>
          </cell>
          <cell r="F291">
            <v>0</v>
          </cell>
          <cell r="G291">
            <v>0</v>
          </cell>
          <cell r="H291">
            <v>22</v>
          </cell>
          <cell r="I291">
            <v>0</v>
          </cell>
        </row>
        <row r="292">
          <cell r="A292" t="str">
            <v>22317430</v>
          </cell>
          <cell r="B292" t="str">
            <v>ТОО"АЧИH".</v>
          </cell>
          <cell r="C292">
            <v>57</v>
          </cell>
          <cell r="D292">
            <v>57</v>
          </cell>
          <cell r="E292">
            <v>1</v>
          </cell>
          <cell r="F292">
            <v>8</v>
          </cell>
          <cell r="G292">
            <v>1</v>
          </cell>
          <cell r="H292">
            <v>8</v>
          </cell>
          <cell r="I292">
            <v>0</v>
          </cell>
          <cell r="J292">
            <v>0</v>
          </cell>
          <cell r="K292">
            <v>0</v>
          </cell>
          <cell r="L292">
            <v>1</v>
          </cell>
        </row>
        <row r="293">
          <cell r="A293" t="str">
            <v>22374095</v>
          </cell>
          <cell r="B293" t="str">
            <v xml:space="preserve">ДОЧЕРНЕЕ ПРЕДПРИЯТИЕ "КУЗНЕЧНОЕ" АООТ "ВТЗ"</v>
          </cell>
          <cell r="C293">
            <v>36</v>
          </cell>
          <cell r="D293">
            <v>36</v>
          </cell>
        </row>
        <row r="294">
          <cell r="A294" t="str">
            <v>22414877</v>
          </cell>
          <cell r="B294" t="str">
            <v xml:space="preserve">ИЧП "ТЕХМАШСЕРВИС"</v>
          </cell>
          <cell r="C294">
            <v>5</v>
          </cell>
          <cell r="D294">
            <v>3</v>
          </cell>
          <cell r="E294">
            <v>5</v>
          </cell>
          <cell r="F294">
            <v>3</v>
          </cell>
          <cell r="G294">
            <v>5</v>
          </cell>
          <cell r="H294">
            <v>0</v>
          </cell>
          <cell r="I294">
            <v>3</v>
          </cell>
        </row>
        <row r="295">
          <cell r="A295" t="str">
            <v>22424574</v>
          </cell>
          <cell r="B295" t="str">
            <v xml:space="preserve">ЗАО "АКРАС"</v>
          </cell>
          <cell r="C295">
            <v>25</v>
          </cell>
          <cell r="D295">
            <v>105</v>
          </cell>
          <cell r="E295">
            <v>50</v>
          </cell>
          <cell r="F295">
            <v>25</v>
          </cell>
          <cell r="G295">
            <v>40</v>
          </cell>
          <cell r="H295">
            <v>105</v>
          </cell>
          <cell r="I295">
            <v>50</v>
          </cell>
          <cell r="J295">
            <v>50</v>
          </cell>
          <cell r="K295">
            <v>24</v>
          </cell>
          <cell r="L295">
            <v>40</v>
          </cell>
        </row>
        <row r="296">
          <cell r="A296" t="str">
            <v>22497337</v>
          </cell>
          <cell r="B296" t="str">
            <v xml:space="preserve">ТОО "КОМИЖ ПЛЮС"</v>
          </cell>
          <cell r="C296">
            <v>141</v>
          </cell>
          <cell r="D296">
            <v>87</v>
          </cell>
          <cell r="E296">
            <v>69</v>
          </cell>
          <cell r="F296">
            <v>202</v>
          </cell>
          <cell r="G296">
            <v>202</v>
          </cell>
        </row>
        <row r="297">
          <cell r="A297" t="str">
            <v>23078944</v>
          </cell>
          <cell r="B297" t="str">
            <v xml:space="preserve">"АЛВО" АООТ</v>
          </cell>
          <cell r="C297">
            <v>30</v>
          </cell>
          <cell r="D297">
            <v>30</v>
          </cell>
          <cell r="E297">
            <v>40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40</v>
          </cell>
        </row>
        <row r="298">
          <cell r="A298" t="str">
            <v>23083253</v>
          </cell>
          <cell r="B298" t="str">
            <v>ЗАО"ФИРМА"СОЛИД"</v>
          </cell>
          <cell r="C298">
            <v>15</v>
          </cell>
          <cell r="D298">
            <v>38</v>
          </cell>
          <cell r="E298">
            <v>10</v>
          </cell>
          <cell r="F298">
            <v>15</v>
          </cell>
          <cell r="G298">
            <v>15</v>
          </cell>
          <cell r="H298">
            <v>10</v>
          </cell>
          <cell r="I298">
            <v>0</v>
          </cell>
          <cell r="J298">
            <v>38</v>
          </cell>
          <cell r="K298">
            <v>10</v>
          </cell>
        </row>
        <row r="299">
          <cell r="A299" t="str">
            <v>23549993</v>
          </cell>
          <cell r="B299" t="str">
            <v xml:space="preserve">ИЧП "АПСНЫ"</v>
          </cell>
          <cell r="C299">
            <v>20</v>
          </cell>
          <cell r="D299">
            <v>20</v>
          </cell>
          <cell r="E299">
            <v>57</v>
          </cell>
          <cell r="F299">
            <v>23</v>
          </cell>
          <cell r="G299">
            <v>23</v>
          </cell>
          <cell r="H299">
            <v>57</v>
          </cell>
        </row>
        <row r="300">
          <cell r="A300" t="str">
            <v>23703218</v>
          </cell>
          <cell r="B300" t="str">
            <v xml:space="preserve">ИЧП "ЛАВР"</v>
          </cell>
          <cell r="C300">
            <v>3</v>
          </cell>
          <cell r="D300">
            <v>26</v>
          </cell>
          <cell r="E300">
            <v>26</v>
          </cell>
          <cell r="F300">
            <v>0</v>
          </cell>
          <cell r="G300">
            <v>0</v>
          </cell>
          <cell r="H300">
            <v>0</v>
          </cell>
          <cell r="I300">
            <v>26</v>
          </cell>
        </row>
        <row r="301">
          <cell r="A301" t="str">
            <v>23736519</v>
          </cell>
          <cell r="B301" t="str">
            <v xml:space="preserve">ФИРМА "ТИТАН"</v>
          </cell>
          <cell r="C301">
            <v>121</v>
          </cell>
          <cell r="D301">
            <v>18</v>
          </cell>
          <cell r="E301">
            <v>18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18</v>
          </cell>
        </row>
        <row r="302">
          <cell r="A302" t="str">
            <v>23768413</v>
          </cell>
          <cell r="B302" t="str">
            <v xml:space="preserve">ЗАО ФИРМА "РОСТ"</v>
          </cell>
          <cell r="C302">
            <v>2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</row>
        <row r="303">
          <cell r="A303" t="str">
            <v>23870755</v>
          </cell>
          <cell r="B303" t="str">
            <v xml:space="preserve">ТСОО ШКОЛА ОХРАНЫ "ЭСКОРТ"</v>
          </cell>
          <cell r="C303">
            <v>53</v>
          </cell>
          <cell r="D303">
            <v>14</v>
          </cell>
          <cell r="E303">
            <v>53</v>
          </cell>
          <cell r="F303">
            <v>14</v>
          </cell>
          <cell r="G303">
            <v>53</v>
          </cell>
          <cell r="H303">
            <v>14</v>
          </cell>
        </row>
        <row r="304">
          <cell r="A304" t="str">
            <v>23893650</v>
          </cell>
          <cell r="B304" t="str">
            <v xml:space="preserve">АО ЗТ ПЕРВОМАЙСКИЙ СПИРТОЛИКЕРОВОДОЧНЫЙ З-Д (АООТ "ОРЕНБУРГАЛКО")</v>
          </cell>
          <cell r="C304">
            <v>1</v>
          </cell>
          <cell r="D304">
            <v>1</v>
          </cell>
          <cell r="E304">
            <v>13</v>
          </cell>
          <cell r="F304">
            <v>1</v>
          </cell>
          <cell r="G304">
            <v>13</v>
          </cell>
          <cell r="H304">
            <v>0</v>
          </cell>
          <cell r="I304">
            <v>0</v>
          </cell>
          <cell r="J304">
            <v>1</v>
          </cell>
          <cell r="K304">
            <v>13</v>
          </cell>
        </row>
        <row r="305">
          <cell r="A305" t="str">
            <v>23908908</v>
          </cell>
          <cell r="B305" t="str">
            <v xml:space="preserve">УР И ОНМ П."ОРЕНБУРГГАЗПРОМ" РАО "ГАЗПРОМ"</v>
          </cell>
          <cell r="C305">
            <v>42</v>
          </cell>
          <cell r="D305">
            <v>65</v>
          </cell>
          <cell r="E305">
            <v>42</v>
          </cell>
          <cell r="F305">
            <v>65</v>
          </cell>
        </row>
        <row r="306">
          <cell r="A306" t="str">
            <v>23938016</v>
          </cell>
          <cell r="B306" t="str">
            <v xml:space="preserve">АОЗТ "АССОЛЬ"</v>
          </cell>
          <cell r="C306">
            <v>20</v>
          </cell>
          <cell r="D306">
            <v>20</v>
          </cell>
          <cell r="E306">
            <v>0</v>
          </cell>
          <cell r="F306">
            <v>0</v>
          </cell>
          <cell r="G306">
            <v>20</v>
          </cell>
        </row>
        <row r="307">
          <cell r="A307" t="str">
            <v>23980403</v>
          </cell>
          <cell r="B307" t="str">
            <v xml:space="preserve">УПП ВОИ "НАДЕЖДА"</v>
          </cell>
          <cell r="C307">
            <v>2</v>
          </cell>
          <cell r="D307">
            <v>22</v>
          </cell>
          <cell r="E307">
            <v>2</v>
          </cell>
          <cell r="F307">
            <v>2</v>
          </cell>
          <cell r="G307">
            <v>0</v>
          </cell>
          <cell r="H307">
            <v>22</v>
          </cell>
        </row>
        <row r="308">
          <cell r="A308" t="str">
            <v>24207177</v>
          </cell>
          <cell r="B308" t="str">
            <v xml:space="preserve">АООТ "ЛИГО"</v>
          </cell>
          <cell r="C308">
            <v>682</v>
          </cell>
          <cell r="D308">
            <v>682</v>
          </cell>
          <cell r="E308">
            <v>244</v>
          </cell>
          <cell r="F308">
            <v>327</v>
          </cell>
          <cell r="G308">
            <v>1</v>
          </cell>
          <cell r="H308">
            <v>8</v>
          </cell>
          <cell r="I308">
            <v>1</v>
          </cell>
          <cell r="J308">
            <v>0</v>
          </cell>
          <cell r="K308">
            <v>0</v>
          </cell>
          <cell r="L308">
            <v>1</v>
          </cell>
        </row>
        <row r="309">
          <cell r="A309" t="str">
            <v>24224448</v>
          </cell>
          <cell r="B309" t="str">
            <v xml:space="preserve">ЧСП "НИМФО"</v>
          </cell>
          <cell r="C309">
            <v>36</v>
          </cell>
          <cell r="D309">
            <v>36</v>
          </cell>
          <cell r="E309">
            <v>20</v>
          </cell>
          <cell r="F309">
            <v>11</v>
          </cell>
        </row>
        <row r="310">
          <cell r="A310" t="str">
            <v>24526066</v>
          </cell>
          <cell r="B310" t="str">
            <v xml:space="preserve">МУНИЦИПАЛЬНОЕ ПРЕДПРИЯТИЕ СОЦ "СОКОЛ"</v>
          </cell>
          <cell r="C310">
            <v>5</v>
          </cell>
          <cell r="D310">
            <v>2</v>
          </cell>
          <cell r="E310">
            <v>5</v>
          </cell>
          <cell r="F310">
            <v>2</v>
          </cell>
          <cell r="G310">
            <v>5</v>
          </cell>
          <cell r="H310">
            <v>0</v>
          </cell>
          <cell r="I310">
            <v>2</v>
          </cell>
        </row>
        <row r="311">
          <cell r="A311" t="str">
            <v>24552193</v>
          </cell>
          <cell r="B311" t="str">
            <v>ООО"ЛОТОС"</v>
          </cell>
          <cell r="C311">
            <v>0</v>
          </cell>
          <cell r="D311">
            <v>0</v>
          </cell>
          <cell r="E311">
            <v>105</v>
          </cell>
          <cell r="F311">
            <v>25</v>
          </cell>
          <cell r="G311">
            <v>24</v>
          </cell>
          <cell r="H311">
            <v>105</v>
          </cell>
          <cell r="I311">
            <v>50</v>
          </cell>
          <cell r="J311">
            <v>50</v>
          </cell>
          <cell r="K311">
            <v>24</v>
          </cell>
          <cell r="L311">
            <v>40</v>
          </cell>
        </row>
        <row r="312">
          <cell r="A312" t="str">
            <v>24722944</v>
          </cell>
          <cell r="B312" t="str">
            <v xml:space="preserve">"ЯНВАРЬ" ЧАСТНОЕ ПРЕДПРИЯТИЕ</v>
          </cell>
          <cell r="C312">
            <v>141</v>
          </cell>
          <cell r="D312">
            <v>87</v>
          </cell>
          <cell r="E312">
            <v>0</v>
          </cell>
          <cell r="F312">
            <v>0</v>
          </cell>
        </row>
        <row r="313">
          <cell r="A313" t="str">
            <v>24724335</v>
          </cell>
          <cell r="B313" t="str">
            <v xml:space="preserve">"АНТ" ИНДИВИДУАЛЬНОЕ ЧАСТНОЕ ПРЕДПРИЯТИЕ</v>
          </cell>
          <cell r="C313">
            <v>8</v>
          </cell>
          <cell r="D313">
            <v>8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8</v>
          </cell>
        </row>
        <row r="314">
          <cell r="A314" t="str">
            <v>24740753</v>
          </cell>
          <cell r="B314" t="str">
            <v xml:space="preserve">ТОО ТОРГОВЫЙ ДОМ "МИНОРА"</v>
          </cell>
          <cell r="C314">
            <v>10</v>
          </cell>
          <cell r="D314">
            <v>6</v>
          </cell>
          <cell r="E314">
            <v>22</v>
          </cell>
          <cell r="F314">
            <v>6</v>
          </cell>
          <cell r="G314">
            <v>22</v>
          </cell>
          <cell r="H314">
            <v>40</v>
          </cell>
          <cell r="I314">
            <v>0</v>
          </cell>
          <cell r="J314">
            <v>0</v>
          </cell>
          <cell r="K314">
            <v>22</v>
          </cell>
          <cell r="L314">
            <v>40</v>
          </cell>
        </row>
        <row r="315">
          <cell r="A315" t="str">
            <v>24771009</v>
          </cell>
          <cell r="B315" t="str">
            <v xml:space="preserve">"ВИРАЖ" ОБЩЕСТВО С ОГРАНИЧЕННОЙ ОТВЕТСТВЕННОСТЬЮ</v>
          </cell>
          <cell r="C315">
            <v>0</v>
          </cell>
          <cell r="D315">
            <v>15</v>
          </cell>
          <cell r="E315">
            <v>0</v>
          </cell>
          <cell r="F315">
            <v>10</v>
          </cell>
          <cell r="G315">
            <v>15</v>
          </cell>
          <cell r="H315">
            <v>38</v>
          </cell>
          <cell r="I315">
            <v>10</v>
          </cell>
          <cell r="J315">
            <v>38</v>
          </cell>
          <cell r="K315">
            <v>10</v>
          </cell>
        </row>
        <row r="316">
          <cell r="A316" t="str">
            <v>25001213</v>
          </cell>
          <cell r="B316" t="str">
            <v xml:space="preserve">ООО ПРЕДПРИЯТИЕ "ТЕХНОПОЛИС"</v>
          </cell>
          <cell r="C316">
            <v>20</v>
          </cell>
          <cell r="D316">
            <v>20</v>
          </cell>
          <cell r="E316">
            <v>21</v>
          </cell>
          <cell r="F316">
            <v>0</v>
          </cell>
          <cell r="G316">
            <v>0</v>
          </cell>
          <cell r="H316">
            <v>0</v>
          </cell>
          <cell r="I316">
            <v>21</v>
          </cell>
        </row>
        <row r="317">
          <cell r="A317" t="str">
            <v>25024125</v>
          </cell>
          <cell r="B317" t="str">
            <v>АОЗТ"ВОСТОКОГНЕУПОР"</v>
          </cell>
          <cell r="C317">
            <v>3</v>
          </cell>
          <cell r="D317">
            <v>43</v>
          </cell>
          <cell r="E317">
            <v>43</v>
          </cell>
          <cell r="F317">
            <v>0</v>
          </cell>
          <cell r="G317">
            <v>0</v>
          </cell>
          <cell r="H317">
            <v>43</v>
          </cell>
        </row>
        <row r="318">
          <cell r="A318" t="str">
            <v>25048396</v>
          </cell>
          <cell r="B318" t="str">
            <v xml:space="preserve">АООТ СПП ("СТРОЙПЛАСТПОЛИМЕР")</v>
          </cell>
          <cell r="C318">
            <v>14</v>
          </cell>
          <cell r="D318">
            <v>13</v>
          </cell>
        </row>
        <row r="319">
          <cell r="A319" t="str">
            <v>25081695</v>
          </cell>
          <cell r="B319" t="str">
            <v xml:space="preserve">ТОО ПКФ "ИНУС-ЛТД"</v>
          </cell>
          <cell r="C319">
            <v>2</v>
          </cell>
          <cell r="D319">
            <v>7</v>
          </cell>
          <cell r="E319">
            <v>7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7</v>
          </cell>
        </row>
        <row r="320">
          <cell r="A320" t="str">
            <v>25581742</v>
          </cell>
          <cell r="B320" t="str">
            <v>ПТ"ПКФ-АЛЕКСЕЕВ"</v>
          </cell>
          <cell r="C320">
            <v>0</v>
          </cell>
          <cell r="D320">
            <v>14</v>
          </cell>
          <cell r="E320">
            <v>0</v>
          </cell>
          <cell r="F320">
            <v>0</v>
          </cell>
          <cell r="G320">
            <v>0</v>
          </cell>
          <cell r="H320">
            <v>14</v>
          </cell>
        </row>
        <row r="321">
          <cell r="A321" t="str">
            <v>25584597</v>
          </cell>
          <cell r="B321" t="str">
            <v xml:space="preserve">КОММЕРЧЕСКАЯ СЛУЖБА ГЖД</v>
          </cell>
          <cell r="C321">
            <v>1</v>
          </cell>
          <cell r="D321">
            <v>1</v>
          </cell>
          <cell r="E321">
            <v>7</v>
          </cell>
          <cell r="F321">
            <v>3</v>
          </cell>
          <cell r="G321">
            <v>7</v>
          </cell>
          <cell r="H321">
            <v>13</v>
          </cell>
          <cell r="I321">
            <v>7</v>
          </cell>
          <cell r="J321">
            <v>0</v>
          </cell>
          <cell r="K321">
            <v>13</v>
          </cell>
        </row>
        <row r="322">
          <cell r="A322" t="str">
            <v>25807347</v>
          </cell>
          <cell r="B322" t="str">
            <v xml:space="preserve">ЗАО  "СТРОЙКОМПЛЕКТ"</v>
          </cell>
          <cell r="C322">
            <v>7</v>
          </cell>
          <cell r="D322">
            <v>65</v>
          </cell>
          <cell r="E322">
            <v>7</v>
          </cell>
          <cell r="F322">
            <v>65</v>
          </cell>
          <cell r="G322">
            <v>42</v>
          </cell>
          <cell r="H322">
            <v>42</v>
          </cell>
          <cell r="I322">
            <v>0</v>
          </cell>
          <cell r="J322">
            <v>0</v>
          </cell>
          <cell r="K322">
            <v>57</v>
          </cell>
        </row>
        <row r="323">
          <cell r="A323" t="str">
            <v>25818084</v>
          </cell>
          <cell r="B323" t="str">
            <v xml:space="preserve">ООО "ЛИСТОРГ"</v>
          </cell>
          <cell r="C323">
            <v>20</v>
          </cell>
          <cell r="D323">
            <v>0</v>
          </cell>
          <cell r="E323">
            <v>20</v>
          </cell>
          <cell r="F323">
            <v>0</v>
          </cell>
          <cell r="G323">
            <v>20</v>
          </cell>
          <cell r="H323">
            <v>0</v>
          </cell>
          <cell r="I323">
            <v>0</v>
          </cell>
        </row>
        <row r="324">
          <cell r="A324" t="str">
            <v>25903878</v>
          </cell>
          <cell r="B324" t="str">
            <v xml:space="preserve">ЗАО "АЛЬБИОН ФОРВАРДИНГ"</v>
          </cell>
          <cell r="C324">
            <v>2</v>
          </cell>
          <cell r="D324">
            <v>1</v>
          </cell>
          <cell r="E324">
            <v>7</v>
          </cell>
          <cell r="F324">
            <v>2</v>
          </cell>
          <cell r="G324">
            <v>1</v>
          </cell>
          <cell r="H324">
            <v>1</v>
          </cell>
          <cell r="I324">
            <v>0</v>
          </cell>
          <cell r="J324">
            <v>0</v>
          </cell>
          <cell r="K324">
            <v>7</v>
          </cell>
        </row>
        <row r="325">
          <cell r="A325" t="str">
            <v>25931550</v>
          </cell>
          <cell r="B325" t="str">
            <v xml:space="preserve">ТОО "БИОН"</v>
          </cell>
          <cell r="C325">
            <v>682</v>
          </cell>
          <cell r="D325">
            <v>682</v>
          </cell>
          <cell r="E325">
            <v>244</v>
          </cell>
          <cell r="F325">
            <v>327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</row>
        <row r="326">
          <cell r="A326" t="str">
            <v>26119655</v>
          </cell>
          <cell r="B326" t="str">
            <v>"ТЕХНОСТРОЙЭКСПОРТ"</v>
          </cell>
          <cell r="C326">
            <v>20</v>
          </cell>
          <cell r="D326">
            <v>0</v>
          </cell>
          <cell r="E326">
            <v>20</v>
          </cell>
          <cell r="F326">
            <v>0</v>
          </cell>
        </row>
        <row r="327">
          <cell r="A327" t="str">
            <v>26165945</v>
          </cell>
          <cell r="B327" t="str">
            <v xml:space="preserve">АООТ "ТЮМЕНСКИЙ СУДОСТРОИТЕЛЬНЫЙ ЗАВОД"</v>
          </cell>
          <cell r="C327">
            <v>5</v>
          </cell>
          <cell r="D327">
            <v>2</v>
          </cell>
          <cell r="E327">
            <v>5</v>
          </cell>
          <cell r="F327">
            <v>5</v>
          </cell>
          <cell r="G327">
            <v>0</v>
          </cell>
          <cell r="H327">
            <v>0</v>
          </cell>
          <cell r="I327">
            <v>2</v>
          </cell>
        </row>
        <row r="328">
          <cell r="A328" t="str">
            <v>26240670</v>
          </cell>
          <cell r="B328" t="str">
            <v xml:space="preserve">ЗАО "СУДОТРЕЙД"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</row>
        <row r="329">
          <cell r="A329" t="str">
            <v>26275013</v>
          </cell>
          <cell r="B329" t="str">
            <v xml:space="preserve">ТОО "СОДРУЖЕСТВО-92""</v>
          </cell>
          <cell r="C329">
            <v>10</v>
          </cell>
          <cell r="D329">
            <v>10</v>
          </cell>
          <cell r="E329">
            <v>10</v>
          </cell>
        </row>
        <row r="330">
          <cell r="A330" t="str">
            <v>26289148</v>
          </cell>
          <cell r="B330" t="str">
            <v xml:space="preserve">ТОО ФИРМА "РОСА"</v>
          </cell>
          <cell r="C330">
            <v>31</v>
          </cell>
          <cell r="D330">
            <v>31</v>
          </cell>
          <cell r="E330">
            <v>0</v>
          </cell>
          <cell r="F330">
            <v>31</v>
          </cell>
        </row>
        <row r="331">
          <cell r="A331" t="str">
            <v>26419110</v>
          </cell>
          <cell r="B331" t="str">
            <v xml:space="preserve">ТОО "АСТЕР"</v>
          </cell>
          <cell r="C331">
            <v>11</v>
          </cell>
          <cell r="D331">
            <v>8</v>
          </cell>
          <cell r="E331">
            <v>11</v>
          </cell>
          <cell r="F331">
            <v>11</v>
          </cell>
          <cell r="G331">
            <v>0</v>
          </cell>
          <cell r="H331">
            <v>0</v>
          </cell>
          <cell r="I331">
            <v>0</v>
          </cell>
          <cell r="J331">
            <v>8</v>
          </cell>
        </row>
        <row r="332">
          <cell r="A332" t="str">
            <v>26525160</v>
          </cell>
          <cell r="B332" t="str">
            <v xml:space="preserve">ЗАО "ЭНЕРГОИНВЕСТТЕХНИКА"</v>
          </cell>
          <cell r="C332">
            <v>0</v>
          </cell>
          <cell r="D332">
            <v>6</v>
          </cell>
          <cell r="E332">
            <v>22</v>
          </cell>
          <cell r="F332">
            <v>6</v>
          </cell>
          <cell r="G332">
            <v>22</v>
          </cell>
          <cell r="H332">
            <v>0</v>
          </cell>
          <cell r="I332">
            <v>0</v>
          </cell>
          <cell r="J332">
            <v>0</v>
          </cell>
          <cell r="K332">
            <v>22</v>
          </cell>
        </row>
        <row r="333">
          <cell r="A333" t="str">
            <v>26738915</v>
          </cell>
          <cell r="B333" t="str">
            <v>АОЗТ"САФО"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</row>
        <row r="334">
          <cell r="A334" t="str">
            <v>27036167</v>
          </cell>
          <cell r="B334" t="str">
            <v xml:space="preserve">"ОРБИТА 96" ООО</v>
          </cell>
          <cell r="C334">
            <v>2</v>
          </cell>
          <cell r="D334">
            <v>21</v>
          </cell>
          <cell r="E334">
            <v>21</v>
          </cell>
          <cell r="F334">
            <v>0</v>
          </cell>
          <cell r="G334">
            <v>0</v>
          </cell>
          <cell r="H334">
            <v>0</v>
          </cell>
          <cell r="I334">
            <v>21</v>
          </cell>
        </row>
        <row r="335">
          <cell r="A335" t="str">
            <v>27163687</v>
          </cell>
          <cell r="B335" t="str">
            <v xml:space="preserve">ТОО "АГДАМ"</v>
          </cell>
          <cell r="C335">
            <v>30</v>
          </cell>
          <cell r="D335">
            <v>43</v>
          </cell>
          <cell r="E335">
            <v>30</v>
          </cell>
          <cell r="F335">
            <v>43</v>
          </cell>
          <cell r="G335">
            <v>20</v>
          </cell>
          <cell r="H335">
            <v>43</v>
          </cell>
          <cell r="I335">
            <v>0</v>
          </cell>
          <cell r="J335">
            <v>0</v>
          </cell>
          <cell r="K335">
            <v>0</v>
          </cell>
          <cell r="L335">
            <v>20</v>
          </cell>
        </row>
        <row r="336">
          <cell r="A336" t="str">
            <v>27163977</v>
          </cell>
          <cell r="B336" t="str">
            <v xml:space="preserve">АООТ "ЖИЛКОМСЕРВИС"</v>
          </cell>
          <cell r="C336">
            <v>14</v>
          </cell>
          <cell r="D336">
            <v>49</v>
          </cell>
          <cell r="E336">
            <v>20</v>
          </cell>
          <cell r="F336">
            <v>20</v>
          </cell>
          <cell r="G336">
            <v>20</v>
          </cell>
        </row>
        <row r="337">
          <cell r="A337" t="str">
            <v>27185306</v>
          </cell>
          <cell r="B337" t="str">
            <v xml:space="preserve">ТОО "ИКПО-Т"</v>
          </cell>
          <cell r="C337">
            <v>200</v>
          </cell>
          <cell r="D337">
            <v>200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200</v>
          </cell>
        </row>
        <row r="338">
          <cell r="A338" t="str">
            <v>27193820</v>
          </cell>
          <cell r="B338" t="str">
            <v xml:space="preserve">"РОСТОВСКАЯ СОТОВАЯ СВЯЗЬ" АОЗТ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</row>
        <row r="339">
          <cell r="A339" t="str">
            <v>27274760</v>
          </cell>
          <cell r="B339" t="str">
            <v xml:space="preserve">ООО "АСКОНА"</v>
          </cell>
          <cell r="C339">
            <v>3</v>
          </cell>
          <cell r="D339">
            <v>7</v>
          </cell>
          <cell r="E339">
            <v>13</v>
          </cell>
          <cell r="F339">
            <v>3</v>
          </cell>
          <cell r="G339">
            <v>7</v>
          </cell>
          <cell r="H339">
            <v>13</v>
          </cell>
          <cell r="I339">
            <v>7</v>
          </cell>
          <cell r="J339">
            <v>13</v>
          </cell>
        </row>
        <row r="340">
          <cell r="A340" t="str">
            <v>27435884</v>
          </cell>
          <cell r="B340" t="str">
            <v xml:space="preserve">ООО "НЕПТУН"</v>
          </cell>
          <cell r="C340">
            <v>7</v>
          </cell>
          <cell r="D340">
            <v>42</v>
          </cell>
          <cell r="E340">
            <v>7</v>
          </cell>
          <cell r="F340">
            <v>0</v>
          </cell>
          <cell r="G340">
            <v>42</v>
          </cell>
          <cell r="H340">
            <v>42</v>
          </cell>
          <cell r="I340">
            <v>0</v>
          </cell>
          <cell r="J340">
            <v>0</v>
          </cell>
          <cell r="K340">
            <v>0</v>
          </cell>
        </row>
        <row r="341">
          <cell r="A341" t="str">
            <v>27440715</v>
          </cell>
          <cell r="B341" t="str">
            <v xml:space="preserve">ЗАО "НАВИДАН"</v>
          </cell>
          <cell r="C341">
            <v>3</v>
          </cell>
          <cell r="D341">
            <v>3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3</v>
          </cell>
        </row>
        <row r="342">
          <cell r="A342" t="str">
            <v>27446563</v>
          </cell>
          <cell r="B342" t="str">
            <v xml:space="preserve">ЗАО "СЕВЗАПМЕТАЛЛКОМПЛЕКТ"</v>
          </cell>
          <cell r="C342">
            <v>1</v>
          </cell>
          <cell r="D342">
            <v>40</v>
          </cell>
          <cell r="E342">
            <v>1</v>
          </cell>
          <cell r="F342">
            <v>40</v>
          </cell>
          <cell r="G342">
            <v>0</v>
          </cell>
          <cell r="H342">
            <v>1</v>
          </cell>
          <cell r="I342">
            <v>0</v>
          </cell>
          <cell r="J342">
            <v>0</v>
          </cell>
          <cell r="K342">
            <v>40</v>
          </cell>
        </row>
        <row r="343">
          <cell r="A343" t="str">
            <v>27518434</v>
          </cell>
          <cell r="B343" t="str">
            <v xml:space="preserve">"РЕПАР" АОЗТ</v>
          </cell>
          <cell r="C343">
            <v>2</v>
          </cell>
          <cell r="D343">
            <v>2</v>
          </cell>
          <cell r="E343">
            <v>2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</row>
        <row r="344">
          <cell r="A344" t="str">
            <v>27572003</v>
          </cell>
          <cell r="B344" t="str">
            <v>АОЗТ"РТТ"</v>
          </cell>
          <cell r="C344">
            <v>0</v>
          </cell>
          <cell r="D344">
            <v>3</v>
          </cell>
          <cell r="E344">
            <v>0</v>
          </cell>
          <cell r="F344">
            <v>0</v>
          </cell>
          <cell r="G344">
            <v>0</v>
          </cell>
          <cell r="H344">
            <v>3</v>
          </cell>
        </row>
        <row r="345">
          <cell r="A345" t="str">
            <v>27671567</v>
          </cell>
          <cell r="B345" t="str">
            <v xml:space="preserve">ЗАО "ТРИ БОГАТЫРЯ"</v>
          </cell>
          <cell r="C345">
            <v>40</v>
          </cell>
          <cell r="D345">
            <v>40</v>
          </cell>
          <cell r="E345">
            <v>0</v>
          </cell>
          <cell r="F345">
            <v>40</v>
          </cell>
        </row>
        <row r="346">
          <cell r="A346" t="str">
            <v>27757866</v>
          </cell>
          <cell r="B346" t="str">
            <v xml:space="preserve">ТОО "ИНВЕСТ"</v>
          </cell>
          <cell r="C346">
            <v>39</v>
          </cell>
          <cell r="D346">
            <v>21</v>
          </cell>
          <cell r="E346">
            <v>39</v>
          </cell>
          <cell r="F346">
            <v>21</v>
          </cell>
          <cell r="G346">
            <v>21</v>
          </cell>
          <cell r="H346">
            <v>0</v>
          </cell>
          <cell r="I346">
            <v>0</v>
          </cell>
          <cell r="J346">
            <v>0</v>
          </cell>
          <cell r="K346">
            <v>60</v>
          </cell>
        </row>
        <row r="347">
          <cell r="A347" t="str">
            <v>27839104</v>
          </cell>
          <cell r="B347" t="str">
            <v xml:space="preserve">АГЕНСТВО ПО РАЗВ-Ю МЕЖД.СОТРУД.ПРИ МВЭС РТ</v>
          </cell>
          <cell r="C347">
            <v>10</v>
          </cell>
          <cell r="D347">
            <v>0</v>
          </cell>
          <cell r="E347">
            <v>10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</row>
        <row r="348">
          <cell r="A348" t="str">
            <v>27893977</v>
          </cell>
          <cell r="B348" t="str">
            <v xml:space="preserve">АОЗТ "ТЕХНОЛОГИЯ "</v>
          </cell>
          <cell r="C348">
            <v>31</v>
          </cell>
          <cell r="D348">
            <v>59</v>
          </cell>
          <cell r="E348">
            <v>93</v>
          </cell>
          <cell r="F348">
            <v>31</v>
          </cell>
          <cell r="G348">
            <v>59</v>
          </cell>
          <cell r="H348">
            <v>59</v>
          </cell>
          <cell r="I348">
            <v>0</v>
          </cell>
          <cell r="J348">
            <v>0</v>
          </cell>
          <cell r="K348">
            <v>93</v>
          </cell>
        </row>
        <row r="349">
          <cell r="A349" t="str">
            <v>29002215</v>
          </cell>
          <cell r="B349" t="str">
            <v xml:space="preserve">ТОО "СЕРМАР",МОСКВА,РОССИЯ,</v>
          </cell>
          <cell r="C349">
            <v>11</v>
          </cell>
          <cell r="D349">
            <v>1000</v>
          </cell>
          <cell r="E349">
            <v>11</v>
          </cell>
          <cell r="F349">
            <v>11</v>
          </cell>
          <cell r="G349">
            <v>1000</v>
          </cell>
        </row>
        <row r="350">
          <cell r="A350" t="str">
            <v>29081278</v>
          </cell>
          <cell r="B350" t="str">
            <v xml:space="preserve">АОЗТ НПО АВАНГАРД</v>
          </cell>
          <cell r="C350">
            <v>0</v>
          </cell>
          <cell r="D350">
            <v>3</v>
          </cell>
          <cell r="E350">
            <v>3</v>
          </cell>
          <cell r="F350">
            <v>3</v>
          </cell>
        </row>
        <row r="351">
          <cell r="A351" t="str">
            <v>29121248</v>
          </cell>
          <cell r="B351" t="str">
            <v xml:space="preserve">АОЗТ КЮНЕ И НАГЕЛЬ</v>
          </cell>
          <cell r="C351">
            <v>110</v>
          </cell>
          <cell r="D351">
            <v>110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</row>
        <row r="352">
          <cell r="A352" t="str">
            <v>29186617</v>
          </cell>
          <cell r="B352" t="str">
            <v xml:space="preserve">ТОО ТУРИСТИЧЕСКОЕ АГЕНТСТВО"КВАДРО-ТУР"</v>
          </cell>
          <cell r="C352">
            <v>2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</row>
        <row r="353">
          <cell r="A353" t="str">
            <v>29447957</v>
          </cell>
          <cell r="B353" t="str">
            <v xml:space="preserve">ЗЭРКТ ФИЛИАЛ ГКНПЦ ИМ.ХРУНИЧЕВА</v>
          </cell>
          <cell r="C353">
            <v>30</v>
          </cell>
          <cell r="D353">
            <v>39</v>
          </cell>
          <cell r="E353">
            <v>30</v>
          </cell>
          <cell r="F353">
            <v>39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39</v>
          </cell>
        </row>
        <row r="354">
          <cell r="A354" t="str">
            <v>29655130</v>
          </cell>
          <cell r="B354" t="str">
            <v xml:space="preserve">АОЗТ "НЕФТЬПРОМСНАБ"</v>
          </cell>
          <cell r="C354">
            <v>14</v>
          </cell>
          <cell r="D354">
            <v>68</v>
          </cell>
          <cell r="E354">
            <v>20</v>
          </cell>
          <cell r="F354">
            <v>76</v>
          </cell>
          <cell r="G354">
            <v>20</v>
          </cell>
          <cell r="H354">
            <v>76</v>
          </cell>
          <cell r="I354">
            <v>56</v>
          </cell>
          <cell r="J354">
            <v>132</v>
          </cell>
          <cell r="K354">
            <v>69</v>
          </cell>
        </row>
        <row r="355">
          <cell r="A355" t="str">
            <v>29714192</v>
          </cell>
          <cell r="B355" t="str">
            <v xml:space="preserve">НЕФТЕПЕРЕРАБАТЫВАЮЩАЯ СТАНЦИЯ "СУСЛОВО"-ФИЛИАЛ ПО УРАЛО-СИБИРСКИХ МА</v>
          </cell>
          <cell r="C355">
            <v>32</v>
          </cell>
          <cell r="D355">
            <v>200</v>
          </cell>
          <cell r="E355">
            <v>32</v>
          </cell>
          <cell r="F355">
            <v>200</v>
          </cell>
          <cell r="G355">
            <v>32</v>
          </cell>
          <cell r="H355">
            <v>0</v>
          </cell>
          <cell r="I355">
            <v>0</v>
          </cell>
          <cell r="J355">
            <v>200</v>
          </cell>
        </row>
        <row r="356">
          <cell r="A356" t="str">
            <v>29861384</v>
          </cell>
          <cell r="B356" t="str">
            <v xml:space="preserve">ИЧП МУСТАФАЕВА "ЩЕКИ"</v>
          </cell>
          <cell r="C356">
            <v>2</v>
          </cell>
          <cell r="D356">
            <v>2</v>
          </cell>
          <cell r="E356">
            <v>0</v>
          </cell>
          <cell r="F356">
            <v>0</v>
          </cell>
          <cell r="G356">
            <v>0</v>
          </cell>
        </row>
        <row r="357">
          <cell r="A357" t="str">
            <v>29937963</v>
          </cell>
          <cell r="B357" t="str">
            <v xml:space="preserve">АОЗТ "УЗНЕФТЬИМПЭКС"</v>
          </cell>
          <cell r="C357">
            <v>84</v>
          </cell>
          <cell r="D357">
            <v>34</v>
          </cell>
          <cell r="E357">
            <v>77</v>
          </cell>
          <cell r="F357">
            <v>84</v>
          </cell>
          <cell r="G357">
            <v>34</v>
          </cell>
          <cell r="H357">
            <v>34</v>
          </cell>
          <cell r="I357">
            <v>77</v>
          </cell>
          <cell r="J357">
            <v>13</v>
          </cell>
        </row>
        <row r="358">
          <cell r="A358" t="str">
            <v>31008449</v>
          </cell>
          <cell r="B358" t="str">
            <v xml:space="preserve">АОЗТ ПКФ "КВАЛИТЕТ"</v>
          </cell>
          <cell r="C358">
            <v>3</v>
          </cell>
          <cell r="D358">
            <v>0</v>
          </cell>
          <cell r="E358">
            <v>3</v>
          </cell>
          <cell r="F358">
            <v>3</v>
          </cell>
          <cell r="G358">
            <v>0</v>
          </cell>
          <cell r="H358">
            <v>0</v>
          </cell>
          <cell r="I358">
            <v>3</v>
          </cell>
          <cell r="J358">
            <v>0</v>
          </cell>
          <cell r="K358">
            <v>0</v>
          </cell>
        </row>
        <row r="359">
          <cell r="A359" t="str">
            <v>31051474</v>
          </cell>
          <cell r="B359" t="str">
            <v xml:space="preserve">"РЕЕС" АОЗТ</v>
          </cell>
          <cell r="C359">
            <v>12</v>
          </cell>
          <cell r="D359">
            <v>3</v>
          </cell>
          <cell r="E359">
            <v>3</v>
          </cell>
          <cell r="F359">
            <v>0</v>
          </cell>
          <cell r="G359">
            <v>0</v>
          </cell>
          <cell r="H359">
            <v>0</v>
          </cell>
          <cell r="I359">
            <v>3</v>
          </cell>
        </row>
        <row r="360">
          <cell r="A360" t="str">
            <v>31197462</v>
          </cell>
          <cell r="B360" t="str">
            <v>АО"УРАЛАВТО"</v>
          </cell>
          <cell r="C360">
            <v>14</v>
          </cell>
          <cell r="D360">
            <v>40</v>
          </cell>
          <cell r="E360">
            <v>14</v>
          </cell>
          <cell r="F360">
            <v>40</v>
          </cell>
          <cell r="G360">
            <v>0</v>
          </cell>
          <cell r="H360">
            <v>0</v>
          </cell>
          <cell r="I360">
            <v>14</v>
          </cell>
          <cell r="J360">
            <v>0</v>
          </cell>
          <cell r="K360">
            <v>40</v>
          </cell>
        </row>
        <row r="361">
          <cell r="A361" t="str">
            <v>31209389</v>
          </cell>
          <cell r="B361" t="str">
            <v xml:space="preserve">АОЗТ "ДАЛХА"</v>
          </cell>
          <cell r="C361">
            <v>2</v>
          </cell>
          <cell r="D361">
            <v>2</v>
          </cell>
          <cell r="E361">
            <v>2</v>
          </cell>
          <cell r="F361">
            <v>20</v>
          </cell>
          <cell r="G361">
            <v>0</v>
          </cell>
          <cell r="H361">
            <v>20</v>
          </cell>
        </row>
        <row r="362">
          <cell r="A362" t="str">
            <v>31213698</v>
          </cell>
          <cell r="B362" t="str">
            <v xml:space="preserve">ТОО "ПЕРСПЕКТИВА"</v>
          </cell>
          <cell r="C362">
            <v>10</v>
          </cell>
          <cell r="D362">
            <v>10</v>
          </cell>
          <cell r="E362">
            <v>3</v>
          </cell>
          <cell r="F362">
            <v>0</v>
          </cell>
          <cell r="G362">
            <v>0</v>
          </cell>
          <cell r="H362">
            <v>3</v>
          </cell>
        </row>
        <row r="363">
          <cell r="A363" t="str">
            <v>31323949</v>
          </cell>
          <cell r="B363" t="str">
            <v xml:space="preserve">АО "ВНИИГАЗ"</v>
          </cell>
          <cell r="C363">
            <v>40</v>
          </cell>
          <cell r="D363">
            <v>2</v>
          </cell>
          <cell r="E363">
            <v>40</v>
          </cell>
          <cell r="F363">
            <v>40</v>
          </cell>
          <cell r="G363">
            <v>0</v>
          </cell>
          <cell r="H363">
            <v>0</v>
          </cell>
          <cell r="I363">
            <v>2</v>
          </cell>
        </row>
        <row r="364">
          <cell r="A364" t="str">
            <v>31402063</v>
          </cell>
          <cell r="B364" t="str">
            <v xml:space="preserve">ВНЕДРЕНЧЕСКАЯ ФИРМА "УРАЛЬСКИЙ ВАРИАНТ" *6660009177</v>
          </cell>
          <cell r="C364">
            <v>39</v>
          </cell>
          <cell r="D364">
            <v>21</v>
          </cell>
          <cell r="E364">
            <v>39</v>
          </cell>
          <cell r="F364">
            <v>8</v>
          </cell>
          <cell r="G364">
            <v>21</v>
          </cell>
          <cell r="H364">
            <v>7</v>
          </cell>
          <cell r="I364">
            <v>8</v>
          </cell>
          <cell r="J364">
            <v>7</v>
          </cell>
          <cell r="K364">
            <v>8</v>
          </cell>
        </row>
        <row r="365">
          <cell r="A365" t="str">
            <v>31402270</v>
          </cell>
          <cell r="B365" t="str">
            <v xml:space="preserve">АОЗТ СП "УЗЭЛЕКТРО"                                                         0246</v>
          </cell>
          <cell r="C365">
            <v>94</v>
          </cell>
          <cell r="D365">
            <v>0</v>
          </cell>
          <cell r="E365">
            <v>35</v>
          </cell>
          <cell r="F365">
            <v>94</v>
          </cell>
          <cell r="G365">
            <v>0</v>
          </cell>
          <cell r="H365">
            <v>35</v>
          </cell>
          <cell r="I365">
            <v>94</v>
          </cell>
          <cell r="J365">
            <v>0</v>
          </cell>
          <cell r="K365">
            <v>35</v>
          </cell>
        </row>
        <row r="366">
          <cell r="A366" t="str">
            <v>31721495</v>
          </cell>
          <cell r="B366" t="str">
            <v xml:space="preserve">ТОО "СЕРВИС-ЦЕНТР"</v>
          </cell>
          <cell r="C366">
            <v>0</v>
          </cell>
          <cell r="D366">
            <v>59</v>
          </cell>
          <cell r="E366">
            <v>93</v>
          </cell>
          <cell r="F366">
            <v>59</v>
          </cell>
          <cell r="G366">
            <v>93</v>
          </cell>
          <cell r="H366">
            <v>59</v>
          </cell>
          <cell r="I366">
            <v>0</v>
          </cell>
          <cell r="J366">
            <v>0</v>
          </cell>
          <cell r="K366">
            <v>93</v>
          </cell>
        </row>
        <row r="367">
          <cell r="A367" t="str">
            <v>31760182</v>
          </cell>
          <cell r="B367" t="str">
            <v xml:space="preserve">АОЗТ "ГЕЛЬВЕТИКА"</v>
          </cell>
          <cell r="C367">
            <v>1000</v>
          </cell>
          <cell r="D367">
            <v>0</v>
          </cell>
          <cell r="E367">
            <v>1000</v>
          </cell>
          <cell r="F367">
            <v>0</v>
          </cell>
          <cell r="G367">
            <v>1000</v>
          </cell>
          <cell r="H367">
            <v>0</v>
          </cell>
        </row>
        <row r="368">
          <cell r="A368" t="str">
            <v>31788507</v>
          </cell>
          <cell r="B368" t="str">
            <v xml:space="preserve">АСМУ ПО "УРЕНГОЙГАЗПРОМ",</v>
          </cell>
          <cell r="C368">
            <v>3</v>
          </cell>
          <cell r="D368">
            <v>3</v>
          </cell>
          <cell r="E368">
            <v>3</v>
          </cell>
          <cell r="F368">
            <v>3</v>
          </cell>
          <cell r="G368">
            <v>0</v>
          </cell>
          <cell r="H368">
            <v>0</v>
          </cell>
          <cell r="I368">
            <v>0</v>
          </cell>
          <cell r="J368">
            <v>3</v>
          </cell>
        </row>
        <row r="369">
          <cell r="A369" t="str">
            <v>31807328</v>
          </cell>
          <cell r="B369" t="str">
            <v xml:space="preserve">КРЫМСКИЙ ХРУ-2 ТРЕСТА "ЮЖСТАЛЬМОНТАЖ"</v>
          </cell>
          <cell r="C369">
            <v>110</v>
          </cell>
          <cell r="D369">
            <v>110</v>
          </cell>
          <cell r="E369">
            <v>3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3</v>
          </cell>
        </row>
        <row r="370">
          <cell r="A370" t="str">
            <v>32114722</v>
          </cell>
          <cell r="B370" t="str">
            <v xml:space="preserve">ПОО "ГАМБИТ-1"                                                              0721</v>
          </cell>
          <cell r="C370">
            <v>95</v>
          </cell>
          <cell r="D370">
            <v>0</v>
          </cell>
          <cell r="E370">
            <v>60</v>
          </cell>
          <cell r="F370">
            <v>95</v>
          </cell>
          <cell r="G370">
            <v>0</v>
          </cell>
          <cell r="H370">
            <v>60</v>
          </cell>
          <cell r="I370">
            <v>95</v>
          </cell>
          <cell r="J370">
            <v>0</v>
          </cell>
          <cell r="K370">
            <v>60</v>
          </cell>
        </row>
        <row r="371">
          <cell r="A371" t="str">
            <v>32287316</v>
          </cell>
          <cell r="B371" t="str">
            <v xml:space="preserve">ТОО "ЮНОНА-МЕД"</v>
          </cell>
          <cell r="C371">
            <v>40</v>
          </cell>
          <cell r="D371">
            <v>40</v>
          </cell>
          <cell r="E371">
            <v>39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39</v>
          </cell>
        </row>
        <row r="372">
          <cell r="A372" t="str">
            <v>32516248</v>
          </cell>
          <cell r="B372" t="str">
            <v>ТОО"СУВОР"</v>
          </cell>
          <cell r="C372">
            <v>14</v>
          </cell>
          <cell r="D372">
            <v>68</v>
          </cell>
          <cell r="E372">
            <v>13</v>
          </cell>
          <cell r="F372">
            <v>76</v>
          </cell>
          <cell r="G372">
            <v>56</v>
          </cell>
          <cell r="H372">
            <v>76</v>
          </cell>
          <cell r="I372">
            <v>56</v>
          </cell>
          <cell r="J372">
            <v>132</v>
          </cell>
          <cell r="K372">
            <v>69</v>
          </cell>
        </row>
        <row r="373">
          <cell r="A373" t="str">
            <v>32537434</v>
          </cell>
          <cell r="B373" t="str">
            <v>ТОО"КАЛЛОРИЯ"</v>
          </cell>
          <cell r="C373">
            <v>32</v>
          </cell>
          <cell r="D373">
            <v>9</v>
          </cell>
          <cell r="E373">
            <v>32</v>
          </cell>
          <cell r="F373">
            <v>9</v>
          </cell>
          <cell r="G373">
            <v>32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9</v>
          </cell>
        </row>
        <row r="374">
          <cell r="A374" t="str">
            <v>32538942</v>
          </cell>
          <cell r="B374" t="str">
            <v xml:space="preserve">ФИЛИАЛ "ЗАВОД ТСМ" АООТ "АКСИ"</v>
          </cell>
          <cell r="C374">
            <v>2</v>
          </cell>
          <cell r="D374">
            <v>2</v>
          </cell>
          <cell r="E374">
            <v>60</v>
          </cell>
          <cell r="F374">
            <v>0</v>
          </cell>
          <cell r="G374">
            <v>0</v>
          </cell>
          <cell r="H374">
            <v>60</v>
          </cell>
        </row>
        <row r="375">
          <cell r="A375" t="str">
            <v>32552161</v>
          </cell>
          <cell r="B375" t="str">
            <v xml:space="preserve">ТОВАРИЩЕСТВО С ОГРАНИЧЕННОЙ ОТВЕТСТВЕННОСТЬЮ "ЮПИТЕР"</v>
          </cell>
          <cell r="C375">
            <v>5</v>
          </cell>
          <cell r="D375">
            <v>34</v>
          </cell>
          <cell r="E375">
            <v>77</v>
          </cell>
          <cell r="F375">
            <v>5</v>
          </cell>
          <cell r="G375">
            <v>34</v>
          </cell>
          <cell r="H375">
            <v>34</v>
          </cell>
          <cell r="I375">
            <v>77</v>
          </cell>
        </row>
        <row r="376">
          <cell r="A376" t="str">
            <v>32767234</v>
          </cell>
          <cell r="B376" t="str">
            <v xml:space="preserve">АОЗТ "ГЛЕHАР"</v>
          </cell>
          <cell r="C376">
            <v>3</v>
          </cell>
          <cell r="D376">
            <v>0</v>
          </cell>
          <cell r="E376">
            <v>3</v>
          </cell>
          <cell r="F376">
            <v>3</v>
          </cell>
          <cell r="G376">
            <v>0</v>
          </cell>
          <cell r="H376">
            <v>0</v>
          </cell>
          <cell r="I376">
            <v>3</v>
          </cell>
          <cell r="J376">
            <v>0</v>
          </cell>
          <cell r="K376">
            <v>11</v>
          </cell>
        </row>
        <row r="377">
          <cell r="A377" t="str">
            <v>32847726</v>
          </cell>
          <cell r="B377" t="str">
            <v xml:space="preserve">ООО "ЭКСТРОМ"</v>
          </cell>
          <cell r="C377">
            <v>12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</row>
        <row r="378">
          <cell r="A378" t="str">
            <v>33089156</v>
          </cell>
          <cell r="B378" t="str">
            <v xml:space="preserve">УЗБЕКСКО-ЗАПАДНОСИБИРСКАЯ КОМПАНИЯ ПО ИНВЕСТИЦИИ НЕФТЯНОЙ ПРОМЫШЛЕННОСТИ</v>
          </cell>
          <cell r="C378">
            <v>120</v>
          </cell>
          <cell r="D378">
            <v>120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120</v>
          </cell>
        </row>
        <row r="379">
          <cell r="A379" t="str">
            <v>33208170</v>
          </cell>
          <cell r="B379" t="str">
            <v xml:space="preserve">ООО ВЭП "ЮНИОН"</v>
          </cell>
          <cell r="C379">
            <v>14</v>
          </cell>
          <cell r="D379">
            <v>44</v>
          </cell>
          <cell r="E379">
            <v>14</v>
          </cell>
          <cell r="F379">
            <v>44</v>
          </cell>
          <cell r="G379">
            <v>0</v>
          </cell>
          <cell r="H379">
            <v>0</v>
          </cell>
          <cell r="I379">
            <v>14</v>
          </cell>
          <cell r="J379">
            <v>44</v>
          </cell>
        </row>
        <row r="380">
          <cell r="A380" t="str">
            <v>33238642</v>
          </cell>
          <cell r="B380" t="str">
            <v>АОЗТ"ДРАЙВЕР"</v>
          </cell>
          <cell r="C380">
            <v>20</v>
          </cell>
          <cell r="D380">
            <v>20</v>
          </cell>
          <cell r="E380">
            <v>20</v>
          </cell>
          <cell r="F380">
            <v>20</v>
          </cell>
          <cell r="G380">
            <v>0</v>
          </cell>
          <cell r="H380">
            <v>20</v>
          </cell>
          <cell r="I380">
            <v>0</v>
          </cell>
          <cell r="J380">
            <v>0</v>
          </cell>
          <cell r="K380">
            <v>0</v>
          </cell>
          <cell r="L380">
            <v>20</v>
          </cell>
        </row>
        <row r="381">
          <cell r="A381" t="str">
            <v>33259828</v>
          </cell>
          <cell r="B381" t="str">
            <v xml:space="preserve">ТОО "ВОСТСИБПРОДУКТ"</v>
          </cell>
          <cell r="C381">
            <v>10</v>
          </cell>
          <cell r="D381">
            <v>10</v>
          </cell>
          <cell r="E381">
            <v>1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1</v>
          </cell>
        </row>
        <row r="382">
          <cell r="A382" t="str">
            <v>33333691</v>
          </cell>
          <cell r="B382" t="str">
            <v xml:space="preserve">"КРАСНОДАРГЛАВСНАБ"АООТ ККПК</v>
          </cell>
          <cell r="C382">
            <v>10</v>
          </cell>
          <cell r="D382">
            <v>10</v>
          </cell>
          <cell r="E382">
            <v>2</v>
          </cell>
          <cell r="F382">
            <v>0</v>
          </cell>
          <cell r="G382">
            <v>0</v>
          </cell>
          <cell r="H382">
            <v>0</v>
          </cell>
          <cell r="I382">
            <v>2</v>
          </cell>
        </row>
        <row r="383">
          <cell r="A383" t="str">
            <v>33386836</v>
          </cell>
          <cell r="B383" t="str">
            <v xml:space="preserve">СП ЗОЛОТОЙ ДРАКОН 674650 ЧИТИНСКАЯ</v>
          </cell>
          <cell r="C383">
            <v>3</v>
          </cell>
          <cell r="D383">
            <v>7</v>
          </cell>
          <cell r="E383">
            <v>3</v>
          </cell>
          <cell r="F383">
            <v>3</v>
          </cell>
          <cell r="G383">
            <v>7</v>
          </cell>
          <cell r="H383">
            <v>3</v>
          </cell>
          <cell r="I383">
            <v>3</v>
          </cell>
          <cell r="J383">
            <v>7</v>
          </cell>
          <cell r="K383">
            <v>3</v>
          </cell>
        </row>
        <row r="384">
          <cell r="A384" t="str">
            <v>33400743</v>
          </cell>
          <cell r="B384" t="str">
            <v xml:space="preserve">"ФРАММ"ОБЩЕСТВО С ОГРАНИЧЕННОЙ ОТВЕТСТВЕ</v>
          </cell>
          <cell r="C384">
            <v>7</v>
          </cell>
          <cell r="D384">
            <v>35</v>
          </cell>
          <cell r="E384">
            <v>7</v>
          </cell>
          <cell r="F384">
            <v>35</v>
          </cell>
          <cell r="G384">
            <v>0</v>
          </cell>
          <cell r="H384">
            <v>0</v>
          </cell>
          <cell r="I384">
            <v>7</v>
          </cell>
          <cell r="J384">
            <v>0</v>
          </cell>
          <cell r="K384">
            <v>35</v>
          </cell>
        </row>
        <row r="385">
          <cell r="A385" t="str">
            <v>33401458</v>
          </cell>
          <cell r="B385" t="str">
            <v xml:space="preserve">"АРМАН-2" ИНДИВИДУАЛЬНОЕ ЧАСТНОЕ ПРЕДПРИЯТИЕ</v>
          </cell>
          <cell r="C385">
            <v>7</v>
          </cell>
          <cell r="D385">
            <v>7</v>
          </cell>
          <cell r="E385">
            <v>7</v>
          </cell>
        </row>
        <row r="386">
          <cell r="A386" t="str">
            <v>33408213</v>
          </cell>
          <cell r="B386" t="str">
            <v xml:space="preserve">ТОВАРИЩЕСТВО С ОГРАНИЧЕННОЙ ОТВЕТСТВЕННОСТЬЮ "КУМИР"</v>
          </cell>
          <cell r="C386">
            <v>5</v>
          </cell>
          <cell r="D386">
            <v>7</v>
          </cell>
          <cell r="E386">
            <v>7</v>
          </cell>
          <cell r="F386">
            <v>0</v>
          </cell>
          <cell r="G386">
            <v>0</v>
          </cell>
          <cell r="H386">
            <v>0</v>
          </cell>
        </row>
        <row r="387">
          <cell r="A387" t="str">
            <v>33608248</v>
          </cell>
          <cell r="B387" t="str">
            <v xml:space="preserve">"ЦЗИЛИ" АО ЗАКРЫТОГО ТИПА</v>
          </cell>
          <cell r="C387">
            <v>6</v>
          </cell>
          <cell r="D387">
            <v>15</v>
          </cell>
          <cell r="E387">
            <v>6</v>
          </cell>
          <cell r="F387">
            <v>15</v>
          </cell>
          <cell r="G387">
            <v>15</v>
          </cell>
          <cell r="H387">
            <v>0</v>
          </cell>
          <cell r="I387">
            <v>0</v>
          </cell>
          <cell r="J387">
            <v>3</v>
          </cell>
        </row>
        <row r="388">
          <cell r="A388" t="str">
            <v>33680607</v>
          </cell>
          <cell r="B388" t="str">
            <v xml:space="preserve">ЗАО "МОСФЛОУЛАЙН"</v>
          </cell>
          <cell r="C388">
            <v>3</v>
          </cell>
          <cell r="D388">
            <v>0</v>
          </cell>
          <cell r="E388">
            <v>3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</v>
          </cell>
          <cell r="K388">
            <v>0</v>
          </cell>
        </row>
        <row r="389">
          <cell r="A389" t="str">
            <v>33735739</v>
          </cell>
          <cell r="B389" t="str">
            <v xml:space="preserve">"ОТЕЧЕСТВО " ТОО</v>
          </cell>
          <cell r="C389">
            <v>31</v>
          </cell>
          <cell r="D389">
            <v>95</v>
          </cell>
          <cell r="E389">
            <v>60</v>
          </cell>
          <cell r="F389">
            <v>31</v>
          </cell>
          <cell r="G389">
            <v>95</v>
          </cell>
          <cell r="H389">
            <v>60</v>
          </cell>
          <cell r="I389">
            <v>95</v>
          </cell>
          <cell r="J389">
            <v>0</v>
          </cell>
          <cell r="K389">
            <v>60</v>
          </cell>
        </row>
        <row r="390">
          <cell r="A390" t="str">
            <v>33841527</v>
          </cell>
          <cell r="B390" t="str">
            <v xml:space="preserve">ФИЛИАЛ ФИРМЫ "ПЕНТА ИНТЕРНАЦИОНАЛЬ ЛИМИТЕД" В Г.УФЕ Р.БАШКОРТОСТАН</v>
          </cell>
          <cell r="C390">
            <v>31</v>
          </cell>
          <cell r="D390">
            <v>31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31</v>
          </cell>
        </row>
        <row r="391">
          <cell r="A391" t="str">
            <v>33884540</v>
          </cell>
          <cell r="B391" t="str">
            <v xml:space="preserve">ТОО "СТРОЙКОМПЛЕКТ ЛТД"</v>
          </cell>
          <cell r="C391">
            <v>40</v>
          </cell>
          <cell r="D391">
            <v>40</v>
          </cell>
          <cell r="E391">
            <v>0</v>
          </cell>
          <cell r="F391">
            <v>0</v>
          </cell>
          <cell r="G391">
            <v>0</v>
          </cell>
        </row>
        <row r="392">
          <cell r="A392" t="str">
            <v>33886295</v>
          </cell>
          <cell r="B392" t="str">
            <v xml:space="preserve">ТОО ВТК "ТРИВИС" *6658029017</v>
          </cell>
          <cell r="C392">
            <v>13</v>
          </cell>
          <cell r="D392">
            <v>345</v>
          </cell>
          <cell r="E392">
            <v>13</v>
          </cell>
          <cell r="F392">
            <v>345</v>
          </cell>
          <cell r="G392">
            <v>32</v>
          </cell>
          <cell r="H392">
            <v>119</v>
          </cell>
          <cell r="I392">
            <v>52</v>
          </cell>
        </row>
        <row r="393">
          <cell r="A393" t="str">
            <v>33894768</v>
          </cell>
          <cell r="B393" t="str">
            <v xml:space="preserve">ТОО "ХИМЭНЕРГОСНАБ" *6663016662</v>
          </cell>
          <cell r="C393">
            <v>37</v>
          </cell>
          <cell r="D393">
            <v>9</v>
          </cell>
          <cell r="E393">
            <v>37</v>
          </cell>
          <cell r="F393">
            <v>9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9</v>
          </cell>
        </row>
        <row r="394">
          <cell r="A394" t="str">
            <v>33900227</v>
          </cell>
          <cell r="B394" t="str">
            <v xml:space="preserve">ООО КОНЦЕРН "УРАЛЬСКИЙ ПРОКАТ"</v>
          </cell>
          <cell r="C394">
            <v>122</v>
          </cell>
          <cell r="D394">
            <v>122</v>
          </cell>
          <cell r="E394">
            <v>60</v>
          </cell>
          <cell r="F394">
            <v>50</v>
          </cell>
          <cell r="G394">
            <v>14</v>
          </cell>
          <cell r="H394">
            <v>60</v>
          </cell>
          <cell r="I394">
            <v>14</v>
          </cell>
          <cell r="J394">
            <v>43</v>
          </cell>
          <cell r="K394">
            <v>43</v>
          </cell>
        </row>
        <row r="395">
          <cell r="A395" t="str">
            <v>33913846</v>
          </cell>
          <cell r="B395" t="str">
            <v xml:space="preserve">АОЗТ "УРАЛ-ФИНПРОМКО"</v>
          </cell>
          <cell r="C395">
            <v>39</v>
          </cell>
          <cell r="D395">
            <v>49</v>
          </cell>
          <cell r="E395">
            <v>39</v>
          </cell>
          <cell r="F395">
            <v>49</v>
          </cell>
        </row>
        <row r="396">
          <cell r="A396" t="str">
            <v>34137779</v>
          </cell>
          <cell r="B396" t="str">
            <v xml:space="preserve">ТОО "МАП"</v>
          </cell>
          <cell r="C396">
            <v>10</v>
          </cell>
          <cell r="D396">
            <v>40</v>
          </cell>
          <cell r="E396">
            <v>13</v>
          </cell>
          <cell r="F396">
            <v>11</v>
          </cell>
          <cell r="G396">
            <v>11</v>
          </cell>
          <cell r="H396">
            <v>0</v>
          </cell>
          <cell r="I396">
            <v>0</v>
          </cell>
          <cell r="J396">
            <v>0</v>
          </cell>
          <cell r="K396">
            <v>11</v>
          </cell>
        </row>
        <row r="397">
          <cell r="A397" t="str">
            <v>34211978</v>
          </cell>
          <cell r="B397" t="str">
            <v xml:space="preserve">ОАО ОПТОРГМЕТАЛЛ</v>
          </cell>
          <cell r="C397">
            <v>1</v>
          </cell>
          <cell r="D397">
            <v>0</v>
          </cell>
          <cell r="E397">
            <v>1</v>
          </cell>
          <cell r="F397">
            <v>0</v>
          </cell>
          <cell r="G397">
            <v>1</v>
          </cell>
          <cell r="H397">
            <v>0</v>
          </cell>
        </row>
        <row r="398">
          <cell r="A398" t="str">
            <v>34404602</v>
          </cell>
          <cell r="B398" t="str">
            <v xml:space="preserve">АСТИНТЕРКОМ АО</v>
          </cell>
          <cell r="C398">
            <v>415</v>
          </cell>
          <cell r="D398">
            <v>120</v>
          </cell>
          <cell r="E398">
            <v>415</v>
          </cell>
          <cell r="F398">
            <v>120</v>
          </cell>
          <cell r="G398">
            <v>0</v>
          </cell>
          <cell r="H398">
            <v>415</v>
          </cell>
          <cell r="I398">
            <v>0</v>
          </cell>
          <cell r="J398">
            <v>0</v>
          </cell>
          <cell r="K398">
            <v>0</v>
          </cell>
          <cell r="L398">
            <v>120</v>
          </cell>
        </row>
        <row r="399">
          <cell r="A399" t="str">
            <v>34517312</v>
          </cell>
          <cell r="B399" t="str">
            <v xml:space="preserve">АОЗТ "ВОСТОЧНАЯ ТОРГОВО-ФИНАНСОВАЯ КОМПАНИЯ"</v>
          </cell>
          <cell r="C399">
            <v>44</v>
          </cell>
          <cell r="D399">
            <v>45</v>
          </cell>
          <cell r="E399">
            <v>44</v>
          </cell>
          <cell r="F399">
            <v>45</v>
          </cell>
          <cell r="G399">
            <v>0</v>
          </cell>
          <cell r="H399">
            <v>0</v>
          </cell>
          <cell r="I399">
            <v>0</v>
          </cell>
          <cell r="J399">
            <v>44</v>
          </cell>
          <cell r="K399">
            <v>0</v>
          </cell>
          <cell r="L399">
            <v>45</v>
          </cell>
        </row>
        <row r="400">
          <cell r="A400" t="str">
            <v>34522916</v>
          </cell>
          <cell r="B400" t="str">
            <v>ЧИП"ТАИР"</v>
          </cell>
          <cell r="C400">
            <v>79</v>
          </cell>
          <cell r="D400">
            <v>20</v>
          </cell>
          <cell r="E400">
            <v>79</v>
          </cell>
          <cell r="F400">
            <v>79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20</v>
          </cell>
        </row>
        <row r="401">
          <cell r="A401" t="str">
            <v>34531157</v>
          </cell>
          <cell r="B401" t="str">
            <v xml:space="preserve">"ГП УС-30 ТО-45"</v>
          </cell>
          <cell r="C401">
            <v>16</v>
          </cell>
          <cell r="D401">
            <v>16</v>
          </cell>
          <cell r="E401">
            <v>1</v>
          </cell>
          <cell r="F401">
            <v>14</v>
          </cell>
          <cell r="G401">
            <v>1</v>
          </cell>
          <cell r="H401">
            <v>14</v>
          </cell>
          <cell r="I401">
            <v>0</v>
          </cell>
          <cell r="J401">
            <v>1</v>
          </cell>
          <cell r="K401">
            <v>14</v>
          </cell>
        </row>
        <row r="402">
          <cell r="A402" t="str">
            <v>34595200</v>
          </cell>
          <cell r="B402" t="str">
            <v xml:space="preserve">ЗАО "МЕТАЛЛОЛИТЕЙНЫЙ ЗАВОД"</v>
          </cell>
          <cell r="C402">
            <v>10</v>
          </cell>
          <cell r="D402">
            <v>10</v>
          </cell>
          <cell r="E402">
            <v>6</v>
          </cell>
          <cell r="F402">
            <v>0</v>
          </cell>
          <cell r="G402">
            <v>0</v>
          </cell>
          <cell r="H402">
            <v>6</v>
          </cell>
        </row>
        <row r="403">
          <cell r="A403" t="str">
            <v>34598138</v>
          </cell>
          <cell r="B403" t="str">
            <v xml:space="preserve">АОЗТ "ИКОЗИМ"</v>
          </cell>
          <cell r="C403">
            <v>0</v>
          </cell>
          <cell r="D403">
            <v>3</v>
          </cell>
          <cell r="E403">
            <v>3</v>
          </cell>
          <cell r="F403">
            <v>0</v>
          </cell>
          <cell r="G403">
            <v>3</v>
          </cell>
          <cell r="H403">
            <v>0</v>
          </cell>
          <cell r="I403">
            <v>3</v>
          </cell>
          <cell r="J403">
            <v>0</v>
          </cell>
          <cell r="K403">
            <v>3</v>
          </cell>
        </row>
        <row r="404">
          <cell r="A404" t="str">
            <v>34874667</v>
          </cell>
          <cell r="B404" t="str">
            <v xml:space="preserve">ТОО РОСАЛИТ</v>
          </cell>
          <cell r="C404">
            <v>6</v>
          </cell>
          <cell r="D404">
            <v>6</v>
          </cell>
          <cell r="E404">
            <v>7</v>
          </cell>
          <cell r="F404">
            <v>4</v>
          </cell>
          <cell r="G404">
            <v>7</v>
          </cell>
          <cell r="H404">
            <v>0</v>
          </cell>
          <cell r="I404">
            <v>7</v>
          </cell>
        </row>
        <row r="405">
          <cell r="A405" t="str">
            <v>34879765</v>
          </cell>
          <cell r="B405" t="str">
            <v xml:space="preserve">АОЗТ"ТЕРМИНАЛ СЕРВИС+"</v>
          </cell>
          <cell r="C405">
            <v>7</v>
          </cell>
          <cell r="D405">
            <v>45</v>
          </cell>
          <cell r="E405">
            <v>90</v>
          </cell>
          <cell r="F405">
            <v>110</v>
          </cell>
          <cell r="G405">
            <v>45</v>
          </cell>
          <cell r="H405">
            <v>90</v>
          </cell>
          <cell r="I405">
            <v>110</v>
          </cell>
        </row>
        <row r="406">
          <cell r="A406" t="str">
            <v>34890761</v>
          </cell>
          <cell r="B406" t="str">
            <v xml:space="preserve">УПТК АООТ "СПЕЦМОНТАЖМЕХАНИЗАЦИЯ"</v>
          </cell>
          <cell r="C406">
            <v>5</v>
          </cell>
          <cell r="D406">
            <v>51</v>
          </cell>
          <cell r="E406">
            <v>51</v>
          </cell>
          <cell r="F406">
            <v>48</v>
          </cell>
          <cell r="G406">
            <v>253</v>
          </cell>
          <cell r="H406">
            <v>213</v>
          </cell>
          <cell r="I406">
            <v>253</v>
          </cell>
        </row>
        <row r="407">
          <cell r="A407" t="str">
            <v>34890867</v>
          </cell>
          <cell r="B407" t="str">
            <v xml:space="preserve">ТОО "РИБОН"</v>
          </cell>
          <cell r="C407">
            <v>6</v>
          </cell>
          <cell r="D407">
            <v>15</v>
          </cell>
          <cell r="E407">
            <v>6</v>
          </cell>
          <cell r="F407">
            <v>15</v>
          </cell>
          <cell r="G407">
            <v>15</v>
          </cell>
          <cell r="H407">
            <v>3</v>
          </cell>
        </row>
        <row r="408">
          <cell r="A408" t="str">
            <v>35064373</v>
          </cell>
          <cell r="B408" t="str">
            <v xml:space="preserve">ТОО "ФЛОТ"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</row>
        <row r="409">
          <cell r="A409" t="str">
            <v>35186366</v>
          </cell>
          <cell r="B409" t="str">
            <v xml:space="preserve">ТОО "ЭЛИТА"  0048</v>
          </cell>
          <cell r="C409">
            <v>13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</row>
        <row r="410">
          <cell r="A410" t="str">
            <v>35466344</v>
          </cell>
          <cell r="B410" t="str">
            <v xml:space="preserve">АОЗТ "ГЕОСТАТИКА"</v>
          </cell>
          <cell r="C410">
            <v>31</v>
          </cell>
          <cell r="D410">
            <v>0</v>
          </cell>
          <cell r="E410">
            <v>31</v>
          </cell>
          <cell r="F410">
            <v>31</v>
          </cell>
          <cell r="G410">
            <v>0</v>
          </cell>
          <cell r="H410">
            <v>0</v>
          </cell>
          <cell r="I410">
            <v>0</v>
          </cell>
        </row>
        <row r="411">
          <cell r="A411" t="str">
            <v>35498060</v>
          </cell>
          <cell r="B411" t="str">
            <v xml:space="preserve">ДЗАО ВТФ "СУДМАШ" *7811047299</v>
          </cell>
          <cell r="C411">
            <v>31</v>
          </cell>
          <cell r="D411">
            <v>0</v>
          </cell>
          <cell r="E411">
            <v>31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31</v>
          </cell>
          <cell r="L411">
            <v>0</v>
          </cell>
        </row>
        <row r="412">
          <cell r="A412" t="str">
            <v>35553095</v>
          </cell>
          <cell r="B412" t="str">
            <v xml:space="preserve">ТОО "ТЕХРЕСУРСЫ"</v>
          </cell>
          <cell r="C412">
            <v>0</v>
          </cell>
          <cell r="D412">
            <v>60</v>
          </cell>
          <cell r="E412">
            <v>48</v>
          </cell>
          <cell r="F412">
            <v>0</v>
          </cell>
          <cell r="G412">
            <v>0</v>
          </cell>
          <cell r="H412">
            <v>60</v>
          </cell>
          <cell r="I412">
            <v>0</v>
          </cell>
          <cell r="J412">
            <v>0</v>
          </cell>
          <cell r="K412">
            <v>0</v>
          </cell>
          <cell r="L412">
            <v>48</v>
          </cell>
        </row>
        <row r="413">
          <cell r="A413" t="str">
            <v>35566850</v>
          </cell>
          <cell r="B413" t="str">
            <v xml:space="preserve">АОЗТ "ЭЛРОС""СИБЭНЕРГО"</v>
          </cell>
          <cell r="C413">
            <v>12</v>
          </cell>
          <cell r="D413">
            <v>12</v>
          </cell>
          <cell r="E413">
            <v>32</v>
          </cell>
          <cell r="F413">
            <v>345</v>
          </cell>
          <cell r="G413">
            <v>32</v>
          </cell>
          <cell r="H413">
            <v>119</v>
          </cell>
          <cell r="I413">
            <v>52</v>
          </cell>
        </row>
        <row r="414">
          <cell r="A414" t="str">
            <v>35847655</v>
          </cell>
          <cell r="B414" t="str">
            <v xml:space="preserve">ТОО ФИРМА "ТЕКЕСТМА" Г.ВОРОНЕЖ</v>
          </cell>
          <cell r="C414">
            <v>37</v>
          </cell>
          <cell r="D414">
            <v>10</v>
          </cell>
          <cell r="E414">
            <v>37</v>
          </cell>
          <cell r="F414">
            <v>10</v>
          </cell>
          <cell r="G414">
            <v>10</v>
          </cell>
        </row>
        <row r="415">
          <cell r="A415" t="str">
            <v>35998331</v>
          </cell>
          <cell r="B415" t="str">
            <v xml:space="preserve">ТОО "АГРОХИМТОРГ"</v>
          </cell>
          <cell r="C415">
            <v>122</v>
          </cell>
          <cell r="D415">
            <v>122</v>
          </cell>
          <cell r="E415">
            <v>60</v>
          </cell>
          <cell r="F415">
            <v>50</v>
          </cell>
          <cell r="G415">
            <v>14</v>
          </cell>
          <cell r="H415">
            <v>620</v>
          </cell>
          <cell r="I415">
            <v>14</v>
          </cell>
          <cell r="J415">
            <v>43</v>
          </cell>
          <cell r="K415">
            <v>43</v>
          </cell>
        </row>
        <row r="416">
          <cell r="A416" t="str">
            <v>36408194</v>
          </cell>
          <cell r="B416" t="str">
            <v xml:space="preserve">ТОО "КОМПАНИЯ СИ"</v>
          </cell>
          <cell r="C416">
            <v>7</v>
          </cell>
          <cell r="D416">
            <v>39</v>
          </cell>
          <cell r="E416">
            <v>39</v>
          </cell>
          <cell r="F416">
            <v>49</v>
          </cell>
        </row>
        <row r="417">
          <cell r="A417" t="str">
            <v>36424767</v>
          </cell>
          <cell r="B417" t="str">
            <v xml:space="preserve">ТОО ТТЦ "ОРСК-ЕКАТЕРИНБУРГ"</v>
          </cell>
          <cell r="C417">
            <v>10</v>
          </cell>
          <cell r="D417">
            <v>40</v>
          </cell>
          <cell r="E417">
            <v>13</v>
          </cell>
          <cell r="F417">
            <v>202</v>
          </cell>
          <cell r="G417">
            <v>202</v>
          </cell>
          <cell r="H417">
            <v>202</v>
          </cell>
        </row>
        <row r="418">
          <cell r="A418" t="str">
            <v>36510076</v>
          </cell>
          <cell r="B418" t="str">
            <v xml:space="preserve">ЗАО "ВТОРЦВЕТМЕТ-М"</v>
          </cell>
          <cell r="C418">
            <v>14</v>
          </cell>
          <cell r="D418">
            <v>14</v>
          </cell>
          <cell r="E418">
            <v>1</v>
          </cell>
          <cell r="F418">
            <v>0</v>
          </cell>
          <cell r="G418">
            <v>1</v>
          </cell>
        </row>
        <row r="419">
          <cell r="A419" t="str">
            <v>36561783</v>
          </cell>
          <cell r="B419" t="str">
            <v xml:space="preserve">АОЗТ "КАРГО-ЭКСПРЕСС"</v>
          </cell>
          <cell r="C419">
            <v>0</v>
          </cell>
          <cell r="D419">
            <v>0</v>
          </cell>
          <cell r="E419">
            <v>415</v>
          </cell>
          <cell r="F419">
            <v>0</v>
          </cell>
          <cell r="G419">
            <v>0</v>
          </cell>
          <cell r="H419">
            <v>415</v>
          </cell>
        </row>
        <row r="420">
          <cell r="A420" t="str">
            <v>36566964</v>
          </cell>
          <cell r="B420" t="str">
            <v xml:space="preserve">ЗАО "МОСКВА-КРАСНЫЕ ХОЛМЫ"</v>
          </cell>
          <cell r="C420">
            <v>10</v>
          </cell>
          <cell r="D420">
            <v>45</v>
          </cell>
          <cell r="E420">
            <v>10</v>
          </cell>
          <cell r="F420">
            <v>45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10</v>
          </cell>
          <cell r="L420">
            <v>45</v>
          </cell>
        </row>
        <row r="421">
          <cell r="A421" t="str">
            <v>36714554</v>
          </cell>
          <cell r="B421" t="str">
            <v xml:space="preserve">КАЛИТА ФИРМА ООО</v>
          </cell>
          <cell r="C421">
            <v>79</v>
          </cell>
          <cell r="D421">
            <v>0</v>
          </cell>
          <cell r="E421">
            <v>79</v>
          </cell>
          <cell r="F421">
            <v>79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</row>
        <row r="422">
          <cell r="A422" t="str">
            <v>36743946</v>
          </cell>
          <cell r="B422" t="str">
            <v xml:space="preserve">ООО " РЕСУРСЫ И МЕТАЛЛЫ" R&amp;M</v>
          </cell>
          <cell r="C422">
            <v>16</v>
          </cell>
          <cell r="D422">
            <v>16</v>
          </cell>
          <cell r="E422">
            <v>40</v>
          </cell>
          <cell r="F422">
            <v>14</v>
          </cell>
          <cell r="G422">
            <v>40</v>
          </cell>
          <cell r="H422">
            <v>40</v>
          </cell>
          <cell r="I422">
            <v>0</v>
          </cell>
          <cell r="J422">
            <v>0</v>
          </cell>
          <cell r="K422">
            <v>14</v>
          </cell>
        </row>
        <row r="423">
          <cell r="A423" t="str">
            <v>36775188</v>
          </cell>
          <cell r="B423" t="str">
            <v xml:space="preserve">"ВЕЛИКАН"  АОЗТ 100%</v>
          </cell>
          <cell r="C423">
            <v>6</v>
          </cell>
          <cell r="D423">
            <v>1</v>
          </cell>
          <cell r="E423">
            <v>6</v>
          </cell>
          <cell r="F423">
            <v>1</v>
          </cell>
          <cell r="G423">
            <v>0</v>
          </cell>
          <cell r="H423">
            <v>6</v>
          </cell>
          <cell r="I423">
            <v>0</v>
          </cell>
          <cell r="J423">
            <v>0</v>
          </cell>
          <cell r="K423">
            <v>1</v>
          </cell>
        </row>
        <row r="424">
          <cell r="A424" t="str">
            <v>36789641</v>
          </cell>
          <cell r="B424" t="str">
            <v xml:space="preserve">"ДАЛЬВИК" РОССИЙСКО-ВЬЕТНАМСКОЕ СП (ООО)</v>
          </cell>
          <cell r="C424">
            <v>0</v>
          </cell>
          <cell r="D424">
            <v>20</v>
          </cell>
          <cell r="E424">
            <v>0</v>
          </cell>
          <cell r="F424">
            <v>20</v>
          </cell>
          <cell r="G424">
            <v>0</v>
          </cell>
          <cell r="H424">
            <v>0</v>
          </cell>
          <cell r="I424">
            <v>0</v>
          </cell>
          <cell r="J424">
            <v>20</v>
          </cell>
        </row>
        <row r="425">
          <cell r="A425" t="str">
            <v>36892959</v>
          </cell>
          <cell r="B425" t="str">
            <v xml:space="preserve">ТОО ЦНИС "ЛА ВИДА"</v>
          </cell>
          <cell r="C425">
            <v>6</v>
          </cell>
          <cell r="D425">
            <v>6</v>
          </cell>
          <cell r="E425">
            <v>9</v>
          </cell>
          <cell r="F425">
            <v>4</v>
          </cell>
          <cell r="G425">
            <v>9</v>
          </cell>
          <cell r="H425">
            <v>8</v>
          </cell>
          <cell r="I425">
            <v>9</v>
          </cell>
          <cell r="J425">
            <v>0</v>
          </cell>
          <cell r="K425">
            <v>8</v>
          </cell>
        </row>
        <row r="426">
          <cell r="A426" t="str">
            <v>36900038</v>
          </cell>
          <cell r="B426" t="str">
            <v>ЗАО"УМООТ"</v>
          </cell>
          <cell r="C426">
            <v>45</v>
          </cell>
          <cell r="D426">
            <v>90</v>
          </cell>
          <cell r="E426">
            <v>96</v>
          </cell>
          <cell r="F426">
            <v>45</v>
          </cell>
          <cell r="G426">
            <v>45</v>
          </cell>
          <cell r="H426">
            <v>90</v>
          </cell>
          <cell r="I426">
            <v>96</v>
          </cell>
        </row>
        <row r="427">
          <cell r="A427" t="str">
            <v>36903350</v>
          </cell>
          <cell r="B427" t="str">
            <v>ООО"ТРАHС-УРАЛ"</v>
          </cell>
          <cell r="C427">
            <v>21</v>
          </cell>
          <cell r="D427">
            <v>51</v>
          </cell>
          <cell r="E427">
            <v>51</v>
          </cell>
          <cell r="F427">
            <v>48</v>
          </cell>
          <cell r="G427">
            <v>95</v>
          </cell>
          <cell r="H427">
            <v>213</v>
          </cell>
          <cell r="I427">
            <v>95</v>
          </cell>
          <cell r="J427">
            <v>74</v>
          </cell>
          <cell r="K427">
            <v>34</v>
          </cell>
        </row>
        <row r="428">
          <cell r="A428" t="str">
            <v>36903574</v>
          </cell>
          <cell r="B428" t="str">
            <v xml:space="preserve">ЗАО "БОН-ЛТД"</v>
          </cell>
          <cell r="C428">
            <v>16</v>
          </cell>
          <cell r="D428">
            <v>52</v>
          </cell>
          <cell r="E428">
            <v>54</v>
          </cell>
          <cell r="F428">
            <v>16</v>
          </cell>
          <cell r="G428">
            <v>52</v>
          </cell>
          <cell r="H428">
            <v>54</v>
          </cell>
          <cell r="I428">
            <v>10</v>
          </cell>
          <cell r="J428">
            <v>14</v>
          </cell>
        </row>
        <row r="429">
          <cell r="A429" t="str">
            <v>36907170</v>
          </cell>
          <cell r="B429" t="str">
            <v xml:space="preserve">ООО "УРАЛСПЕЦСТАЛЬ"</v>
          </cell>
          <cell r="C429">
            <v>0</v>
          </cell>
          <cell r="D429">
            <v>69</v>
          </cell>
          <cell r="E429">
            <v>43</v>
          </cell>
          <cell r="F429">
            <v>0</v>
          </cell>
          <cell r="G429">
            <v>69</v>
          </cell>
          <cell r="H429">
            <v>43</v>
          </cell>
          <cell r="I429">
            <v>0</v>
          </cell>
          <cell r="J429">
            <v>69</v>
          </cell>
          <cell r="K429">
            <v>43</v>
          </cell>
        </row>
        <row r="430">
          <cell r="A430" t="str">
            <v>36908904</v>
          </cell>
          <cell r="B430" t="str">
            <v xml:space="preserve">ЗАО"СТОИК ОИЛ" *7451051748</v>
          </cell>
          <cell r="C430">
            <v>13</v>
          </cell>
          <cell r="D430">
            <v>55</v>
          </cell>
          <cell r="E430">
            <v>55</v>
          </cell>
        </row>
        <row r="431">
          <cell r="A431" t="str">
            <v>36909128</v>
          </cell>
          <cell r="B431" t="str">
            <v>ООО"МЕТА"</v>
          </cell>
          <cell r="C431">
            <v>100</v>
          </cell>
          <cell r="D431">
            <v>0</v>
          </cell>
          <cell r="E431">
            <v>100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</row>
        <row r="432">
          <cell r="A432" t="str">
            <v>36911332</v>
          </cell>
          <cell r="B432" t="str">
            <v xml:space="preserve">ООО "ЭНЕРГОМОНТАЖ"</v>
          </cell>
          <cell r="C432">
            <v>31</v>
          </cell>
          <cell r="D432">
            <v>0</v>
          </cell>
          <cell r="E432">
            <v>31</v>
          </cell>
          <cell r="F432">
            <v>31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</row>
        <row r="433">
          <cell r="A433" t="str">
            <v>36911711</v>
          </cell>
          <cell r="B433" t="str">
            <v xml:space="preserve">ООО ПКФ "УРАЛЭЛЕКТРОКОМПЛЕКТ"</v>
          </cell>
          <cell r="C433">
            <v>58</v>
          </cell>
          <cell r="D433">
            <v>60</v>
          </cell>
          <cell r="E433">
            <v>48</v>
          </cell>
          <cell r="F433">
            <v>58</v>
          </cell>
          <cell r="G433">
            <v>60</v>
          </cell>
          <cell r="H433">
            <v>60</v>
          </cell>
          <cell r="I433">
            <v>0</v>
          </cell>
          <cell r="J433">
            <v>0</v>
          </cell>
          <cell r="K433">
            <v>0</v>
          </cell>
          <cell r="L433">
            <v>48</v>
          </cell>
        </row>
        <row r="434">
          <cell r="A434" t="str">
            <v>36915175</v>
          </cell>
          <cell r="B434" t="str">
            <v xml:space="preserve">ООО "МОТЕКС-СЕРВИС"</v>
          </cell>
          <cell r="C434">
            <v>0</v>
          </cell>
          <cell r="D434">
            <v>12</v>
          </cell>
          <cell r="E434">
            <v>3</v>
          </cell>
        </row>
        <row r="435">
          <cell r="A435" t="str">
            <v>36915318</v>
          </cell>
          <cell r="B435" t="str">
            <v>ООО"КОДА"</v>
          </cell>
          <cell r="C435">
            <v>10</v>
          </cell>
          <cell r="D435">
            <v>19</v>
          </cell>
          <cell r="E435">
            <v>10</v>
          </cell>
          <cell r="F435">
            <v>19</v>
          </cell>
          <cell r="G435">
            <v>10</v>
          </cell>
          <cell r="H435">
            <v>0</v>
          </cell>
          <cell r="I435">
            <v>0</v>
          </cell>
          <cell r="J435">
            <v>0</v>
          </cell>
          <cell r="K435">
            <v>19</v>
          </cell>
        </row>
        <row r="436">
          <cell r="A436" t="str">
            <v>36915749</v>
          </cell>
          <cell r="B436" t="str">
            <v>ООО"УРАЛМЕТЛЕС"</v>
          </cell>
          <cell r="C436">
            <v>620</v>
          </cell>
          <cell r="D436">
            <v>40</v>
          </cell>
          <cell r="E436">
            <v>620</v>
          </cell>
          <cell r="F436">
            <v>40</v>
          </cell>
          <cell r="G436">
            <v>0</v>
          </cell>
          <cell r="H436">
            <v>620</v>
          </cell>
          <cell r="I436">
            <v>40</v>
          </cell>
        </row>
        <row r="437">
          <cell r="A437" t="str">
            <v>36919256</v>
          </cell>
          <cell r="B437" t="str">
            <v>ООО"КАРАВАН"</v>
          </cell>
          <cell r="C437">
            <v>12</v>
          </cell>
          <cell r="D437">
            <v>12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12</v>
          </cell>
        </row>
        <row r="438">
          <cell r="A438" t="str">
            <v>36919470</v>
          </cell>
          <cell r="B438" t="str">
            <v xml:space="preserve">ООО "СТАЛЬ ЛТД"</v>
          </cell>
          <cell r="C438">
            <v>7</v>
          </cell>
          <cell r="D438">
            <v>81</v>
          </cell>
          <cell r="E438">
            <v>81</v>
          </cell>
          <cell r="F438">
            <v>81</v>
          </cell>
        </row>
        <row r="439">
          <cell r="A439" t="str">
            <v>36921968</v>
          </cell>
          <cell r="B439" t="str">
            <v>ЗАО"ДЕДАЛ-ИНСТРУМЕНТ"</v>
          </cell>
          <cell r="C439">
            <v>24</v>
          </cell>
          <cell r="D439">
            <v>24</v>
          </cell>
          <cell r="E439">
            <v>202</v>
          </cell>
          <cell r="F439">
            <v>0</v>
          </cell>
          <cell r="G439">
            <v>0</v>
          </cell>
          <cell r="H439">
            <v>202</v>
          </cell>
        </row>
        <row r="440">
          <cell r="A440" t="str">
            <v>36924702</v>
          </cell>
          <cell r="B440" t="str">
            <v xml:space="preserve">ЗАО "СПЕЦСТАЛЬКОНСТРУКЦИЯ"</v>
          </cell>
          <cell r="C440">
            <v>14</v>
          </cell>
          <cell r="D440">
            <v>14</v>
          </cell>
          <cell r="E440">
            <v>5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5</v>
          </cell>
        </row>
        <row r="441">
          <cell r="A441" t="str">
            <v>37633935</v>
          </cell>
          <cell r="B441" t="str">
            <v xml:space="preserve">ТОО СИСТЕМА САПР</v>
          </cell>
          <cell r="C441">
            <v>8</v>
          </cell>
          <cell r="D441">
            <v>8</v>
          </cell>
          <cell r="E441">
            <v>8</v>
          </cell>
        </row>
        <row r="442">
          <cell r="A442" t="str">
            <v>39133875</v>
          </cell>
          <cell r="B442" t="str">
            <v xml:space="preserve">ТОО "СИБЛЕС-1"</v>
          </cell>
          <cell r="C442">
            <v>0</v>
          </cell>
          <cell r="D442">
            <v>0</v>
          </cell>
          <cell r="E442">
            <v>45</v>
          </cell>
        </row>
        <row r="443">
          <cell r="A443" t="str">
            <v>39158993</v>
          </cell>
          <cell r="B443" t="str">
            <v xml:space="preserve">АО ТОРГОВЫЙ ДОМ "СПЕЦСТАЛЬ"</v>
          </cell>
          <cell r="C443">
            <v>3</v>
          </cell>
          <cell r="D443">
            <v>3</v>
          </cell>
          <cell r="E443">
            <v>10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10</v>
          </cell>
        </row>
        <row r="444">
          <cell r="A444" t="str">
            <v>39214817</v>
          </cell>
          <cell r="B444" t="str">
            <v xml:space="preserve">ООО "ВЕСТАЛ"</v>
          </cell>
          <cell r="C444">
            <v>1</v>
          </cell>
          <cell r="D444">
            <v>5</v>
          </cell>
          <cell r="E444">
            <v>1</v>
          </cell>
          <cell r="F444">
            <v>5</v>
          </cell>
          <cell r="G444">
            <v>5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</row>
        <row r="445">
          <cell r="A445" t="str">
            <v>39312069</v>
          </cell>
          <cell r="B445" t="str">
            <v xml:space="preserve">ООО "БИОИНТЕРСЕРВИС"</v>
          </cell>
          <cell r="C445">
            <v>102</v>
          </cell>
          <cell r="D445">
            <v>93</v>
          </cell>
          <cell r="E445">
            <v>102</v>
          </cell>
          <cell r="F445">
            <v>93</v>
          </cell>
          <cell r="G445">
            <v>0</v>
          </cell>
          <cell r="H445">
            <v>102</v>
          </cell>
          <cell r="I445">
            <v>93</v>
          </cell>
        </row>
        <row r="446">
          <cell r="A446" t="str">
            <v>39344460</v>
          </cell>
          <cell r="B446" t="str">
            <v xml:space="preserve">ПРЕДСТАВИТЕЛЬСТВО "ЕНТЕС ЕНДУСТРИ ТЕСИСЛЕРИ ИМАЛЯТ ВЕ МОНТАЖ ТААХХЮТ А Ш"</v>
          </cell>
          <cell r="C446">
            <v>1</v>
          </cell>
          <cell r="D446">
            <v>1</v>
          </cell>
          <cell r="E446">
            <v>1</v>
          </cell>
          <cell r="F446">
            <v>1</v>
          </cell>
          <cell r="G446">
            <v>0</v>
          </cell>
          <cell r="H446">
            <v>1</v>
          </cell>
          <cell r="I446">
            <v>0</v>
          </cell>
          <cell r="J446">
            <v>0</v>
          </cell>
          <cell r="K446">
            <v>1</v>
          </cell>
        </row>
        <row r="447">
          <cell r="A447" t="str">
            <v>39443908</v>
          </cell>
          <cell r="B447" t="str">
            <v xml:space="preserve">АОЗТ "ИЖОРА-АТОМСЕРВИС"</v>
          </cell>
          <cell r="C447">
            <v>1</v>
          </cell>
          <cell r="D447">
            <v>20</v>
          </cell>
          <cell r="E447">
            <v>1</v>
          </cell>
          <cell r="F447">
            <v>1</v>
          </cell>
          <cell r="G447">
            <v>0</v>
          </cell>
          <cell r="H447">
            <v>0</v>
          </cell>
          <cell r="I447">
            <v>0</v>
          </cell>
          <cell r="J447">
            <v>20</v>
          </cell>
        </row>
        <row r="448">
          <cell r="A448" t="str">
            <v>39482334</v>
          </cell>
          <cell r="B448" t="str">
            <v xml:space="preserve">ООО "КРИСС ЛТД"</v>
          </cell>
          <cell r="C448">
            <v>0</v>
          </cell>
          <cell r="D448">
            <v>0</v>
          </cell>
          <cell r="E448">
            <v>0</v>
          </cell>
          <cell r="F448">
            <v>8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8</v>
          </cell>
        </row>
        <row r="449">
          <cell r="A449" t="str">
            <v>39513738</v>
          </cell>
          <cell r="B449" t="str">
            <v xml:space="preserve">ООО "БОЯРШИЙ ДВОР И К"</v>
          </cell>
          <cell r="C449">
            <v>14</v>
          </cell>
          <cell r="D449">
            <v>96</v>
          </cell>
          <cell r="E449">
            <v>1</v>
          </cell>
          <cell r="F449">
            <v>96</v>
          </cell>
          <cell r="G449">
            <v>1</v>
          </cell>
          <cell r="H449">
            <v>0</v>
          </cell>
          <cell r="I449">
            <v>96</v>
          </cell>
          <cell r="J449">
            <v>1</v>
          </cell>
        </row>
        <row r="450">
          <cell r="A450" t="str">
            <v>39541083</v>
          </cell>
          <cell r="B450" t="str">
            <v xml:space="preserve">АОЗТ"НОВЫЕ ОКНА"</v>
          </cell>
          <cell r="C450">
            <v>21</v>
          </cell>
          <cell r="D450">
            <v>95</v>
          </cell>
          <cell r="E450">
            <v>74</v>
          </cell>
          <cell r="F450">
            <v>34</v>
          </cell>
          <cell r="G450">
            <v>0</v>
          </cell>
          <cell r="H450">
            <v>95</v>
          </cell>
          <cell r="I450">
            <v>95</v>
          </cell>
          <cell r="J450">
            <v>74</v>
          </cell>
          <cell r="K450">
            <v>34</v>
          </cell>
          <cell r="L450">
            <v>0</v>
          </cell>
        </row>
        <row r="451">
          <cell r="A451" t="str">
            <v>39618466</v>
          </cell>
          <cell r="B451" t="str">
            <v xml:space="preserve">"ЦЕРАРА" ОБЩЕСТВО С ОГРАНИЧЕННОЙ ОТВЕТСТВЕННОСТЬЮ</v>
          </cell>
          <cell r="C451">
            <v>16</v>
          </cell>
          <cell r="D451">
            <v>52</v>
          </cell>
          <cell r="E451">
            <v>33</v>
          </cell>
          <cell r="F451">
            <v>16</v>
          </cell>
          <cell r="G451">
            <v>52</v>
          </cell>
          <cell r="H451">
            <v>33</v>
          </cell>
          <cell r="I451">
            <v>10</v>
          </cell>
          <cell r="J451">
            <v>14</v>
          </cell>
        </row>
        <row r="452">
          <cell r="A452" t="str">
            <v>39896219</v>
          </cell>
          <cell r="B452" t="str">
            <v xml:space="preserve">ООО "ТРИВИАЛЬ"</v>
          </cell>
          <cell r="C452">
            <v>18</v>
          </cell>
          <cell r="D452">
            <v>69</v>
          </cell>
          <cell r="E452">
            <v>43</v>
          </cell>
          <cell r="F452">
            <v>69</v>
          </cell>
          <cell r="G452">
            <v>43</v>
          </cell>
          <cell r="H452">
            <v>0</v>
          </cell>
          <cell r="I452">
            <v>0</v>
          </cell>
          <cell r="J452">
            <v>69</v>
          </cell>
          <cell r="K452">
            <v>43</v>
          </cell>
        </row>
        <row r="453">
          <cell r="A453" t="str">
            <v>39923867</v>
          </cell>
          <cell r="B453" t="str">
            <v xml:space="preserve">ООО "АМА"</v>
          </cell>
          <cell r="C453">
            <v>55</v>
          </cell>
          <cell r="D453">
            <v>51</v>
          </cell>
          <cell r="E453">
            <v>55</v>
          </cell>
          <cell r="F453">
            <v>51</v>
          </cell>
          <cell r="G453">
            <v>1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1</v>
          </cell>
        </row>
        <row r="454">
          <cell r="A454" t="str">
            <v>39932642</v>
          </cell>
          <cell r="B454" t="str">
            <v xml:space="preserve">ООО "УРАЛТРУБОТЭК"</v>
          </cell>
          <cell r="C454">
            <v>10</v>
          </cell>
          <cell r="D454">
            <v>10</v>
          </cell>
          <cell r="E454">
            <v>100</v>
          </cell>
          <cell r="F454">
            <v>17</v>
          </cell>
          <cell r="G454">
            <v>6</v>
          </cell>
          <cell r="H454">
            <v>6</v>
          </cell>
          <cell r="I454">
            <v>17</v>
          </cell>
          <cell r="J454">
            <v>32</v>
          </cell>
          <cell r="K454">
            <v>6</v>
          </cell>
          <cell r="L454">
            <v>6</v>
          </cell>
        </row>
        <row r="455">
          <cell r="A455" t="str">
            <v>39939271</v>
          </cell>
          <cell r="B455" t="str">
            <v xml:space="preserve">ООО АПКП "УРАЛАГРОСЕРВИС"</v>
          </cell>
          <cell r="C455">
            <v>10</v>
          </cell>
          <cell r="D455">
            <v>10</v>
          </cell>
          <cell r="E455">
            <v>0</v>
          </cell>
          <cell r="F455">
            <v>10</v>
          </cell>
        </row>
        <row r="456">
          <cell r="A456" t="str">
            <v>39954365</v>
          </cell>
          <cell r="B456" t="str">
            <v>ЗАО"САМАРАЭЛЕКТРОМАШ"</v>
          </cell>
          <cell r="C456">
            <v>58</v>
          </cell>
          <cell r="D456">
            <v>50</v>
          </cell>
          <cell r="E456">
            <v>58</v>
          </cell>
          <cell r="F456">
            <v>58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50</v>
          </cell>
        </row>
        <row r="457">
          <cell r="A457" t="str">
            <v>40028474</v>
          </cell>
          <cell r="B457" t="str">
            <v xml:space="preserve">ЗАО "СТРОЙПРОМТЕХ"</v>
          </cell>
          <cell r="C457">
            <v>0</v>
          </cell>
          <cell r="D457">
            <v>184</v>
          </cell>
          <cell r="E457">
            <v>184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184</v>
          </cell>
        </row>
        <row r="458">
          <cell r="A458" t="str">
            <v>40084627</v>
          </cell>
          <cell r="B458" t="str">
            <v xml:space="preserve">ОАО ФИРМА "РЭМИК-ЦЕНТР",</v>
          </cell>
          <cell r="C458">
            <v>5</v>
          </cell>
          <cell r="D458">
            <v>19</v>
          </cell>
          <cell r="E458">
            <v>2</v>
          </cell>
          <cell r="F458">
            <v>5</v>
          </cell>
          <cell r="G458">
            <v>19</v>
          </cell>
          <cell r="H458">
            <v>2</v>
          </cell>
          <cell r="I458">
            <v>0</v>
          </cell>
          <cell r="J458">
            <v>5</v>
          </cell>
          <cell r="K458">
            <v>19</v>
          </cell>
          <cell r="L458">
            <v>2</v>
          </cell>
        </row>
        <row r="459">
          <cell r="A459" t="str">
            <v>40105275</v>
          </cell>
          <cell r="B459" t="str">
            <v xml:space="preserve">ДП "МЕТКОМ" ДЛЯ ООО "НПКО "ПРОМРЕСУРСЫ"</v>
          </cell>
          <cell r="C459">
            <v>60</v>
          </cell>
          <cell r="D459">
            <v>60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60</v>
          </cell>
        </row>
        <row r="460">
          <cell r="A460" t="str">
            <v>40114110</v>
          </cell>
          <cell r="B460" t="str">
            <v xml:space="preserve">ЗАО "ЭНЕРГОРЕНОВАЦИЯ"</v>
          </cell>
          <cell r="C460">
            <v>15</v>
          </cell>
          <cell r="D460">
            <v>12</v>
          </cell>
          <cell r="E460">
            <v>15</v>
          </cell>
          <cell r="F460">
            <v>15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12</v>
          </cell>
        </row>
        <row r="461">
          <cell r="A461" t="str">
            <v>40250571</v>
          </cell>
          <cell r="B461" t="str">
            <v xml:space="preserve">ЗАО "АНИНА-М"</v>
          </cell>
          <cell r="C461">
            <v>81</v>
          </cell>
          <cell r="D461">
            <v>4</v>
          </cell>
          <cell r="E461">
            <v>5</v>
          </cell>
          <cell r="F461">
            <v>81</v>
          </cell>
          <cell r="G461">
            <v>4</v>
          </cell>
          <cell r="H461">
            <v>5</v>
          </cell>
          <cell r="I461">
            <v>0</v>
          </cell>
          <cell r="J461">
            <v>4</v>
          </cell>
          <cell r="K461">
            <v>0</v>
          </cell>
          <cell r="L461">
            <v>5</v>
          </cell>
        </row>
        <row r="462">
          <cell r="A462" t="str">
            <v>40323552</v>
          </cell>
          <cell r="B462" t="str">
            <v xml:space="preserve">ООО "ТЕРМИН"</v>
          </cell>
          <cell r="C462">
            <v>24</v>
          </cell>
          <cell r="D462">
            <v>24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</row>
        <row r="463">
          <cell r="A463" t="str">
            <v>40365970</v>
          </cell>
          <cell r="B463" t="str">
            <v xml:space="preserve">ООО "СЕТРО"</v>
          </cell>
          <cell r="C463">
            <v>0</v>
          </cell>
          <cell r="D463">
            <v>0</v>
          </cell>
          <cell r="E463">
            <v>0</v>
          </cell>
          <cell r="F463">
            <v>5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5</v>
          </cell>
        </row>
        <row r="464">
          <cell r="A464" t="str">
            <v>40542076</v>
          </cell>
          <cell r="B464" t="str">
            <v xml:space="preserve">ЗАО"АО РОДОНИТ"</v>
          </cell>
          <cell r="C464">
            <v>61</v>
          </cell>
          <cell r="D464">
            <v>46</v>
          </cell>
          <cell r="E464">
            <v>47</v>
          </cell>
          <cell r="F464">
            <v>61</v>
          </cell>
          <cell r="G464">
            <v>46</v>
          </cell>
          <cell r="H464">
            <v>47</v>
          </cell>
          <cell r="I464">
            <v>47</v>
          </cell>
          <cell r="J464">
            <v>0</v>
          </cell>
          <cell r="K464">
            <v>0</v>
          </cell>
          <cell r="L464">
            <v>46</v>
          </cell>
        </row>
        <row r="465">
          <cell r="A465" t="str">
            <v>40542685</v>
          </cell>
          <cell r="B465" t="str">
            <v xml:space="preserve">ТОО "МЕДИУМ"</v>
          </cell>
          <cell r="C465">
            <v>8</v>
          </cell>
          <cell r="D465">
            <v>8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</row>
        <row r="466">
          <cell r="A466" t="str">
            <v>40547108</v>
          </cell>
          <cell r="B466" t="str">
            <v>ООО"НИКОПОЛ"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</row>
        <row r="467">
          <cell r="A467" t="str">
            <v>40548624</v>
          </cell>
          <cell r="B467" t="str">
            <v xml:space="preserve">ООО "ЮГТРАНЗИТСЕРВИС"</v>
          </cell>
          <cell r="C467">
            <v>456</v>
          </cell>
          <cell r="D467">
            <v>43</v>
          </cell>
          <cell r="E467">
            <v>45</v>
          </cell>
        </row>
        <row r="468">
          <cell r="A468" t="str">
            <v>40659571</v>
          </cell>
          <cell r="B468" t="str">
            <v xml:space="preserve">ООО "ТАУРУС"</v>
          </cell>
          <cell r="C468">
            <v>3</v>
          </cell>
          <cell r="D468">
            <v>3</v>
          </cell>
          <cell r="E468">
            <v>8</v>
          </cell>
          <cell r="F468">
            <v>0</v>
          </cell>
          <cell r="G468">
            <v>0</v>
          </cell>
          <cell r="H468">
            <v>0</v>
          </cell>
          <cell r="I468">
            <v>8</v>
          </cell>
        </row>
        <row r="469">
          <cell r="A469" t="str">
            <v>40982295</v>
          </cell>
          <cell r="B469" t="str">
            <v xml:space="preserve">ООО "ПАСП"</v>
          </cell>
          <cell r="C469">
            <v>1</v>
          </cell>
          <cell r="D469">
            <v>119</v>
          </cell>
          <cell r="E469">
            <v>1</v>
          </cell>
          <cell r="F469">
            <v>119</v>
          </cell>
          <cell r="G469">
            <v>5</v>
          </cell>
          <cell r="H469">
            <v>3</v>
          </cell>
          <cell r="I469">
            <v>0</v>
          </cell>
          <cell r="J469">
            <v>0</v>
          </cell>
          <cell r="K469">
            <v>0</v>
          </cell>
          <cell r="L469">
            <v>3</v>
          </cell>
        </row>
        <row r="470">
          <cell r="A470" t="str">
            <v>41035832</v>
          </cell>
          <cell r="B470" t="str">
            <v xml:space="preserve">ООО ПКФ "ДА И В ЛТД"</v>
          </cell>
          <cell r="C470">
            <v>102</v>
          </cell>
          <cell r="D470">
            <v>93</v>
          </cell>
          <cell r="E470">
            <v>115</v>
          </cell>
          <cell r="F470">
            <v>102</v>
          </cell>
          <cell r="G470">
            <v>93</v>
          </cell>
          <cell r="H470">
            <v>102</v>
          </cell>
          <cell r="I470">
            <v>93</v>
          </cell>
          <cell r="J470">
            <v>0</v>
          </cell>
          <cell r="K470">
            <v>115</v>
          </cell>
        </row>
        <row r="471">
          <cell r="A471" t="str">
            <v>41085540</v>
          </cell>
          <cell r="B471" t="str">
            <v xml:space="preserve">ЗАО "ТЕХОПТТОРГСЕРВИС"</v>
          </cell>
          <cell r="C471">
            <v>229</v>
          </cell>
          <cell r="D471">
            <v>50</v>
          </cell>
          <cell r="E471">
            <v>1</v>
          </cell>
          <cell r="F471">
            <v>1</v>
          </cell>
          <cell r="G471">
            <v>0</v>
          </cell>
          <cell r="H471">
            <v>1</v>
          </cell>
        </row>
        <row r="472">
          <cell r="A472" t="str">
            <v>41091196</v>
          </cell>
          <cell r="B472" t="str">
            <v xml:space="preserve">ЗАО "ДАУМОС"</v>
          </cell>
          <cell r="C472">
            <v>1</v>
          </cell>
          <cell r="D472">
            <v>0</v>
          </cell>
          <cell r="E472">
            <v>1</v>
          </cell>
          <cell r="F472">
            <v>1</v>
          </cell>
          <cell r="G472">
            <v>0</v>
          </cell>
          <cell r="H472">
            <v>0</v>
          </cell>
          <cell r="I472">
            <v>0</v>
          </cell>
        </row>
        <row r="473">
          <cell r="A473" t="str">
            <v>41195464</v>
          </cell>
          <cell r="B473" t="str">
            <v xml:space="preserve">ОАО ФИРМА "КАФ"</v>
          </cell>
          <cell r="C473">
            <v>221</v>
          </cell>
          <cell r="D473">
            <v>635</v>
          </cell>
          <cell r="E473">
            <v>99</v>
          </cell>
          <cell r="F473">
            <v>221</v>
          </cell>
          <cell r="G473">
            <v>635</v>
          </cell>
          <cell r="H473">
            <v>99</v>
          </cell>
          <cell r="I473">
            <v>185</v>
          </cell>
          <cell r="J473">
            <v>415</v>
          </cell>
          <cell r="K473">
            <v>210</v>
          </cell>
          <cell r="L473">
            <v>313</v>
          </cell>
        </row>
        <row r="474">
          <cell r="A474" t="str">
            <v>41278470</v>
          </cell>
          <cell r="B474" t="str">
            <v xml:space="preserve">ЗАО "КОММЕРЧЕСКИЙ ЦЕНТР БРЯНСК-СОВТРАНСЭКСПЕДИЦИЯ"</v>
          </cell>
          <cell r="C474">
            <v>14</v>
          </cell>
          <cell r="D474">
            <v>1</v>
          </cell>
          <cell r="E474">
            <v>0</v>
          </cell>
          <cell r="F474">
            <v>1</v>
          </cell>
          <cell r="G474">
            <v>0</v>
          </cell>
          <cell r="H474">
            <v>0</v>
          </cell>
          <cell r="I474">
            <v>0</v>
          </cell>
          <cell r="J474">
            <v>1</v>
          </cell>
          <cell r="K474">
            <v>0</v>
          </cell>
        </row>
        <row r="475">
          <cell r="A475" t="str">
            <v>41280307</v>
          </cell>
          <cell r="B475" t="str">
            <v xml:space="preserve">ООО "БМЗ-ДИЗЕЛЬ"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</row>
        <row r="476">
          <cell r="A476" t="str">
            <v>41571045</v>
          </cell>
          <cell r="B476" t="str">
            <v xml:space="preserve">ООО КОМПАНИЯ"ВИАН"</v>
          </cell>
          <cell r="C476">
            <v>1</v>
          </cell>
          <cell r="D476">
            <v>33</v>
          </cell>
          <cell r="E476">
            <v>1</v>
          </cell>
          <cell r="F476">
            <v>33</v>
          </cell>
          <cell r="G476">
            <v>0</v>
          </cell>
          <cell r="H476">
            <v>33</v>
          </cell>
        </row>
        <row r="477">
          <cell r="A477" t="str">
            <v>41665616</v>
          </cell>
          <cell r="B477" t="str">
            <v xml:space="preserve">ФИЛИАЛ ФИРМЫ ПАРКЕР ДРИЛЛИНГ КОМПАНИ    ИСТЕРН ХЕМИСФИР ЛТД</v>
          </cell>
          <cell r="C477">
            <v>18</v>
          </cell>
          <cell r="D477">
            <v>11</v>
          </cell>
          <cell r="E477">
            <v>11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11</v>
          </cell>
        </row>
        <row r="478">
          <cell r="A478" t="str">
            <v>41688445</v>
          </cell>
          <cell r="B478" t="str">
            <v xml:space="preserve">ОРЛОВСКИЙ ФИЛИАЛ ЗАО "ФОНД РАЗВИТИЯ СТРОИТЕЛЬСТВА"</v>
          </cell>
          <cell r="C478">
            <v>4</v>
          </cell>
          <cell r="D478">
            <v>51</v>
          </cell>
          <cell r="E478">
            <v>1</v>
          </cell>
          <cell r="F478">
            <v>51</v>
          </cell>
          <cell r="G478">
            <v>1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1</v>
          </cell>
        </row>
        <row r="479">
          <cell r="A479" t="str">
            <v>41718070</v>
          </cell>
          <cell r="B479" t="str">
            <v xml:space="preserve">ЗАО "ИНТЕРТЕХНО"</v>
          </cell>
          <cell r="C479">
            <v>10</v>
          </cell>
          <cell r="D479">
            <v>10</v>
          </cell>
          <cell r="E479">
            <v>17</v>
          </cell>
          <cell r="F479">
            <v>32</v>
          </cell>
          <cell r="G479">
            <v>54</v>
          </cell>
          <cell r="H479">
            <v>17</v>
          </cell>
          <cell r="I479">
            <v>17</v>
          </cell>
          <cell r="J479">
            <v>32</v>
          </cell>
          <cell r="K479">
            <v>0</v>
          </cell>
          <cell r="L479">
            <v>6</v>
          </cell>
        </row>
        <row r="480">
          <cell r="A480" t="str">
            <v>41721639</v>
          </cell>
          <cell r="B480" t="str">
            <v xml:space="preserve">ООИ "СОЦИАЛЬНАЯ ЗАЩИТА"</v>
          </cell>
          <cell r="C480">
            <v>81</v>
          </cell>
          <cell r="D480">
            <v>10</v>
          </cell>
          <cell r="E480">
            <v>10</v>
          </cell>
          <cell r="F480">
            <v>10</v>
          </cell>
        </row>
        <row r="481">
          <cell r="A481" t="str">
            <v>41743724</v>
          </cell>
          <cell r="B481" t="str">
            <v xml:space="preserve">ООО "ТЭО"                                                                   1023</v>
          </cell>
          <cell r="C481">
            <v>45</v>
          </cell>
          <cell r="D481">
            <v>45</v>
          </cell>
          <cell r="E481">
            <v>337</v>
          </cell>
          <cell r="F481">
            <v>299</v>
          </cell>
          <cell r="G481">
            <v>121</v>
          </cell>
          <cell r="H481">
            <v>50</v>
          </cell>
          <cell r="I481">
            <v>61</v>
          </cell>
          <cell r="J481">
            <v>121</v>
          </cell>
          <cell r="K481">
            <v>50</v>
          </cell>
          <cell r="L481">
            <v>50</v>
          </cell>
        </row>
        <row r="482">
          <cell r="A482" t="str">
            <v>41744801</v>
          </cell>
          <cell r="B482" t="str">
            <v xml:space="preserve">ООО КОММЕРЧЕЦСКИЙ ЦЕНТР "АГЕНТСТВА</v>
          </cell>
          <cell r="C482">
            <v>2</v>
          </cell>
          <cell r="D482">
            <v>3</v>
          </cell>
          <cell r="E482">
            <v>184</v>
          </cell>
          <cell r="F482">
            <v>2</v>
          </cell>
          <cell r="G482">
            <v>3</v>
          </cell>
          <cell r="H482">
            <v>184</v>
          </cell>
          <cell r="I482">
            <v>2</v>
          </cell>
          <cell r="J482">
            <v>3</v>
          </cell>
          <cell r="K482">
            <v>184</v>
          </cell>
        </row>
        <row r="483">
          <cell r="A483" t="str">
            <v>41750285</v>
          </cell>
          <cell r="B483" t="str">
            <v xml:space="preserve">ЗАО "УРАЛСЕРВИСЭНЕРГО"</v>
          </cell>
          <cell r="C483">
            <v>2</v>
          </cell>
          <cell r="D483">
            <v>1</v>
          </cell>
          <cell r="E483">
            <v>5</v>
          </cell>
          <cell r="F483">
            <v>2</v>
          </cell>
          <cell r="G483">
            <v>1</v>
          </cell>
          <cell r="H483">
            <v>5</v>
          </cell>
          <cell r="I483">
            <v>1</v>
          </cell>
          <cell r="J483">
            <v>5</v>
          </cell>
          <cell r="K483">
            <v>0</v>
          </cell>
          <cell r="L483">
            <v>2</v>
          </cell>
        </row>
        <row r="484">
          <cell r="A484" t="str">
            <v>41898786</v>
          </cell>
          <cell r="B484" t="str">
            <v xml:space="preserve">ООО "ФЕРРО-ГЕАЦИНТ"</v>
          </cell>
          <cell r="C484">
            <v>18</v>
          </cell>
          <cell r="D484">
            <v>60</v>
          </cell>
          <cell r="E484">
            <v>18</v>
          </cell>
          <cell r="F484">
            <v>60</v>
          </cell>
          <cell r="G484">
            <v>0</v>
          </cell>
          <cell r="H484">
            <v>18</v>
          </cell>
          <cell r="I484">
            <v>60</v>
          </cell>
        </row>
        <row r="485">
          <cell r="A485" t="str">
            <v>42037034</v>
          </cell>
          <cell r="B485" t="str">
            <v xml:space="preserve">ЗАО "АГРОСТРОЙКОМПЛЕКТ"</v>
          </cell>
          <cell r="C485">
            <v>0</v>
          </cell>
          <cell r="D485">
            <v>15</v>
          </cell>
          <cell r="E485">
            <v>15</v>
          </cell>
          <cell r="F485">
            <v>15</v>
          </cell>
        </row>
        <row r="486">
          <cell r="A486" t="str">
            <v>42053861</v>
          </cell>
          <cell r="B486" t="str">
            <v xml:space="preserve">АООТ"ЛПДС МОСКАЛЕНКИ"</v>
          </cell>
          <cell r="C486">
            <v>7</v>
          </cell>
          <cell r="D486">
            <v>7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7</v>
          </cell>
        </row>
        <row r="487">
          <cell r="A487" t="str">
            <v>42076796</v>
          </cell>
          <cell r="B487" t="str">
            <v xml:space="preserve">ООО "ЭРЛАН" ПРОИЗВОДСТВЕННО-КОММЕРЧЕСКАЯ ФИРМА</v>
          </cell>
          <cell r="C487">
            <v>66</v>
          </cell>
          <cell r="D487">
            <v>0</v>
          </cell>
          <cell r="E487">
            <v>66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66</v>
          </cell>
          <cell r="L487">
            <v>0</v>
          </cell>
        </row>
        <row r="488">
          <cell r="A488" t="str">
            <v>42220833</v>
          </cell>
          <cell r="B488" t="str">
            <v xml:space="preserve">ООО "ТРАНСПРОМСЕРВИС"</v>
          </cell>
          <cell r="C488">
            <v>0</v>
          </cell>
          <cell r="D488">
            <v>119</v>
          </cell>
          <cell r="E488">
            <v>0</v>
          </cell>
          <cell r="F488">
            <v>0</v>
          </cell>
          <cell r="G488">
            <v>119</v>
          </cell>
          <cell r="H488">
            <v>0</v>
          </cell>
          <cell r="I488">
            <v>0</v>
          </cell>
          <cell r="J488">
            <v>0</v>
          </cell>
        </row>
        <row r="489">
          <cell r="A489" t="str">
            <v>42234427</v>
          </cell>
          <cell r="B489" t="str">
            <v xml:space="preserve">ООО "РОСИБАЛТ" 142092 МОСКОВСКАЯ ОБЛ.,</v>
          </cell>
          <cell r="C489">
            <v>49</v>
          </cell>
        </row>
        <row r="490">
          <cell r="A490" t="str">
            <v>42362912</v>
          </cell>
          <cell r="B490" t="str">
            <v xml:space="preserve">СП ЗАО "РТ-ВЕСТ"</v>
          </cell>
          <cell r="C490">
            <v>13</v>
          </cell>
          <cell r="D490">
            <v>13</v>
          </cell>
          <cell r="E490">
            <v>46</v>
          </cell>
          <cell r="F490">
            <v>61</v>
          </cell>
          <cell r="G490">
            <v>46</v>
          </cell>
          <cell r="H490">
            <v>47</v>
          </cell>
          <cell r="I490">
            <v>47</v>
          </cell>
          <cell r="J490">
            <v>0</v>
          </cell>
          <cell r="K490">
            <v>0</v>
          </cell>
          <cell r="L490">
            <v>46</v>
          </cell>
        </row>
        <row r="491">
          <cell r="A491" t="str">
            <v>42420673</v>
          </cell>
          <cell r="B491" t="str">
            <v xml:space="preserve">ООО ТКП "КОМТОР"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</row>
        <row r="492">
          <cell r="A492" t="str">
            <v>42434037</v>
          </cell>
          <cell r="B492" t="str">
            <v xml:space="preserve">ЗАО "ФИРМА АГИС"</v>
          </cell>
          <cell r="C492">
            <v>49</v>
          </cell>
          <cell r="D492">
            <v>49</v>
          </cell>
          <cell r="E492">
            <v>23</v>
          </cell>
          <cell r="F492">
            <v>58</v>
          </cell>
          <cell r="G492">
            <v>23</v>
          </cell>
          <cell r="H492">
            <v>0</v>
          </cell>
          <cell r="I492">
            <v>58</v>
          </cell>
          <cell r="J492">
            <v>23</v>
          </cell>
        </row>
        <row r="493">
          <cell r="A493" t="str">
            <v>42470381</v>
          </cell>
          <cell r="B493" t="str">
            <v>ООО"ПРОМСНАБ"</v>
          </cell>
          <cell r="C493">
            <v>414</v>
          </cell>
          <cell r="D493">
            <v>43</v>
          </cell>
          <cell r="E493">
            <v>173</v>
          </cell>
          <cell r="F493">
            <v>541</v>
          </cell>
        </row>
        <row r="494">
          <cell r="A494" t="str">
            <v>42475970</v>
          </cell>
          <cell r="B494" t="str">
            <v xml:space="preserve">ООО "ТЕРМОСЕРВИС"</v>
          </cell>
          <cell r="C494">
            <v>8</v>
          </cell>
          <cell r="D494">
            <v>51</v>
          </cell>
          <cell r="E494">
            <v>8</v>
          </cell>
          <cell r="F494">
            <v>51</v>
          </cell>
          <cell r="G494">
            <v>0</v>
          </cell>
          <cell r="H494">
            <v>0</v>
          </cell>
          <cell r="I494">
            <v>8</v>
          </cell>
          <cell r="J494">
            <v>0</v>
          </cell>
          <cell r="K494">
            <v>51</v>
          </cell>
        </row>
        <row r="495">
          <cell r="A495" t="str">
            <v>42480310</v>
          </cell>
          <cell r="B495" t="str">
            <v xml:space="preserve">ЗАО"АВТОН" *7448017828</v>
          </cell>
          <cell r="C495">
            <v>59</v>
          </cell>
          <cell r="D495">
            <v>60</v>
          </cell>
          <cell r="E495">
            <v>3</v>
          </cell>
          <cell r="F495">
            <v>59</v>
          </cell>
          <cell r="G495">
            <v>60</v>
          </cell>
          <cell r="H495">
            <v>3</v>
          </cell>
          <cell r="I495">
            <v>0</v>
          </cell>
          <cell r="J495">
            <v>60</v>
          </cell>
          <cell r="K495">
            <v>0</v>
          </cell>
          <cell r="L495">
            <v>3</v>
          </cell>
        </row>
        <row r="496">
          <cell r="A496" t="str">
            <v>42484489</v>
          </cell>
          <cell r="B496" t="str">
            <v>ООО"УРАЛ-СОЮЗ"</v>
          </cell>
          <cell r="C496">
            <v>115</v>
          </cell>
          <cell r="D496">
            <v>115</v>
          </cell>
          <cell r="E496">
            <v>115</v>
          </cell>
          <cell r="F496">
            <v>115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115</v>
          </cell>
          <cell r="L496">
            <v>115</v>
          </cell>
        </row>
        <row r="497">
          <cell r="A497" t="str">
            <v>42485566</v>
          </cell>
          <cell r="B497" t="str">
            <v xml:space="preserve">ЗАО "УРАЛТЕХНОПЛЮС"</v>
          </cell>
          <cell r="C497">
            <v>229</v>
          </cell>
          <cell r="D497">
            <v>80</v>
          </cell>
        </row>
        <row r="498">
          <cell r="A498" t="str">
            <v>42487571</v>
          </cell>
          <cell r="B498" t="str">
            <v xml:space="preserve">ООО "АДИС"</v>
          </cell>
          <cell r="C498">
            <v>0</v>
          </cell>
          <cell r="D498">
            <v>18</v>
          </cell>
          <cell r="E498">
            <v>0</v>
          </cell>
          <cell r="F498">
            <v>18</v>
          </cell>
          <cell r="G498">
            <v>0</v>
          </cell>
          <cell r="H498">
            <v>0</v>
          </cell>
          <cell r="I498">
            <v>0</v>
          </cell>
          <cell r="J498">
            <v>18</v>
          </cell>
        </row>
        <row r="499">
          <cell r="A499" t="str">
            <v>42504465</v>
          </cell>
          <cell r="B499" t="str">
            <v>ЗАО"ЧЕЛЯБМЕТАЛЛООПТОРГ"</v>
          </cell>
          <cell r="C499">
            <v>38</v>
          </cell>
          <cell r="D499">
            <v>38</v>
          </cell>
          <cell r="E499">
            <v>51</v>
          </cell>
          <cell r="F499">
            <v>54</v>
          </cell>
        </row>
        <row r="500">
          <cell r="A500" t="str">
            <v>42588036</v>
          </cell>
          <cell r="B500" t="str">
            <v xml:space="preserve">ОБЩЕСТВО С ОГРАНИЧЕННОЙ ОТВЕТСТВЕННОСТЬЮ "ЭРА ВОДОЛЕЯ"</v>
          </cell>
          <cell r="C500">
            <v>5</v>
          </cell>
          <cell r="D500">
            <v>5</v>
          </cell>
          <cell r="E500">
            <v>0</v>
          </cell>
          <cell r="F500">
            <v>0</v>
          </cell>
          <cell r="G500">
            <v>0</v>
          </cell>
          <cell r="H500">
            <v>5</v>
          </cell>
        </row>
        <row r="501">
          <cell r="A501" t="str">
            <v>42600783</v>
          </cell>
          <cell r="B501" t="str">
            <v xml:space="preserve">ОБЩЕСТВО С ОГРАНИЧЕННОЙ  ОТВЕТСТВЕННОСТЬЮ "МИФ".</v>
          </cell>
          <cell r="C501">
            <v>221</v>
          </cell>
          <cell r="D501">
            <v>635</v>
          </cell>
          <cell r="E501">
            <v>99</v>
          </cell>
          <cell r="F501">
            <v>221</v>
          </cell>
          <cell r="G501">
            <v>635</v>
          </cell>
          <cell r="H501">
            <v>99</v>
          </cell>
          <cell r="I501">
            <v>185</v>
          </cell>
          <cell r="J501">
            <v>6</v>
          </cell>
          <cell r="K501">
            <v>0</v>
          </cell>
          <cell r="L501">
            <v>8</v>
          </cell>
        </row>
        <row r="502">
          <cell r="A502" t="str">
            <v>42694005</v>
          </cell>
          <cell r="B502" t="str">
            <v>ТОО"АРТ"</v>
          </cell>
          <cell r="C502">
            <v>26</v>
          </cell>
          <cell r="D502">
            <v>18</v>
          </cell>
          <cell r="E502">
            <v>0</v>
          </cell>
          <cell r="F502">
            <v>26</v>
          </cell>
          <cell r="G502">
            <v>18</v>
          </cell>
          <cell r="H502">
            <v>0</v>
          </cell>
          <cell r="I502">
            <v>26</v>
          </cell>
          <cell r="J502">
            <v>18</v>
          </cell>
          <cell r="K502">
            <v>0</v>
          </cell>
        </row>
        <row r="503">
          <cell r="A503" t="str">
            <v>42704235</v>
          </cell>
          <cell r="B503" t="str">
            <v xml:space="preserve">ФАО"УЧГЕН ИНШААТ ВЕ ТИДЖАР.АНОНИМ ШИРКЕТИ"</v>
          </cell>
          <cell r="C503">
            <v>0</v>
          </cell>
          <cell r="D503">
            <v>5</v>
          </cell>
          <cell r="E503">
            <v>0</v>
          </cell>
          <cell r="F503">
            <v>5</v>
          </cell>
          <cell r="G503">
            <v>0</v>
          </cell>
          <cell r="H503">
            <v>0</v>
          </cell>
          <cell r="I503">
            <v>0</v>
          </cell>
          <cell r="J503">
            <v>5</v>
          </cell>
        </row>
        <row r="504">
          <cell r="A504" t="str">
            <v>42752599</v>
          </cell>
          <cell r="B504" t="str">
            <v xml:space="preserve">ЗАО МОБ СТРОЙСНАБКОМПЛЕКТ</v>
          </cell>
          <cell r="C504">
            <v>1</v>
          </cell>
          <cell r="D504">
            <v>6</v>
          </cell>
          <cell r="E504">
            <v>1</v>
          </cell>
          <cell r="F504">
            <v>6</v>
          </cell>
          <cell r="G504">
            <v>0</v>
          </cell>
          <cell r="H504">
            <v>0</v>
          </cell>
          <cell r="I504">
            <v>6</v>
          </cell>
        </row>
        <row r="505">
          <cell r="A505" t="str">
            <v>42775181</v>
          </cell>
          <cell r="B505" t="str">
            <v xml:space="preserve">ООО "ХАГУС"</v>
          </cell>
          <cell r="C505">
            <v>0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</row>
        <row r="506">
          <cell r="A506" t="str">
            <v>42875020</v>
          </cell>
          <cell r="B506" t="str">
            <v xml:space="preserve">ООО СФЕРА И К</v>
          </cell>
          <cell r="C506">
            <v>4</v>
          </cell>
          <cell r="D506">
            <v>7</v>
          </cell>
          <cell r="E506">
            <v>7</v>
          </cell>
          <cell r="F506">
            <v>7</v>
          </cell>
          <cell r="G506">
            <v>7</v>
          </cell>
          <cell r="H506">
            <v>7</v>
          </cell>
          <cell r="I506">
            <v>0</v>
          </cell>
          <cell r="J506">
            <v>0</v>
          </cell>
          <cell r="K506">
            <v>7</v>
          </cell>
        </row>
        <row r="507">
          <cell r="A507" t="str">
            <v>42877361</v>
          </cell>
          <cell r="B507" t="str">
            <v xml:space="preserve">ЗАО ФИРМА "УКРОС"</v>
          </cell>
          <cell r="C507">
            <v>182</v>
          </cell>
          <cell r="D507">
            <v>54</v>
          </cell>
          <cell r="E507">
            <v>182</v>
          </cell>
          <cell r="F507">
            <v>182</v>
          </cell>
          <cell r="G507">
            <v>54</v>
          </cell>
        </row>
        <row r="508">
          <cell r="A508" t="str">
            <v>42930954</v>
          </cell>
          <cell r="B508" t="str">
            <v xml:space="preserve">ФИЛИАЛ КОМПАНИИ "ЭКСОН НЕФТЕГАЗ ЛИМИТЕД"</v>
          </cell>
          <cell r="C508">
            <v>81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</row>
        <row r="509">
          <cell r="A509" t="str">
            <v>42974147</v>
          </cell>
          <cell r="B509" t="str">
            <v xml:space="preserve">АООТ "БАШСЕЛЬХОЗТЕХНИКА"</v>
          </cell>
          <cell r="C509">
            <v>38</v>
          </cell>
          <cell r="D509">
            <v>45</v>
          </cell>
          <cell r="E509">
            <v>42</v>
          </cell>
          <cell r="F509">
            <v>299</v>
          </cell>
          <cell r="G509">
            <v>61</v>
          </cell>
          <cell r="H509">
            <v>121</v>
          </cell>
          <cell r="I509">
            <v>61</v>
          </cell>
          <cell r="J509">
            <v>121</v>
          </cell>
        </row>
        <row r="510">
          <cell r="A510" t="str">
            <v>43125261</v>
          </cell>
          <cell r="B510" t="str">
            <v xml:space="preserve">ООО "РЭД СТАР"</v>
          </cell>
          <cell r="C510">
            <v>28</v>
          </cell>
          <cell r="D510">
            <v>2</v>
          </cell>
          <cell r="E510">
            <v>28</v>
          </cell>
          <cell r="F510">
            <v>2</v>
          </cell>
          <cell r="G510">
            <v>3</v>
          </cell>
          <cell r="H510">
            <v>0</v>
          </cell>
          <cell r="I510">
            <v>2</v>
          </cell>
          <cell r="J510">
            <v>3</v>
          </cell>
        </row>
        <row r="511">
          <cell r="A511" t="str">
            <v>43130486</v>
          </cell>
          <cell r="B511" t="str">
            <v xml:space="preserve">ЗАКРЫТОЕ АКЦИОНЕРНОЕ ОБЩЕСТВО "НИЖНЕВАРТОВСКМЕДЬ"</v>
          </cell>
          <cell r="C511">
            <v>2</v>
          </cell>
          <cell r="D511">
            <v>239</v>
          </cell>
          <cell r="E511">
            <v>239</v>
          </cell>
          <cell r="F511">
            <v>359</v>
          </cell>
          <cell r="G511">
            <v>1969</v>
          </cell>
          <cell r="H511">
            <v>596</v>
          </cell>
          <cell r="I511">
            <v>1</v>
          </cell>
        </row>
        <row r="512">
          <cell r="A512" t="str">
            <v>43238918</v>
          </cell>
          <cell r="B512" t="str">
            <v xml:space="preserve">ЗАО "ПРОМИНВЕСТСТРОЙ"</v>
          </cell>
          <cell r="C512">
            <v>128</v>
          </cell>
          <cell r="D512">
            <v>18</v>
          </cell>
          <cell r="E512">
            <v>128</v>
          </cell>
          <cell r="F512">
            <v>128</v>
          </cell>
          <cell r="G512">
            <v>0</v>
          </cell>
          <cell r="H512">
            <v>18</v>
          </cell>
        </row>
        <row r="513">
          <cell r="A513" t="str">
            <v>43246467</v>
          </cell>
          <cell r="B513" t="str">
            <v xml:space="preserve">ЗАО НПО "АВИАТЕХНОЛОГИЯ"</v>
          </cell>
          <cell r="C513">
            <v>0</v>
          </cell>
          <cell r="D513">
            <v>0</v>
          </cell>
          <cell r="E513">
            <v>45</v>
          </cell>
          <cell r="F513">
            <v>0</v>
          </cell>
          <cell r="G513">
            <v>45</v>
          </cell>
          <cell r="H513">
            <v>30</v>
          </cell>
          <cell r="I513">
            <v>0</v>
          </cell>
          <cell r="J513">
            <v>0</v>
          </cell>
          <cell r="K513">
            <v>45</v>
          </cell>
          <cell r="L513">
            <v>30</v>
          </cell>
        </row>
        <row r="514">
          <cell r="A514" t="str">
            <v>43331121</v>
          </cell>
          <cell r="B514" t="str">
            <v xml:space="preserve">ООО ОЛИВЕР-МЕТАЛЛ</v>
          </cell>
          <cell r="C514">
            <v>39</v>
          </cell>
          <cell r="D514">
            <v>7</v>
          </cell>
          <cell r="E514">
            <v>39</v>
          </cell>
          <cell r="F514">
            <v>39</v>
          </cell>
          <cell r="G514">
            <v>0</v>
          </cell>
          <cell r="H514">
            <v>0</v>
          </cell>
          <cell r="I514">
            <v>0</v>
          </cell>
          <cell r="J514">
            <v>7</v>
          </cell>
        </row>
        <row r="515">
          <cell r="A515" t="str">
            <v>43437262</v>
          </cell>
          <cell r="B515" t="str">
            <v xml:space="preserve">"ОПТИЧЕСКИЕ НАБЛЮДАТЕЛЬНЫЕ ПPИБОPЫ"ЗАО</v>
          </cell>
          <cell r="C515">
            <v>66</v>
          </cell>
          <cell r="D515">
            <v>0</v>
          </cell>
          <cell r="E515">
            <v>66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66</v>
          </cell>
          <cell r="L515">
            <v>0</v>
          </cell>
        </row>
        <row r="516">
          <cell r="A516" t="str">
            <v>43454542</v>
          </cell>
          <cell r="B516" t="str">
            <v xml:space="preserve">"РИК" ЗАО</v>
          </cell>
          <cell r="C516">
            <v>18</v>
          </cell>
          <cell r="D516">
            <v>18</v>
          </cell>
          <cell r="E516">
            <v>119</v>
          </cell>
          <cell r="F516">
            <v>5</v>
          </cell>
          <cell r="G516">
            <v>119</v>
          </cell>
        </row>
        <row r="517">
          <cell r="A517" t="str">
            <v>43457402</v>
          </cell>
          <cell r="B517" t="str">
            <v xml:space="preserve">ООО "ИЖОРАМАШСЕРВИС"</v>
          </cell>
          <cell r="C517">
            <v>49</v>
          </cell>
          <cell r="D517">
            <v>59</v>
          </cell>
          <cell r="E517">
            <v>59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59</v>
          </cell>
        </row>
        <row r="518">
          <cell r="A518" t="str">
            <v>43620121</v>
          </cell>
          <cell r="B518" t="str">
            <v xml:space="preserve">ЦЕНТР "КОМПЛЕКТ-СОЧИКАПСТРОЙ"</v>
          </cell>
          <cell r="C518">
            <v>13</v>
          </cell>
          <cell r="D518">
            <v>13</v>
          </cell>
          <cell r="E518">
            <v>150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150</v>
          </cell>
        </row>
        <row r="519">
          <cell r="A519" t="str">
            <v>43833443</v>
          </cell>
          <cell r="B519" t="str">
            <v xml:space="preserve">ООО "АМАЛЬ"</v>
          </cell>
          <cell r="C519">
            <v>10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</row>
        <row r="520">
          <cell r="A520" t="str">
            <v>44044917</v>
          </cell>
          <cell r="B520" t="str">
            <v xml:space="preserve">НОВОСИБИРСКИЙ ФИЛИАЛ ОАО "КРАСНОЯРСКАЯ ГЭС"</v>
          </cell>
          <cell r="C520">
            <v>49</v>
          </cell>
          <cell r="D520">
            <v>49</v>
          </cell>
          <cell r="E520">
            <v>58</v>
          </cell>
          <cell r="F520">
            <v>23</v>
          </cell>
          <cell r="G520">
            <v>186</v>
          </cell>
          <cell r="H520">
            <v>58</v>
          </cell>
          <cell r="I520">
            <v>58</v>
          </cell>
          <cell r="J520">
            <v>23</v>
          </cell>
        </row>
        <row r="521">
          <cell r="A521" t="str">
            <v>44050602</v>
          </cell>
          <cell r="B521" t="str">
            <v xml:space="preserve">ООО "СИБЭНЕРГОСНАБЖЕНИЕ"</v>
          </cell>
          <cell r="C521">
            <v>414</v>
          </cell>
          <cell r="D521">
            <v>173</v>
          </cell>
          <cell r="E521">
            <v>173</v>
          </cell>
          <cell r="F521">
            <v>16</v>
          </cell>
        </row>
        <row r="522">
          <cell r="A522" t="str">
            <v>44061273</v>
          </cell>
          <cell r="B522" t="str">
            <v xml:space="preserve">ООО ПКФ "СЕВЕРИНА-96"</v>
          </cell>
          <cell r="C522">
            <v>50</v>
          </cell>
          <cell r="D522">
            <v>51</v>
          </cell>
          <cell r="E522">
            <v>50</v>
          </cell>
          <cell r="F522">
            <v>51</v>
          </cell>
          <cell r="G522">
            <v>0</v>
          </cell>
          <cell r="H522">
            <v>50</v>
          </cell>
          <cell r="I522">
            <v>0</v>
          </cell>
          <cell r="J522">
            <v>0</v>
          </cell>
          <cell r="K522">
            <v>51</v>
          </cell>
        </row>
        <row r="523">
          <cell r="A523" t="str">
            <v>44151177</v>
          </cell>
          <cell r="B523" t="str">
            <v xml:space="preserve">"ДАНГ" ООО</v>
          </cell>
          <cell r="C523">
            <v>2</v>
          </cell>
          <cell r="D523">
            <v>2</v>
          </cell>
          <cell r="E523">
            <v>60</v>
          </cell>
          <cell r="F523">
            <v>59</v>
          </cell>
          <cell r="G523">
            <v>60</v>
          </cell>
          <cell r="H523">
            <v>0</v>
          </cell>
          <cell r="I523">
            <v>0</v>
          </cell>
          <cell r="J523">
            <v>60</v>
          </cell>
        </row>
        <row r="524">
          <cell r="A524" t="str">
            <v>44197363</v>
          </cell>
          <cell r="B524" t="str">
            <v xml:space="preserve">ООО "БАЛТХОЛОД-СЕРВИС"</v>
          </cell>
          <cell r="C524">
            <v>0</v>
          </cell>
          <cell r="D524">
            <v>115</v>
          </cell>
          <cell r="E524">
            <v>0</v>
          </cell>
          <cell r="F524">
            <v>115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115</v>
          </cell>
        </row>
        <row r="525">
          <cell r="A525" t="str">
            <v>44277501</v>
          </cell>
          <cell r="B525" t="str">
            <v xml:space="preserve">"ФИРМА "ЭНЕРГОКОМПЛЕКТ" ЗАО</v>
          </cell>
          <cell r="C525">
            <v>80</v>
          </cell>
          <cell r="D525">
            <v>80</v>
          </cell>
          <cell r="E525">
            <v>6</v>
          </cell>
          <cell r="F525">
            <v>0</v>
          </cell>
          <cell r="G525">
            <v>0</v>
          </cell>
          <cell r="H525">
            <v>6</v>
          </cell>
        </row>
        <row r="526">
          <cell r="A526" t="str">
            <v>44296697</v>
          </cell>
          <cell r="B526" t="str">
            <v xml:space="preserve">ООО "КОМТЕХ-СЕPВИС"</v>
          </cell>
          <cell r="C526">
            <v>8</v>
          </cell>
          <cell r="D526">
            <v>5</v>
          </cell>
          <cell r="E526">
            <v>54</v>
          </cell>
          <cell r="F526">
            <v>8</v>
          </cell>
          <cell r="G526">
            <v>5</v>
          </cell>
          <cell r="H526">
            <v>54</v>
          </cell>
          <cell r="I526">
            <v>18</v>
          </cell>
          <cell r="J526">
            <v>18</v>
          </cell>
        </row>
        <row r="527">
          <cell r="A527" t="str">
            <v>44308124</v>
          </cell>
          <cell r="B527" t="str">
            <v xml:space="preserve">ЗАО "КВАЛИТЕТ"</v>
          </cell>
          <cell r="C527">
            <v>38</v>
          </cell>
          <cell r="D527">
            <v>38</v>
          </cell>
          <cell r="E527">
            <v>51</v>
          </cell>
          <cell r="F527">
            <v>54</v>
          </cell>
          <cell r="G527">
            <v>0</v>
          </cell>
          <cell r="H527">
            <v>0</v>
          </cell>
          <cell r="I527">
            <v>0</v>
          </cell>
        </row>
        <row r="528">
          <cell r="A528" t="str">
            <v>44332588</v>
          </cell>
          <cell r="B528" t="str">
            <v>ООО"ТРАСТ-РЕПАР"</v>
          </cell>
          <cell r="C528">
            <v>2</v>
          </cell>
          <cell r="D528">
            <v>5</v>
          </cell>
          <cell r="E528">
            <v>2</v>
          </cell>
          <cell r="F528">
            <v>2</v>
          </cell>
          <cell r="G528">
            <v>0</v>
          </cell>
          <cell r="H528">
            <v>5</v>
          </cell>
        </row>
        <row r="529">
          <cell r="A529" t="str">
            <v>44333240</v>
          </cell>
          <cell r="B529" t="str">
            <v xml:space="preserve">ООО "ЛИТЕР СПБ"</v>
          </cell>
          <cell r="C529">
            <v>1</v>
          </cell>
          <cell r="D529">
            <v>6</v>
          </cell>
          <cell r="E529">
            <v>0</v>
          </cell>
          <cell r="F529">
            <v>8</v>
          </cell>
          <cell r="G529">
            <v>1</v>
          </cell>
          <cell r="H529">
            <v>6</v>
          </cell>
          <cell r="I529">
            <v>1</v>
          </cell>
          <cell r="J529">
            <v>6</v>
          </cell>
          <cell r="K529">
            <v>0</v>
          </cell>
          <cell r="L529">
            <v>8</v>
          </cell>
        </row>
        <row r="530">
          <cell r="A530" t="str">
            <v>44420921</v>
          </cell>
          <cell r="B530" t="str">
            <v xml:space="preserve">МЕДИ - ООО ("MEDI" CO.LTD)</v>
          </cell>
          <cell r="C530">
            <v>0</v>
          </cell>
          <cell r="D530">
            <v>1</v>
          </cell>
          <cell r="E530">
            <v>26</v>
          </cell>
          <cell r="F530">
            <v>18</v>
          </cell>
          <cell r="G530">
            <v>0</v>
          </cell>
          <cell r="H530">
            <v>1</v>
          </cell>
          <cell r="I530">
            <v>26</v>
          </cell>
          <cell r="J530">
            <v>18</v>
          </cell>
        </row>
        <row r="531">
          <cell r="A531" t="str">
            <v>44488190</v>
          </cell>
          <cell r="B531" t="str">
            <v xml:space="preserve">ООО "КВЕТТА"</v>
          </cell>
          <cell r="C531">
            <v>20</v>
          </cell>
          <cell r="D531">
            <v>5</v>
          </cell>
          <cell r="E531">
            <v>20</v>
          </cell>
          <cell r="F531">
            <v>5</v>
          </cell>
          <cell r="G531">
            <v>20</v>
          </cell>
          <cell r="H531">
            <v>0</v>
          </cell>
          <cell r="I531">
            <v>0</v>
          </cell>
          <cell r="J531">
            <v>5</v>
          </cell>
        </row>
        <row r="532">
          <cell r="A532" t="str">
            <v>44647286</v>
          </cell>
          <cell r="B532" t="str">
            <v xml:space="preserve">ЗАО "УРАЛЬСКИЙ МЕТАЛЛ"</v>
          </cell>
          <cell r="C532">
            <v>10</v>
          </cell>
          <cell r="D532">
            <v>6</v>
          </cell>
          <cell r="E532">
            <v>6</v>
          </cell>
          <cell r="F532">
            <v>0</v>
          </cell>
          <cell r="G532">
            <v>0</v>
          </cell>
          <cell r="H532">
            <v>0</v>
          </cell>
          <cell r="I532">
            <v>6</v>
          </cell>
        </row>
        <row r="533">
          <cell r="A533" t="str">
            <v>44650450</v>
          </cell>
          <cell r="B533" t="str">
            <v xml:space="preserve">ООО "ВОЙМА-УРАЛ"</v>
          </cell>
          <cell r="C533">
            <v>35</v>
          </cell>
          <cell r="D533">
            <v>0</v>
          </cell>
          <cell r="E533">
            <v>35</v>
          </cell>
          <cell r="F533">
            <v>0</v>
          </cell>
          <cell r="G533">
            <v>0</v>
          </cell>
          <cell r="H533">
            <v>0</v>
          </cell>
          <cell r="I533">
            <v>35</v>
          </cell>
          <cell r="J533">
            <v>0</v>
          </cell>
          <cell r="K533">
            <v>0</v>
          </cell>
        </row>
        <row r="534">
          <cell r="A534" t="str">
            <v>44656150</v>
          </cell>
          <cell r="B534" t="str">
            <v xml:space="preserve">ЗАО ПО "СТАЛЬЗАВОД"</v>
          </cell>
          <cell r="C534">
            <v>7</v>
          </cell>
          <cell r="D534">
            <v>41</v>
          </cell>
          <cell r="E534">
            <v>7</v>
          </cell>
          <cell r="F534">
            <v>41</v>
          </cell>
          <cell r="G534">
            <v>0</v>
          </cell>
          <cell r="H534">
            <v>7</v>
          </cell>
          <cell r="I534">
            <v>0</v>
          </cell>
          <cell r="J534">
            <v>0</v>
          </cell>
          <cell r="K534">
            <v>41</v>
          </cell>
        </row>
        <row r="535">
          <cell r="A535" t="str">
            <v>44657480</v>
          </cell>
          <cell r="B535" t="str">
            <v xml:space="preserve">ЗАО "ОБЪЕДИНЕНИЕ МЕТАЛЛОЗАВОД"</v>
          </cell>
          <cell r="C535">
            <v>5</v>
          </cell>
          <cell r="D535">
            <v>24</v>
          </cell>
          <cell r="E535">
            <v>5</v>
          </cell>
          <cell r="F535">
            <v>5</v>
          </cell>
          <cell r="G535">
            <v>0</v>
          </cell>
          <cell r="H535">
            <v>0</v>
          </cell>
          <cell r="I535">
            <v>24</v>
          </cell>
        </row>
        <row r="536">
          <cell r="A536" t="str">
            <v>44668584</v>
          </cell>
          <cell r="B536" t="str">
            <v xml:space="preserve">ЗАО "ЭНЕРГОКОМ" *6658073922</v>
          </cell>
          <cell r="C536">
            <v>85</v>
          </cell>
          <cell r="D536">
            <v>85</v>
          </cell>
          <cell r="E536">
            <v>0</v>
          </cell>
        </row>
        <row r="537">
          <cell r="A537" t="str">
            <v>44669589</v>
          </cell>
          <cell r="B537" t="str">
            <v xml:space="preserve">ЗАО "СОЮЗНЕФТЕХИМ" *6662043198</v>
          </cell>
          <cell r="C537">
            <v>7</v>
          </cell>
          <cell r="D537">
            <v>0</v>
          </cell>
          <cell r="E537">
            <v>7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</row>
        <row r="538">
          <cell r="A538" t="str">
            <v>44768274</v>
          </cell>
          <cell r="B538" t="str">
            <v>ООО"ОБЕРОН"</v>
          </cell>
          <cell r="C538">
            <v>38</v>
          </cell>
          <cell r="D538">
            <v>42</v>
          </cell>
          <cell r="E538">
            <v>42</v>
          </cell>
          <cell r="F538">
            <v>4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4</v>
          </cell>
        </row>
        <row r="539">
          <cell r="A539" t="str">
            <v>44867898</v>
          </cell>
          <cell r="B539" t="str">
            <v>ООО"КАВКАЗПРОМСНАБ"</v>
          </cell>
          <cell r="C539">
            <v>28</v>
          </cell>
          <cell r="D539">
            <v>18</v>
          </cell>
          <cell r="E539">
            <v>28</v>
          </cell>
          <cell r="F539">
            <v>18</v>
          </cell>
          <cell r="G539">
            <v>41</v>
          </cell>
          <cell r="H539">
            <v>18</v>
          </cell>
          <cell r="I539">
            <v>41</v>
          </cell>
        </row>
        <row r="540">
          <cell r="A540" t="str">
            <v>44994208</v>
          </cell>
          <cell r="B540" t="str">
            <v xml:space="preserve">ЗАО "МЕТАЛЛИНВЕСТ-МАРКЕТ"</v>
          </cell>
          <cell r="C540">
            <v>239</v>
          </cell>
          <cell r="D540">
            <v>359</v>
          </cell>
          <cell r="E540">
            <v>239</v>
          </cell>
          <cell r="F540">
            <v>359</v>
          </cell>
          <cell r="G540">
            <v>1</v>
          </cell>
          <cell r="H540">
            <v>596</v>
          </cell>
          <cell r="I540">
            <v>86</v>
          </cell>
          <cell r="J540">
            <v>72</v>
          </cell>
        </row>
        <row r="541">
          <cell r="A541" t="str">
            <v>45144771</v>
          </cell>
          <cell r="B541" t="str">
            <v xml:space="preserve">ЗАО "КОМПАНИЯ ТЕХНОПРОМ"</v>
          </cell>
          <cell r="C541">
            <v>128</v>
          </cell>
          <cell r="D541">
            <v>60</v>
          </cell>
          <cell r="E541">
            <v>128</v>
          </cell>
          <cell r="F541">
            <v>128</v>
          </cell>
          <cell r="G541">
            <v>0</v>
          </cell>
          <cell r="H541">
            <v>0</v>
          </cell>
          <cell r="I541">
            <v>0</v>
          </cell>
          <cell r="J541">
            <v>60</v>
          </cell>
        </row>
        <row r="542">
          <cell r="A542" t="str">
            <v>45176086</v>
          </cell>
          <cell r="B542" t="str">
            <v xml:space="preserve">ООО "СТРОЙЛЕСМОHТАЖ"</v>
          </cell>
          <cell r="C542">
            <v>0</v>
          </cell>
          <cell r="D542">
            <v>20</v>
          </cell>
          <cell r="E542">
            <v>45</v>
          </cell>
          <cell r="F542">
            <v>0</v>
          </cell>
          <cell r="G542">
            <v>20</v>
          </cell>
          <cell r="H542">
            <v>45</v>
          </cell>
          <cell r="I542">
            <v>30</v>
          </cell>
          <cell r="J542">
            <v>20</v>
          </cell>
          <cell r="K542">
            <v>45</v>
          </cell>
          <cell r="L542">
            <v>30</v>
          </cell>
        </row>
        <row r="543">
          <cell r="A543" t="str">
            <v>45323232</v>
          </cell>
          <cell r="B543" t="str">
            <v xml:space="preserve">ЗАО "ТОРГОВАЯ ФИРМА "УНИВЕРСАЛ"</v>
          </cell>
          <cell r="C543">
            <v>1000</v>
          </cell>
          <cell r="D543">
            <v>1000</v>
          </cell>
          <cell r="E543">
            <v>0</v>
          </cell>
          <cell r="F543">
            <v>1000</v>
          </cell>
        </row>
        <row r="544">
          <cell r="A544" t="str">
            <v>45448927</v>
          </cell>
          <cell r="B544" t="str">
            <v xml:space="preserve">ООО "СИБИРЬ-НАМАНГАМ" СОВМЕСТНОЕ РОССИЙСКО-УЗБЕКСКОЕ</v>
          </cell>
          <cell r="C544">
            <v>39</v>
          </cell>
          <cell r="D544">
            <v>61</v>
          </cell>
          <cell r="E544">
            <v>39</v>
          </cell>
          <cell r="F544">
            <v>39</v>
          </cell>
          <cell r="G544">
            <v>61</v>
          </cell>
        </row>
        <row r="545">
          <cell r="A545" t="str">
            <v>45458989</v>
          </cell>
          <cell r="B545" t="str">
            <v>ООО"СИБФАРМАСЕРВИС"</v>
          </cell>
          <cell r="C545">
            <v>110</v>
          </cell>
          <cell r="D545">
            <v>110</v>
          </cell>
          <cell r="E545">
            <v>0</v>
          </cell>
          <cell r="F545">
            <v>0</v>
          </cell>
          <cell r="G545">
            <v>110</v>
          </cell>
        </row>
        <row r="546">
          <cell r="A546" t="str">
            <v>45554322</v>
          </cell>
          <cell r="B546" t="str">
            <v xml:space="preserve">"ИНТЕРТЕХСЕРВИС" ГУП СПБ</v>
          </cell>
          <cell r="C546">
            <v>0</v>
          </cell>
          <cell r="D546">
            <v>0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</row>
        <row r="547">
          <cell r="A547" t="str">
            <v>45583542</v>
          </cell>
          <cell r="B547" t="str">
            <v xml:space="preserve">ООО "АЛЕМ"</v>
          </cell>
          <cell r="C547">
            <v>18</v>
          </cell>
          <cell r="D547">
            <v>18</v>
          </cell>
          <cell r="E547">
            <v>216</v>
          </cell>
          <cell r="F547">
            <v>5</v>
          </cell>
          <cell r="G547">
            <v>64</v>
          </cell>
        </row>
        <row r="548">
          <cell r="A548" t="str">
            <v>45596832</v>
          </cell>
          <cell r="B548" t="str">
            <v xml:space="preserve">ООО "АДАКС ЛТД"</v>
          </cell>
          <cell r="C548">
            <v>59</v>
          </cell>
          <cell r="D548">
            <v>23</v>
          </cell>
          <cell r="E548">
            <v>59</v>
          </cell>
          <cell r="F548">
            <v>23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59</v>
          </cell>
          <cell r="L548">
            <v>23</v>
          </cell>
        </row>
        <row r="549">
          <cell r="A549" t="str">
            <v>45669019</v>
          </cell>
          <cell r="B549" t="str">
            <v xml:space="preserve">ЗАО "УРАЛМЕТАЛЛКОМПЛЕКТ"</v>
          </cell>
          <cell r="C549">
            <v>1</v>
          </cell>
          <cell r="D549">
            <v>1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1</v>
          </cell>
        </row>
        <row r="550">
          <cell r="A550" t="str">
            <v>45670749</v>
          </cell>
          <cell r="B550" t="str">
            <v xml:space="preserve">ЗАО "КОМПАНИЯ УРАЛ-ВОСТОК"</v>
          </cell>
          <cell r="C550">
            <v>10</v>
          </cell>
          <cell r="D550">
            <v>150</v>
          </cell>
          <cell r="E550">
            <v>10</v>
          </cell>
          <cell r="F550">
            <v>10</v>
          </cell>
          <cell r="G550">
            <v>0</v>
          </cell>
          <cell r="H550">
            <v>0</v>
          </cell>
          <cell r="I550">
            <v>0</v>
          </cell>
          <cell r="J550">
            <v>150</v>
          </cell>
        </row>
        <row r="551">
          <cell r="A551" t="str">
            <v>45845093</v>
          </cell>
          <cell r="B551" t="str">
            <v xml:space="preserve">ЗАО "ВТЗ-МОСКВА"</v>
          </cell>
          <cell r="C551">
            <v>10</v>
          </cell>
          <cell r="D551">
            <v>2461</v>
          </cell>
          <cell r="E551">
            <v>817</v>
          </cell>
          <cell r="F551">
            <v>314</v>
          </cell>
          <cell r="G551">
            <v>5</v>
          </cell>
          <cell r="H551">
            <v>2461</v>
          </cell>
          <cell r="I551">
            <v>2461</v>
          </cell>
          <cell r="J551">
            <v>817</v>
          </cell>
          <cell r="K551">
            <v>314</v>
          </cell>
          <cell r="L551">
            <v>5</v>
          </cell>
        </row>
        <row r="552">
          <cell r="A552" t="str">
            <v>45848905</v>
          </cell>
          <cell r="B552" t="str">
            <v xml:space="preserve">ЗАО "ПАРТИ"</v>
          </cell>
          <cell r="C552">
            <v>186</v>
          </cell>
          <cell r="D552">
            <v>100</v>
          </cell>
          <cell r="E552">
            <v>257</v>
          </cell>
          <cell r="F552">
            <v>422</v>
          </cell>
          <cell r="G552">
            <v>186</v>
          </cell>
          <cell r="H552">
            <v>100</v>
          </cell>
          <cell r="I552">
            <v>257</v>
          </cell>
          <cell r="J552">
            <v>422</v>
          </cell>
          <cell r="K552">
            <v>705</v>
          </cell>
          <cell r="L552">
            <v>77</v>
          </cell>
        </row>
        <row r="553">
          <cell r="A553" t="str">
            <v>45923601</v>
          </cell>
          <cell r="B553" t="str">
            <v xml:space="preserve">ООО "НОБ ЛТД"</v>
          </cell>
          <cell r="C553">
            <v>16</v>
          </cell>
          <cell r="D553">
            <v>315</v>
          </cell>
          <cell r="E553">
            <v>16</v>
          </cell>
          <cell r="F553">
            <v>16</v>
          </cell>
          <cell r="G553">
            <v>0</v>
          </cell>
          <cell r="H553">
            <v>0</v>
          </cell>
          <cell r="I553">
            <v>0</v>
          </cell>
          <cell r="J553">
            <v>315</v>
          </cell>
        </row>
        <row r="554">
          <cell r="A554" t="str">
            <v>45994311</v>
          </cell>
          <cell r="B554" t="str">
            <v xml:space="preserve">СОЧИНСКИЙ ФИЛИАЛ СОВМЕСТНОГО РОССИЙСКО-ВЕН</v>
          </cell>
          <cell r="C554">
            <v>50</v>
          </cell>
          <cell r="D554">
            <v>0</v>
          </cell>
          <cell r="E554">
            <v>50</v>
          </cell>
          <cell r="F554">
            <v>0</v>
          </cell>
          <cell r="G554">
            <v>0</v>
          </cell>
          <cell r="H554">
            <v>50</v>
          </cell>
          <cell r="I554">
            <v>0</v>
          </cell>
          <cell r="J554">
            <v>0</v>
          </cell>
          <cell r="K554">
            <v>0</v>
          </cell>
        </row>
        <row r="555">
          <cell r="A555" t="str">
            <v>46036517</v>
          </cell>
          <cell r="B555" t="str">
            <v xml:space="preserve">ЗАО "ВОЛГОПРОМКОМПЛЕКТ"</v>
          </cell>
          <cell r="C555">
            <v>2</v>
          </cell>
          <cell r="D555">
            <v>2</v>
          </cell>
          <cell r="E555">
            <v>84</v>
          </cell>
          <cell r="F555">
            <v>43</v>
          </cell>
          <cell r="G555">
            <v>161</v>
          </cell>
          <cell r="H555">
            <v>84</v>
          </cell>
          <cell r="I555">
            <v>161</v>
          </cell>
          <cell r="J555">
            <v>84</v>
          </cell>
          <cell r="K555">
            <v>0</v>
          </cell>
          <cell r="L555">
            <v>43</v>
          </cell>
        </row>
        <row r="556">
          <cell r="A556" t="str">
            <v>46462697</v>
          </cell>
          <cell r="B556" t="str">
            <v xml:space="preserve">ООО "АНГЕТЕКС"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</row>
        <row r="557">
          <cell r="A557" t="str">
            <v>46503120</v>
          </cell>
          <cell r="B557" t="str">
            <v>ООО"НПКО"ПРОМРЕСУРСЫ"</v>
          </cell>
          <cell r="C557">
            <v>6</v>
          </cell>
          <cell r="D557">
            <v>29</v>
          </cell>
          <cell r="E557">
            <v>6</v>
          </cell>
          <cell r="F557">
            <v>29</v>
          </cell>
          <cell r="G557">
            <v>0</v>
          </cell>
          <cell r="H557">
            <v>6</v>
          </cell>
          <cell r="I557">
            <v>0</v>
          </cell>
          <cell r="J557">
            <v>29</v>
          </cell>
        </row>
        <row r="558">
          <cell r="A558" t="str">
            <v>46628070</v>
          </cell>
          <cell r="B558" t="str">
            <v>ООО"СБ-КРЕДО"</v>
          </cell>
          <cell r="C558">
            <v>8</v>
          </cell>
          <cell r="D558">
            <v>5</v>
          </cell>
          <cell r="E558">
            <v>54</v>
          </cell>
          <cell r="F558">
            <v>8</v>
          </cell>
          <cell r="G558">
            <v>5</v>
          </cell>
          <cell r="H558">
            <v>54</v>
          </cell>
          <cell r="I558">
            <v>6</v>
          </cell>
          <cell r="J558">
            <v>0</v>
          </cell>
          <cell r="K558">
            <v>0</v>
          </cell>
          <cell r="L558">
            <v>6</v>
          </cell>
        </row>
        <row r="559">
          <cell r="A559" t="str">
            <v>46786000</v>
          </cell>
          <cell r="B559" t="str">
            <v xml:space="preserve">"РУСМЕХИНВЕСТ" ОБЩЕСТВО С ОГРАНИЧЕННОЙ ОТВЕТСТВЕННОСТЬЮ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</row>
        <row r="560">
          <cell r="A560" t="str">
            <v>46861078</v>
          </cell>
          <cell r="B560" t="str">
            <v xml:space="preserve">ООО "ЭКСПОРЕСУРС"</v>
          </cell>
          <cell r="C560">
            <v>2</v>
          </cell>
          <cell r="D560">
            <v>0</v>
          </cell>
          <cell r="E560">
            <v>2</v>
          </cell>
          <cell r="F560">
            <v>2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</row>
        <row r="561">
          <cell r="A561" t="str">
            <v>47164393</v>
          </cell>
          <cell r="B561" t="str">
            <v xml:space="preserve">ООО МАКТАР</v>
          </cell>
          <cell r="C561">
            <v>1</v>
          </cell>
          <cell r="D561">
            <v>0</v>
          </cell>
          <cell r="E561">
            <v>1</v>
          </cell>
          <cell r="F561">
            <v>0</v>
          </cell>
          <cell r="G561">
            <v>0</v>
          </cell>
          <cell r="H561">
            <v>0</v>
          </cell>
          <cell r="I561">
            <v>1</v>
          </cell>
          <cell r="J561">
            <v>0</v>
          </cell>
        </row>
        <row r="562">
          <cell r="A562" t="str">
            <v>47165760</v>
          </cell>
          <cell r="B562" t="str">
            <v xml:space="preserve">ОБЩЕСТВО С ОГРАНИЧЕННОЙ ОТВЕТСТВЕННОСТЬЮ "АЙЮН"</v>
          </cell>
          <cell r="C562">
            <v>0</v>
          </cell>
          <cell r="D562">
            <v>1</v>
          </cell>
          <cell r="E562">
            <v>0</v>
          </cell>
          <cell r="F562">
            <v>0</v>
          </cell>
          <cell r="G562">
            <v>0</v>
          </cell>
          <cell r="H562">
            <v>1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</row>
        <row r="563">
          <cell r="A563" t="str">
            <v>47660880</v>
          </cell>
          <cell r="B563" t="str">
            <v xml:space="preserve">ДЗАО "УРАЛЭНЕРГОРЕМОНТ-КОМПЛЕКТ"                                            2797</v>
          </cell>
          <cell r="C563">
            <v>20</v>
          </cell>
          <cell r="D563">
            <v>56</v>
          </cell>
          <cell r="E563">
            <v>20</v>
          </cell>
          <cell r="F563">
            <v>56</v>
          </cell>
          <cell r="G563">
            <v>20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56</v>
          </cell>
        </row>
        <row r="564">
          <cell r="A564" t="str">
            <v>80002349</v>
          </cell>
          <cell r="B564" t="str">
            <v xml:space="preserve">КОЛЫШКИН ВИКТОР ВАСИЛЬЕВИЧ XXVII-МЮ # 559833</v>
          </cell>
          <cell r="C564">
            <v>10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</row>
        <row r="565">
          <cell r="A565" t="str">
            <v>80403634</v>
          </cell>
          <cell r="B565" t="str">
            <v xml:space="preserve">КОРОЛЬ НАТАЛЬЯ РОМАНОВНА ПАСП.VIII-ВС 507158 ВЫД.14.07.86 ОКТЯБРЬСКИМ РОВД</v>
          </cell>
          <cell r="C565">
            <v>2</v>
          </cell>
          <cell r="D565">
            <v>35</v>
          </cell>
          <cell r="E565">
            <v>35</v>
          </cell>
          <cell r="F565">
            <v>0</v>
          </cell>
          <cell r="G565">
            <v>0</v>
          </cell>
          <cell r="H565">
            <v>0</v>
          </cell>
          <cell r="I565">
            <v>35</v>
          </cell>
        </row>
        <row r="566">
          <cell r="A566" t="str">
            <v>80403686</v>
          </cell>
          <cell r="B566" t="str">
            <v xml:space="preserve">БУКРЕЕВ НИКОЛАЙ ГАВРИЛОВИЧ П-Т IХ-ТО № 601956 ОВД АЛТАЙСКОГО КРАЯ</v>
          </cell>
          <cell r="C566">
            <v>6</v>
          </cell>
          <cell r="D566">
            <v>41</v>
          </cell>
          <cell r="E566">
            <v>6</v>
          </cell>
          <cell r="F566">
            <v>6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41</v>
          </cell>
        </row>
        <row r="567">
          <cell r="A567" t="str">
            <v>80471601</v>
          </cell>
          <cell r="B567" t="str">
            <v xml:space="preserve">ЧУВАШОВА ЛЮДМИЛА ИГОРЕВHА</v>
          </cell>
          <cell r="C567">
            <v>5</v>
          </cell>
          <cell r="D567">
            <v>6</v>
          </cell>
          <cell r="E567">
            <v>4</v>
          </cell>
          <cell r="F567">
            <v>5</v>
          </cell>
          <cell r="G567">
            <v>6</v>
          </cell>
          <cell r="H567">
            <v>4</v>
          </cell>
          <cell r="I567">
            <v>6</v>
          </cell>
          <cell r="J567">
            <v>0</v>
          </cell>
          <cell r="K567">
            <v>4</v>
          </cell>
        </row>
        <row r="568">
          <cell r="A568" t="str">
            <v>81375236</v>
          </cell>
          <cell r="B568" t="str">
            <v xml:space="preserve">ИП КУЗНЕЦОВ ЛЕОНИД НИКОЛАЕВАИЧ</v>
          </cell>
          <cell r="C568">
            <v>85</v>
          </cell>
          <cell r="D568">
            <v>85</v>
          </cell>
          <cell r="E568">
            <v>0</v>
          </cell>
          <cell r="F568">
            <v>0</v>
          </cell>
        </row>
        <row r="569">
          <cell r="A569" t="str">
            <v>81582403</v>
          </cell>
          <cell r="B569" t="str">
            <v xml:space="preserve">ПРЕДПРИНИМАТЕЛЬ МАКЕЕВ СЕРГЕЙ ИВАНОВИЧ</v>
          </cell>
          <cell r="C569">
            <v>57</v>
          </cell>
          <cell r="D569">
            <v>57</v>
          </cell>
          <cell r="E569">
            <v>7</v>
          </cell>
        </row>
        <row r="570">
          <cell r="A570" t="str">
            <v>81725506</v>
          </cell>
          <cell r="B570" t="str">
            <v xml:space="preserve">ПРЕДПРИНИМАТЕЛЬ РЕДЬКИН В.А.</v>
          </cell>
          <cell r="C570">
            <v>3</v>
          </cell>
          <cell r="D570">
            <v>3</v>
          </cell>
          <cell r="E570">
            <v>0</v>
          </cell>
          <cell r="F570">
            <v>3</v>
          </cell>
        </row>
        <row r="571">
          <cell r="A571" t="str">
            <v>81920544</v>
          </cell>
          <cell r="B571" t="str">
            <v xml:space="preserve">ЧП БРОДЯНСКИЙ С.А.</v>
          </cell>
          <cell r="C571">
            <v>45</v>
          </cell>
          <cell r="D571">
            <v>4</v>
          </cell>
          <cell r="E571">
            <v>45</v>
          </cell>
          <cell r="F571">
            <v>4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45</v>
          </cell>
          <cell r="L571">
            <v>4</v>
          </cell>
        </row>
        <row r="572">
          <cell r="A572" t="str">
            <v>81920567</v>
          </cell>
          <cell r="B572" t="str">
            <v xml:space="preserve">ЧП ШАМСУТДИНОВ М.М.</v>
          </cell>
          <cell r="C572">
            <v>18</v>
          </cell>
          <cell r="D572">
            <v>41</v>
          </cell>
          <cell r="E572">
            <v>50</v>
          </cell>
          <cell r="F572">
            <v>18</v>
          </cell>
          <cell r="G572">
            <v>41</v>
          </cell>
          <cell r="H572">
            <v>18</v>
          </cell>
          <cell r="I572">
            <v>41</v>
          </cell>
          <cell r="J572">
            <v>50</v>
          </cell>
        </row>
        <row r="573">
          <cell r="A573" t="str">
            <v>81965009</v>
          </cell>
          <cell r="B573" t="str">
            <v xml:space="preserve">ИНДИВИДУАЛЬНЫЙ ПРЕДПРИНИМАТЕЛЬ ЛУКИН АЛЕКСЕЙ ЮРЬЕВИЧ</v>
          </cell>
          <cell r="C573">
            <v>14</v>
          </cell>
          <cell r="D573">
            <v>28</v>
          </cell>
          <cell r="E573">
            <v>1</v>
          </cell>
          <cell r="F573">
            <v>86</v>
          </cell>
          <cell r="G573">
            <v>1</v>
          </cell>
          <cell r="H573">
            <v>86</v>
          </cell>
          <cell r="I573">
            <v>86</v>
          </cell>
          <cell r="J573">
            <v>72</v>
          </cell>
        </row>
        <row r="574">
          <cell r="A574" t="str">
            <v>82210879</v>
          </cell>
          <cell r="B574" t="str">
            <v xml:space="preserve">ПРЕДПРИНИМАТЕЛЬ МИННИАХМЕТОВ РАМИЛЬ ЗУФАРОВИЧ</v>
          </cell>
          <cell r="C574">
            <v>0</v>
          </cell>
          <cell r="D574">
            <v>60</v>
          </cell>
          <cell r="E574">
            <v>0</v>
          </cell>
          <cell r="F574">
            <v>60</v>
          </cell>
          <cell r="G574">
            <v>0</v>
          </cell>
          <cell r="H574">
            <v>0</v>
          </cell>
          <cell r="I574">
            <v>0</v>
          </cell>
          <cell r="J574">
            <v>60</v>
          </cell>
        </row>
        <row r="575">
          <cell r="A575" t="str">
            <v>82807123</v>
          </cell>
          <cell r="B575" t="str">
            <v xml:space="preserve">ИНДИВИДУАЛЬНЫЙ ПРЕДПРИНИМАТЕЛЬ МИХАЛЕВ МИХАИЛ ВЛАДИМИРОВИЧ</v>
          </cell>
          <cell r="C575">
            <v>2</v>
          </cell>
          <cell r="D575">
            <v>20</v>
          </cell>
          <cell r="E575">
            <v>2</v>
          </cell>
          <cell r="F575">
            <v>20</v>
          </cell>
          <cell r="G575">
            <v>0</v>
          </cell>
          <cell r="H575">
            <v>0</v>
          </cell>
          <cell r="I575">
            <v>0</v>
          </cell>
          <cell r="J575">
            <v>20</v>
          </cell>
        </row>
        <row r="576">
          <cell r="A576" t="str">
            <v>82808654</v>
          </cell>
          <cell r="B576" t="str">
            <v xml:space="preserve">ИНДИВИДУАЛЬНЫЙ ПРЕДПРИНИМАТЕЛЬ НОСКО ВИКТОРИЯ АНАТОЛЬЕВНА</v>
          </cell>
          <cell r="C576">
            <v>1000</v>
          </cell>
          <cell r="D576">
            <v>8</v>
          </cell>
          <cell r="E576">
            <v>1000</v>
          </cell>
          <cell r="F576">
            <v>1000</v>
          </cell>
          <cell r="G576">
            <v>8</v>
          </cell>
        </row>
        <row r="577">
          <cell r="A577" t="str">
            <v>82816808</v>
          </cell>
          <cell r="B577" t="str">
            <v xml:space="preserve">СОЛОВЬЕВ Н.К.ЧАСТ.ПРЕДПРИН.С-ВО И |2963</v>
          </cell>
          <cell r="C577">
            <v>61</v>
          </cell>
          <cell r="D577">
            <v>10</v>
          </cell>
          <cell r="E577">
            <v>61</v>
          </cell>
          <cell r="F577">
            <v>10</v>
          </cell>
          <cell r="G577">
            <v>61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10</v>
          </cell>
        </row>
        <row r="578">
          <cell r="A578" t="str">
            <v>83794687</v>
          </cell>
          <cell r="B578" t="str">
            <v xml:space="preserve">ИП КАБАНОВ АСЛАНБЕК РАМАЗАНОВИЧ (СВ-ВО ЧП | 1598 ОТ 21.03.97 ПРОМЫШЛЕННЫЙ МО)</v>
          </cell>
          <cell r="C578">
            <v>110</v>
          </cell>
          <cell r="D578">
            <v>28</v>
          </cell>
          <cell r="E578">
            <v>110</v>
          </cell>
          <cell r="F578">
            <v>28</v>
          </cell>
          <cell r="G578">
            <v>110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28</v>
          </cell>
        </row>
        <row r="579">
          <cell r="A579" t="str">
            <v>84972346</v>
          </cell>
          <cell r="B579" t="str">
            <v xml:space="preserve">ЧИП КЛЮШИН В.В.</v>
          </cell>
          <cell r="C579">
            <v>0</v>
          </cell>
          <cell r="D579">
            <v>5</v>
          </cell>
          <cell r="E579">
            <v>0</v>
          </cell>
          <cell r="F579">
            <v>5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5</v>
          </cell>
        </row>
        <row r="580">
          <cell r="A580" t="str">
            <v>N120703</v>
          </cell>
          <cell r="B580" t="str">
            <v xml:space="preserve">УЗАКОВ ТОПЧУБАЙ ЖААНБАЕВИЧ ПАС.А0042264</v>
          </cell>
          <cell r="C580">
            <v>6</v>
          </cell>
          <cell r="D580">
            <v>6</v>
          </cell>
          <cell r="E580">
            <v>6</v>
          </cell>
        </row>
        <row r="581">
          <cell r="A581" t="str">
            <v>N229115</v>
          </cell>
          <cell r="B581" t="str">
            <v>МУП"ЛИФТ"</v>
          </cell>
          <cell r="C581">
            <v>216</v>
          </cell>
          <cell r="D581">
            <v>6</v>
          </cell>
          <cell r="E581">
            <v>216</v>
          </cell>
          <cell r="F581">
            <v>6</v>
          </cell>
          <cell r="G581">
            <v>64</v>
          </cell>
        </row>
        <row r="582">
          <cell r="A582" t="str">
            <v>N230625</v>
          </cell>
          <cell r="B582" t="str">
            <v xml:space="preserve">АОЗТ "ВЫХОД-2"</v>
          </cell>
          <cell r="C582">
            <v>320</v>
          </cell>
          <cell r="D582">
            <v>23</v>
          </cell>
          <cell r="E582">
            <v>320</v>
          </cell>
          <cell r="F582">
            <v>320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23</v>
          </cell>
        </row>
        <row r="583">
          <cell r="A583" t="str">
            <v>N247720</v>
          </cell>
          <cell r="B583" t="str">
            <v xml:space="preserve">ЗАО "АЛТИКА"</v>
          </cell>
          <cell r="C583">
            <v>10</v>
          </cell>
          <cell r="D583">
            <v>10</v>
          </cell>
          <cell r="E583">
            <v>0</v>
          </cell>
          <cell r="F583">
            <v>10</v>
          </cell>
        </row>
        <row r="584">
          <cell r="A584" t="str">
            <v>N2504200</v>
          </cell>
          <cell r="B584" t="str">
            <v xml:space="preserve">ПОСОЛЬСТВО ЧЕШСКОЙ РЕСПУБЛИКИ</v>
          </cell>
          <cell r="C584">
            <v>0</v>
          </cell>
          <cell r="D584">
            <v>1</v>
          </cell>
          <cell r="E584">
            <v>0</v>
          </cell>
          <cell r="F584">
            <v>1</v>
          </cell>
          <cell r="G584">
            <v>0</v>
          </cell>
          <cell r="H584">
            <v>0</v>
          </cell>
          <cell r="I584">
            <v>0</v>
          </cell>
          <cell r="J584">
            <v>1</v>
          </cell>
        </row>
        <row r="585">
          <cell r="A585" t="str">
            <v>N289063</v>
          </cell>
          <cell r="B585" t="str">
            <v xml:space="preserve">ПРОКАЕВ СЕРГЕЙ ИВАНОВИЧ,ПАС.111-ИВ 746520</v>
          </cell>
          <cell r="C585">
            <v>10</v>
          </cell>
          <cell r="D585">
            <v>2</v>
          </cell>
          <cell r="E585">
            <v>10</v>
          </cell>
          <cell r="F585">
            <v>10</v>
          </cell>
          <cell r="G585">
            <v>2</v>
          </cell>
        </row>
        <row r="586">
          <cell r="A586" t="str">
            <v>N314678</v>
          </cell>
          <cell r="B586" t="str">
            <v xml:space="preserve">ЕРОФЕЕВ ОЛЕГ ЮРЬЕВИЧ,ПАС.613872</v>
          </cell>
          <cell r="C586">
            <v>14</v>
          </cell>
          <cell r="D586">
            <v>2461</v>
          </cell>
          <cell r="E586">
            <v>817</v>
          </cell>
          <cell r="F586">
            <v>314</v>
          </cell>
          <cell r="G586">
            <v>14</v>
          </cell>
          <cell r="H586">
            <v>2461</v>
          </cell>
          <cell r="I586">
            <v>2461</v>
          </cell>
          <cell r="J586">
            <v>817</v>
          </cell>
          <cell r="K586">
            <v>314</v>
          </cell>
          <cell r="L586">
            <v>5</v>
          </cell>
        </row>
        <row r="587">
          <cell r="A587" t="str">
            <v>N39133</v>
          </cell>
          <cell r="B587" t="str">
            <v>ООО"УРАЛБИЗНЕССЕРВИС"</v>
          </cell>
          <cell r="C587">
            <v>18</v>
          </cell>
          <cell r="D587">
            <v>100</v>
          </cell>
          <cell r="E587">
            <v>257</v>
          </cell>
          <cell r="F587">
            <v>422</v>
          </cell>
          <cell r="G587">
            <v>705</v>
          </cell>
          <cell r="H587">
            <v>100</v>
          </cell>
          <cell r="I587">
            <v>257</v>
          </cell>
          <cell r="J587">
            <v>422</v>
          </cell>
          <cell r="K587">
            <v>705</v>
          </cell>
          <cell r="L587">
            <v>77</v>
          </cell>
        </row>
        <row r="588">
          <cell r="A588" t="str">
            <v>N68675</v>
          </cell>
          <cell r="B588" t="str">
            <v xml:space="preserve">КАДИРОВ НАРМАМАТ МАМАЛЖАНОВИЧ П-РТ 3-МВ 523154 БАЗАР-КУРГАН</v>
          </cell>
          <cell r="C588">
            <v>36</v>
          </cell>
          <cell r="D588">
            <v>36</v>
          </cell>
          <cell r="E588">
            <v>315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315</v>
          </cell>
        </row>
        <row r="589">
          <cell r="A589" t="str">
            <v>N69033</v>
          </cell>
          <cell r="B589" t="str">
            <v xml:space="preserve">ИСАЕВ СЕРГЕЙ ДМИТРИЕВИЧ ПАС. 4-ФЛ 726521</v>
          </cell>
          <cell r="C589">
            <v>47</v>
          </cell>
          <cell r="D589">
            <v>47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</row>
        <row r="590">
          <cell r="A590" t="str">
            <v>N69088</v>
          </cell>
          <cell r="B590" t="str">
            <v xml:space="preserve">"ЮРЧЕНКО НИКОЛАЙ ДМИТРИЕВИЧ." ПАСП 6 АИ 534589</v>
          </cell>
          <cell r="C590">
            <v>39</v>
          </cell>
          <cell r="D590">
            <v>39</v>
          </cell>
          <cell r="E590">
            <v>84</v>
          </cell>
          <cell r="F590">
            <v>43</v>
          </cell>
          <cell r="G590">
            <v>161</v>
          </cell>
          <cell r="H590">
            <v>84</v>
          </cell>
          <cell r="I590">
            <v>161</v>
          </cell>
          <cell r="J590">
            <v>84</v>
          </cell>
          <cell r="K590">
            <v>0</v>
          </cell>
          <cell r="L590">
            <v>43</v>
          </cell>
        </row>
        <row r="591">
          <cell r="A591" t="str">
            <v>А0006826</v>
          </cell>
          <cell r="B591" t="str">
            <v xml:space="preserve">ПР-ВО А/К"БРИТИШ ЭРУЭЙЗ"</v>
          </cell>
          <cell r="C591">
            <v>0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_Ф2"/>
      <sheetName val="_Ф3"/>
      <sheetName val="_Ф4"/>
      <sheetName val="_Ф5"/>
      <sheetName val="_Ф6"/>
      <sheetName val="Ф7_цены"/>
      <sheetName val="Ф8_цены"/>
      <sheetName val="граф"/>
      <sheetName val="Динамика_экспорта_ферро_98_00"/>
      <sheetName val="Динамика_импорта_ферро_98_00"/>
      <sheetName val="26.27.37.47_Рынки"/>
      <sheetName val="_Т1"/>
      <sheetName val="_Т10"/>
      <sheetName val="_Т2"/>
      <sheetName val="_Т4"/>
      <sheetName val="_Т5"/>
      <sheetName val="_Т6"/>
      <sheetName val="_Т7"/>
      <sheetName val="_Т8"/>
      <sheetName val="_Т9"/>
      <sheetName val="Ф5_97"/>
      <sheetName val="15-16 Базовый 42,4%"/>
      <sheetName val=" Базовый 44%"/>
      <sheetName val="Аркуш1"/>
      <sheetName val="26_27_37_47_Рынки"/>
      <sheetName val="15-16_Базовый_42,4%"/>
      <sheetName val="_Базовый_44%"/>
      <sheetName val="Лист1"/>
      <sheetName val="Лист6"/>
      <sheetName val="справочник"/>
      <sheetName val="26_27_37_47_Рынки1"/>
      <sheetName val="15-16_Базовый_42,4%1"/>
      <sheetName val="_Базовый_44%1"/>
      <sheetName val="26_27_37_47_Рынки2"/>
      <sheetName val="15-16_Базовый_42,4%2"/>
      <sheetName val="_Базовый_44%2"/>
      <sheetName val="26_27_37_47_Рынки3"/>
      <sheetName val="15-16_Базовый_42,4%3"/>
      <sheetName val="_Базовый_44%3"/>
      <sheetName val="26_27_37_47_Рынки4"/>
      <sheetName val="15-16_Базовый_42,4%4"/>
      <sheetName val="_Базовый_44%4"/>
      <sheetName val="Списки"/>
      <sheetName val="анализ"/>
      <sheetName val="Справочники"/>
      <sheetName val="справочник (2)"/>
      <sheetName val="Месяцы"/>
      <sheetName val="BI BPC"/>
      <sheetName val="КОНТРАКТЫ"/>
      <sheetName val="ЦФО и МВЗ"/>
      <sheetName val="Бюджетная!"/>
      <sheetName val="Формати"/>
      <sheetName val="Факторный анализ NPV"/>
      <sheetName val="Ini"/>
      <sheetName val="факт"/>
    </sheetNames>
    <sheetDataSet>
      <sheetData sheetId="0" refreshError="1">
        <row r="1">
          <cell r="A1" t="str">
            <v>ферросплав</v>
          </cell>
          <cell r="B1" t="str">
            <v>Название</v>
          </cell>
          <cell r="C1" t="str">
            <v>NAME</v>
          </cell>
          <cell r="D1" t="str">
            <v>1</v>
          </cell>
          <cell r="E1" t="str">
            <v>2</v>
          </cell>
        </row>
        <row r="2">
          <cell r="A2" t="str">
            <v>72021</v>
          </cell>
          <cell r="B2" t="str">
            <v>Ферромарганец</v>
          </cell>
          <cell r="C2" t="str">
            <v>Беларусь</v>
          </cell>
          <cell r="D2">
            <v>428</v>
          </cell>
          <cell r="E2">
            <v>227</v>
          </cell>
        </row>
        <row r="3">
          <cell r="A3" t="str">
            <v>72021</v>
          </cell>
          <cell r="B3" t="str">
            <v>Ферромарганец</v>
          </cell>
          <cell r="C3" t="str">
            <v>Болгария</v>
          </cell>
          <cell r="D3">
            <v>324</v>
          </cell>
          <cell r="E3">
            <v>320</v>
          </cell>
        </row>
        <row r="4">
          <cell r="A4" t="str">
            <v>72021</v>
          </cell>
          <cell r="B4" t="str">
            <v>Ферромарганец</v>
          </cell>
          <cell r="C4" t="str">
            <v>Казахстан</v>
          </cell>
          <cell r="D4">
            <v>602</v>
          </cell>
          <cell r="E4">
            <v>1675</v>
          </cell>
        </row>
        <row r="5">
          <cell r="A5" t="str">
            <v>72021</v>
          </cell>
          <cell r="B5" t="str">
            <v>Ферромарганец</v>
          </cell>
          <cell r="C5" t="str">
            <v>Молдова</v>
          </cell>
          <cell r="D5">
            <v>63</v>
          </cell>
        </row>
        <row r="6">
          <cell r="A6" t="str">
            <v>72021</v>
          </cell>
          <cell r="B6" t="str">
            <v>Ферромарганец</v>
          </cell>
          <cell r="C6" t="str">
            <v>Россия</v>
          </cell>
          <cell r="D6">
            <v>8090</v>
          </cell>
          <cell r="E6">
            <v>9115</v>
          </cell>
        </row>
        <row r="7">
          <cell r="A7" t="str">
            <v>72021</v>
          </cell>
          <cell r="B7" t="str">
            <v>Ферромарганец</v>
          </cell>
          <cell r="C7" t="str">
            <v>Румыния</v>
          </cell>
          <cell r="D7">
            <v>971</v>
          </cell>
          <cell r="E7">
            <v>1494</v>
          </cell>
        </row>
        <row r="8">
          <cell r="A8" t="str">
            <v>72022</v>
          </cell>
          <cell r="B8" t="str">
            <v>Ферросилиций</v>
          </cell>
          <cell r="C8" t="str">
            <v>Беларусь</v>
          </cell>
          <cell r="D8">
            <v>359</v>
          </cell>
          <cell r="E8">
            <v>740</v>
          </cell>
        </row>
        <row r="9">
          <cell r="A9" t="str">
            <v>72022</v>
          </cell>
          <cell r="B9" t="str">
            <v>Ферросилиций</v>
          </cell>
          <cell r="C9" t="str">
            <v>Болгария</v>
          </cell>
          <cell r="D9">
            <v>604</v>
          </cell>
        </row>
        <row r="10">
          <cell r="A10" t="str">
            <v>72022</v>
          </cell>
          <cell r="B10" t="str">
            <v>Ферросилиций</v>
          </cell>
          <cell r="C10" t="str">
            <v>Венгрия</v>
          </cell>
          <cell r="D10">
            <v>182</v>
          </cell>
          <cell r="E10">
            <v>670</v>
          </cell>
        </row>
        <row r="11">
          <cell r="A11" t="str">
            <v>72022</v>
          </cell>
          <cell r="B11" t="str">
            <v>Ферросилиций</v>
          </cell>
          <cell r="C11" t="str">
            <v>Индия</v>
          </cell>
          <cell r="D11">
            <v>520</v>
          </cell>
          <cell r="E11">
            <v>130</v>
          </cell>
        </row>
        <row r="12">
          <cell r="A12" t="str">
            <v>72022</v>
          </cell>
          <cell r="B12" t="str">
            <v>Ферросилиций</v>
          </cell>
          <cell r="C12" t="str">
            <v>Латвия</v>
          </cell>
          <cell r="D12">
            <v>542</v>
          </cell>
          <cell r="E12">
            <v>542</v>
          </cell>
        </row>
        <row r="13">
          <cell r="A13" t="str">
            <v>72022</v>
          </cell>
          <cell r="B13" t="str">
            <v>Ферросилиций</v>
          </cell>
          <cell r="C13" t="str">
            <v>Ливия</v>
          </cell>
          <cell r="D13">
            <v>1033</v>
          </cell>
          <cell r="E13">
            <v>1033</v>
          </cell>
        </row>
        <row r="14">
          <cell r="A14" t="str">
            <v>72022</v>
          </cell>
          <cell r="B14" t="str">
            <v>Ферросилиций</v>
          </cell>
          <cell r="C14" t="str">
            <v>Молдова</v>
          </cell>
          <cell r="D14">
            <v>416</v>
          </cell>
          <cell r="E14">
            <v>339</v>
          </cell>
        </row>
        <row r="15">
          <cell r="A15" t="str">
            <v>72022</v>
          </cell>
          <cell r="B15" t="str">
            <v>Ферросилиций</v>
          </cell>
          <cell r="C15" t="str">
            <v>Польша</v>
          </cell>
          <cell r="D15">
            <v>538</v>
          </cell>
          <cell r="E15">
            <v>1613</v>
          </cell>
        </row>
        <row r="16">
          <cell r="A16" t="str">
            <v>72022</v>
          </cell>
          <cell r="B16" t="str">
            <v>Ферросилиций</v>
          </cell>
          <cell r="C16" t="str">
            <v>Россия</v>
          </cell>
          <cell r="D16">
            <v>291</v>
          </cell>
          <cell r="E16">
            <v>341</v>
          </cell>
        </row>
        <row r="17">
          <cell r="A17" t="str">
            <v>72022</v>
          </cell>
          <cell r="B17" t="str">
            <v>Ферросилиций</v>
          </cell>
          <cell r="C17" t="str">
            <v>Румыния</v>
          </cell>
          <cell r="D17">
            <v>179</v>
          </cell>
          <cell r="E17">
            <v>630</v>
          </cell>
        </row>
        <row r="18">
          <cell r="A18" t="str">
            <v>72022</v>
          </cell>
          <cell r="B18" t="str">
            <v>Ферросилиций</v>
          </cell>
          <cell r="C18" t="str">
            <v>Словакия</v>
          </cell>
          <cell r="D18">
            <v>1114</v>
          </cell>
          <cell r="E18">
            <v>718</v>
          </cell>
        </row>
        <row r="19">
          <cell r="A19" t="str">
            <v>72022</v>
          </cell>
          <cell r="B19" t="str">
            <v>Ферросилиций</v>
          </cell>
          <cell r="C19" t="str">
            <v>Словения</v>
          </cell>
          <cell r="D19">
            <v>132</v>
          </cell>
          <cell r="E19">
            <v>66</v>
          </cell>
        </row>
        <row r="20">
          <cell r="A20" t="str">
            <v>72022</v>
          </cell>
          <cell r="B20" t="str">
            <v>Ферросилиций</v>
          </cell>
          <cell r="C20" t="str">
            <v>Турция</v>
          </cell>
          <cell r="D20">
            <v>4272</v>
          </cell>
          <cell r="E20">
            <v>3020</v>
          </cell>
        </row>
        <row r="21">
          <cell r="A21" t="str">
            <v>72022</v>
          </cell>
          <cell r="B21" t="str">
            <v>Ферросилиций</v>
          </cell>
          <cell r="C21" t="str">
            <v>Узбекистан</v>
          </cell>
          <cell r="D21">
            <v>65</v>
          </cell>
        </row>
        <row r="22">
          <cell r="A22" t="str">
            <v>72022</v>
          </cell>
          <cell r="B22" t="str">
            <v>Ферросилиций</v>
          </cell>
          <cell r="C22" t="str">
            <v>Чехия</v>
          </cell>
          <cell r="D22">
            <v>459</v>
          </cell>
          <cell r="E22">
            <v>716</v>
          </cell>
        </row>
        <row r="23">
          <cell r="A23" t="str">
            <v>72022</v>
          </cell>
          <cell r="B23" t="str">
            <v>Ферросилиций</v>
          </cell>
          <cell r="C23" t="str">
            <v>Япония</v>
          </cell>
          <cell r="D23">
            <v>1410</v>
          </cell>
          <cell r="E23">
            <v>1875</v>
          </cell>
        </row>
        <row r="24">
          <cell r="A24" t="str">
            <v>72023</v>
          </cell>
          <cell r="B24" t="str">
            <v>Ферросиликомарганец</v>
          </cell>
          <cell r="C24" t="str">
            <v>Беларусь</v>
          </cell>
          <cell r="D24">
            <v>576</v>
          </cell>
          <cell r="E24">
            <v>531</v>
          </cell>
        </row>
        <row r="25">
          <cell r="A25" t="str">
            <v>72023</v>
          </cell>
          <cell r="B25" t="str">
            <v>Ферросиликомарганец</v>
          </cell>
          <cell r="C25" t="str">
            <v>Венгрия</v>
          </cell>
          <cell r="D25">
            <v>123</v>
          </cell>
          <cell r="E25">
            <v>123</v>
          </cell>
        </row>
        <row r="26">
          <cell r="A26" t="str">
            <v>72023</v>
          </cell>
          <cell r="B26" t="str">
            <v>Ферросиликомарганец</v>
          </cell>
          <cell r="C26" t="str">
            <v>Египет</v>
          </cell>
          <cell r="D26">
            <v>1609</v>
          </cell>
          <cell r="E26">
            <v>2223</v>
          </cell>
        </row>
        <row r="27">
          <cell r="A27" t="str">
            <v>72023</v>
          </cell>
          <cell r="B27" t="str">
            <v>Ферросиликомарганец</v>
          </cell>
          <cell r="C27" t="str">
            <v>Ирландия</v>
          </cell>
          <cell r="D27">
            <v>967</v>
          </cell>
          <cell r="E27">
            <v>967</v>
          </cell>
        </row>
        <row r="28">
          <cell r="A28" t="str">
            <v>72023</v>
          </cell>
          <cell r="B28" t="str">
            <v>Ферросиликомарганец</v>
          </cell>
          <cell r="C28" t="str">
            <v>Казахстан</v>
          </cell>
          <cell r="D28">
            <v>271</v>
          </cell>
          <cell r="E28">
            <v>271</v>
          </cell>
        </row>
        <row r="29">
          <cell r="A29" t="str">
            <v>72023</v>
          </cell>
          <cell r="B29" t="str">
            <v>Ферросиликомарганец</v>
          </cell>
          <cell r="C29" t="str">
            <v xml:space="preserve">Корея респ.</v>
          </cell>
          <cell r="D29">
            <v>6545</v>
          </cell>
          <cell r="E29">
            <v>3060</v>
          </cell>
        </row>
        <row r="30">
          <cell r="A30" t="str">
            <v>72023</v>
          </cell>
          <cell r="B30" t="str">
            <v>Ферросиликомарганец</v>
          </cell>
          <cell r="C30" t="str">
            <v>Молдова</v>
          </cell>
          <cell r="D30">
            <v>567</v>
          </cell>
          <cell r="E30">
            <v>583</v>
          </cell>
        </row>
        <row r="31">
          <cell r="A31" t="str">
            <v>72023</v>
          </cell>
          <cell r="B31" t="str">
            <v>Ферросиликомарганец</v>
          </cell>
          <cell r="C31" t="str">
            <v>Польша</v>
          </cell>
          <cell r="D31">
            <v>736</v>
          </cell>
          <cell r="E31">
            <v>1740</v>
          </cell>
        </row>
        <row r="32">
          <cell r="A32" t="str">
            <v>72023</v>
          </cell>
          <cell r="B32" t="str">
            <v>Ферросиликомарганец</v>
          </cell>
          <cell r="C32" t="str">
            <v>Россия</v>
          </cell>
          <cell r="D32">
            <v>11296</v>
          </cell>
          <cell r="E32">
            <v>18302</v>
          </cell>
        </row>
        <row r="33">
          <cell r="A33" t="str">
            <v>72023</v>
          </cell>
          <cell r="B33" t="str">
            <v>Ферросиликомарганец</v>
          </cell>
          <cell r="C33" t="str">
            <v>Румыния</v>
          </cell>
          <cell r="D33">
            <v>177</v>
          </cell>
          <cell r="E33">
            <v>177</v>
          </cell>
        </row>
        <row r="34">
          <cell r="A34" t="str">
            <v>72023</v>
          </cell>
          <cell r="B34" t="str">
            <v>Ферросиликомарганец</v>
          </cell>
          <cell r="C34" t="str">
            <v>Турция</v>
          </cell>
          <cell r="D34">
            <v>1708</v>
          </cell>
          <cell r="E34">
            <v>6605</v>
          </cell>
        </row>
        <row r="35">
          <cell r="A35" t="str">
            <v>72023</v>
          </cell>
          <cell r="B35" t="str">
            <v>Ферросиликомарганец</v>
          </cell>
          <cell r="C35" t="str">
            <v>Узбекистан</v>
          </cell>
          <cell r="D35">
            <v>123</v>
          </cell>
          <cell r="E35">
            <v>123</v>
          </cell>
        </row>
        <row r="36">
          <cell r="A36" t="str">
            <v>72023</v>
          </cell>
          <cell r="B36" t="str">
            <v>Ферросиликомарганец</v>
          </cell>
          <cell r="C36" t="str">
            <v>Финляндия</v>
          </cell>
          <cell r="D36">
            <v>649</v>
          </cell>
          <cell r="E36">
            <v>2035</v>
          </cell>
        </row>
        <row r="37">
          <cell r="A37" t="str">
            <v>72023</v>
          </cell>
          <cell r="B37" t="str">
            <v>Ферросиликомарганец</v>
          </cell>
          <cell r="C37" t="str">
            <v>Чехия</v>
          </cell>
          <cell r="D37">
            <v>524</v>
          </cell>
          <cell r="E37">
            <v>524</v>
          </cell>
        </row>
        <row r="38">
          <cell r="A38" t="str">
            <v>72023</v>
          </cell>
          <cell r="B38" t="str">
            <v>Ферросиликомарганец</v>
          </cell>
          <cell r="C38" t="str">
            <v>Япония</v>
          </cell>
          <cell r="D38">
            <v>1504</v>
          </cell>
          <cell r="E38">
            <v>1504</v>
          </cell>
        </row>
        <row r="39">
          <cell r="A39" t="str">
            <v>72024</v>
          </cell>
          <cell r="B39" t="str">
            <v>Феррохром</v>
          </cell>
          <cell r="C39" t="str">
            <v>Россия</v>
          </cell>
          <cell r="D39">
            <v>2</v>
          </cell>
        </row>
        <row r="40">
          <cell r="A40" t="str">
            <v>72026</v>
          </cell>
          <cell r="B40" t="str">
            <v>Ферроникель</v>
          </cell>
          <cell r="C40" t="str">
            <v>Германия</v>
          </cell>
          <cell r="D40">
            <v>282</v>
          </cell>
          <cell r="E40">
            <v>365</v>
          </cell>
        </row>
        <row r="41">
          <cell r="A41" t="str">
            <v>72026</v>
          </cell>
          <cell r="B41" t="str">
            <v>Ферроникель</v>
          </cell>
          <cell r="C41" t="str">
            <v>Финляндия</v>
          </cell>
          <cell r="D41">
            <v>20</v>
          </cell>
          <cell r="E41">
            <v>40</v>
          </cell>
        </row>
        <row r="42">
          <cell r="A42" t="str">
            <v>72026</v>
          </cell>
          <cell r="B42" t="str">
            <v>Ферроникель</v>
          </cell>
          <cell r="C42" t="str">
            <v>Эстония</v>
          </cell>
          <cell r="D42">
            <v>577</v>
          </cell>
          <cell r="E42">
            <v>577</v>
          </cell>
        </row>
        <row r="43">
          <cell r="A43" t="str">
            <v>72027</v>
          </cell>
          <cell r="B43" t="str">
            <v>Ферромолибден</v>
          </cell>
          <cell r="C43" t="str">
            <v>Россия</v>
          </cell>
          <cell r="D43">
            <v>10</v>
          </cell>
          <cell r="E43">
            <v>10</v>
          </cell>
        </row>
        <row r="44">
          <cell r="A44" t="str">
            <v>72028</v>
          </cell>
          <cell r="B44" t="str">
            <v xml:space="preserve">Ферровольфрам и ферросиликовольфрам</v>
          </cell>
          <cell r="C44" t="str">
            <v>Германия</v>
          </cell>
          <cell r="D44">
            <v>19</v>
          </cell>
        </row>
        <row r="45">
          <cell r="A45" t="str">
            <v>720291</v>
          </cell>
          <cell r="B45" t="str">
            <v xml:space="preserve">Ферротитан и ферросиликотитан</v>
          </cell>
          <cell r="C45" t="str">
            <v>Германия</v>
          </cell>
          <cell r="D45">
            <v>15</v>
          </cell>
          <cell r="E45">
            <v>29</v>
          </cell>
        </row>
        <row r="46">
          <cell r="A46" t="str">
            <v>720291</v>
          </cell>
          <cell r="B46" t="str">
            <v xml:space="preserve">Ферротитан и ферросиликотитан</v>
          </cell>
          <cell r="C46" t="str">
            <v>Латвия</v>
          </cell>
          <cell r="D46">
            <v>20</v>
          </cell>
        </row>
        <row r="47">
          <cell r="A47" t="str">
            <v>720291</v>
          </cell>
          <cell r="B47" t="str">
            <v xml:space="preserve">Ферротитан и ферросиликотитан</v>
          </cell>
          <cell r="C47" t="str">
            <v>Нидерланды</v>
          </cell>
          <cell r="D47">
            <v>40</v>
          </cell>
          <cell r="E47">
            <v>40</v>
          </cell>
        </row>
        <row r="48">
          <cell r="A48" t="str">
            <v>720291</v>
          </cell>
          <cell r="B48" t="str">
            <v xml:space="preserve">Ферротитан и ферросиликотитан</v>
          </cell>
          <cell r="C48" t="str">
            <v>США</v>
          </cell>
          <cell r="D48">
            <v>40</v>
          </cell>
          <cell r="E48">
            <v>62</v>
          </cell>
        </row>
        <row r="49">
          <cell r="A49" t="str">
            <v>720299</v>
          </cell>
          <cell r="B49" t="str">
            <v>Прочие</v>
          </cell>
          <cell r="C49" t="str">
            <v>Молдова</v>
          </cell>
          <cell r="D49">
            <v>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_Ф3"/>
      <sheetName val="_Ф4"/>
      <sheetName val="_Ф5"/>
      <sheetName val="_Ф6"/>
      <sheetName val="Ф7_цены"/>
      <sheetName val="Ф8_цены"/>
      <sheetName val="_Ф2"/>
      <sheetName val="импортеры99"/>
      <sheetName val="импортеры96"/>
      <sheetName val="импортеры97"/>
      <sheetName val="26.27.37.47_Рынки"/>
      <sheetName val="15-16 Базовый 42,4%"/>
      <sheetName val="26_27_37_47_Рынки"/>
      <sheetName val="15-16_Базовый_42,4%"/>
      <sheetName val="26_27_37_47_Рынки1"/>
      <sheetName val="15-16_Базовый_42,4%1"/>
      <sheetName val="26_27_37_47_Рынки2"/>
      <sheetName val="15-16_Базовый_42,4%2"/>
      <sheetName val="26_27_37_47_Рынки3"/>
      <sheetName val="15-16_Базовый_42,4%3"/>
      <sheetName val="26_27_37_47_Рынки4"/>
      <sheetName val="15-16_Базовый_42,4%4"/>
      <sheetName val="26_27_37_47_Рынки5"/>
      <sheetName val="15-16_Базовый_42,4%5"/>
      <sheetName val="Лист1"/>
      <sheetName val="_Т1"/>
      <sheetName val="_Т10"/>
      <sheetName val="_Т2"/>
      <sheetName val="_Т4"/>
      <sheetName val="_Т5"/>
      <sheetName val="_Т6"/>
      <sheetName val="_Т7"/>
      <sheetName val="_Т8"/>
      <sheetName val="_Т9"/>
      <sheetName val="Лист6"/>
      <sheetName val="справочник (2)"/>
      <sheetName val="Справочник"/>
      <sheetName val="Месяцы"/>
      <sheetName val="Списки"/>
      <sheetName val="A6"/>
      <sheetName val="Tax"/>
      <sheetName val="матрица обозначений"/>
      <sheetName val="DICTS"/>
      <sheetName val="Periods"/>
      <sheetName val="Ini"/>
      <sheetName val="Тариф на транзит"/>
    </sheetNames>
    <sheetDataSet>
      <sheetData sheetId="0" refreshError="1"/>
      <sheetData sheetId="1" refreshError="1">
        <row r="1">
          <cell r="A1" t="str">
            <v xml:space="preserve">Код ТНВЭД</v>
          </cell>
          <cell r="B1" t="str">
            <v>Название</v>
          </cell>
          <cell r="C1" t="str">
            <v>G15</v>
          </cell>
          <cell r="D1" t="str">
            <v>1</v>
          </cell>
          <cell r="E1" t="str">
            <v>2</v>
          </cell>
          <cell r="F1" t="str">
            <v>3</v>
          </cell>
          <cell r="G1" t="str">
            <v>4</v>
          </cell>
        </row>
        <row r="2">
          <cell r="A2" t="str">
            <v>72021</v>
          </cell>
          <cell r="B2" t="str">
            <v>Ферромарганец</v>
          </cell>
          <cell r="C2" t="str">
            <v>ГРУЗИЯ</v>
          </cell>
          <cell r="D2">
            <v>235</v>
          </cell>
          <cell r="E2">
            <v>331</v>
          </cell>
          <cell r="F2">
            <v>884</v>
          </cell>
          <cell r="G2">
            <v>2470</v>
          </cell>
        </row>
        <row r="3">
          <cell r="A3" t="str">
            <v>72021</v>
          </cell>
          <cell r="B3" t="str">
            <v>Ферромарганец</v>
          </cell>
          <cell r="C3" t="str">
            <v>УКРАИНА</v>
          </cell>
          <cell r="D3">
            <v>4247</v>
          </cell>
          <cell r="E3">
            <v>8120</v>
          </cell>
          <cell r="F3">
            <v>7274</v>
          </cell>
          <cell r="G3">
            <v>3928</v>
          </cell>
        </row>
        <row r="4">
          <cell r="A4" t="str">
            <v>72021</v>
          </cell>
          <cell r="B4" t="str">
            <v>Ферромарганец</v>
          </cell>
          <cell r="C4" t="str">
            <v>ЭСТОНИЯ</v>
          </cell>
          <cell r="D4">
            <v>1113</v>
          </cell>
          <cell r="E4">
            <v>1886</v>
          </cell>
          <cell r="F4">
            <v>1113</v>
          </cell>
          <cell r="G4">
            <v>1886</v>
          </cell>
        </row>
        <row r="5">
          <cell r="A5" t="str">
            <v>72022</v>
          </cell>
          <cell r="B5" t="str">
            <v>Ферросилиций</v>
          </cell>
          <cell r="C5" t="str">
            <v>ГЕРМАНИЯ</v>
          </cell>
          <cell r="D5">
            <v>0</v>
          </cell>
          <cell r="E5">
            <v>2</v>
          </cell>
          <cell r="F5">
            <v>2</v>
          </cell>
        </row>
        <row r="6">
          <cell r="A6" t="str">
            <v>72022</v>
          </cell>
          <cell r="B6" t="str">
            <v>Ферросилиций</v>
          </cell>
          <cell r="C6" t="str">
            <v>КИТАЙ</v>
          </cell>
          <cell r="D6">
            <v>40</v>
          </cell>
          <cell r="E6">
            <v>40</v>
          </cell>
          <cell r="F6">
            <v>40</v>
          </cell>
          <cell r="G6">
            <v>9945</v>
          </cell>
        </row>
        <row r="7">
          <cell r="A7" t="str">
            <v>72022</v>
          </cell>
          <cell r="B7" t="str">
            <v>Ферросилиций</v>
          </cell>
          <cell r="C7" t="str">
            <v>НОРВЕГИЯ</v>
          </cell>
          <cell r="D7">
            <v>126</v>
          </cell>
          <cell r="E7">
            <v>126</v>
          </cell>
          <cell r="F7">
            <v>0</v>
          </cell>
          <cell r="G7">
            <v>126</v>
          </cell>
        </row>
        <row r="8">
          <cell r="A8" t="str">
            <v>72022</v>
          </cell>
          <cell r="B8" t="str">
            <v>Ферросилиций</v>
          </cell>
          <cell r="C8" t="str">
            <v>США</v>
          </cell>
          <cell r="D8">
            <v>40</v>
          </cell>
          <cell r="E8">
            <v>40</v>
          </cell>
          <cell r="F8">
            <v>0</v>
          </cell>
          <cell r="G8">
            <v>40</v>
          </cell>
        </row>
        <row r="9">
          <cell r="A9" t="str">
            <v>72022</v>
          </cell>
          <cell r="B9" t="str">
            <v>Ферросилиций</v>
          </cell>
          <cell r="C9" t="str">
            <v>УКРАИНА</v>
          </cell>
          <cell r="D9">
            <v>247</v>
          </cell>
          <cell r="E9">
            <v>138</v>
          </cell>
          <cell r="F9">
            <v>269</v>
          </cell>
          <cell r="G9">
            <v>768</v>
          </cell>
        </row>
        <row r="10">
          <cell r="A10" t="str">
            <v>72022</v>
          </cell>
          <cell r="B10" t="str">
            <v>Ферросилиций</v>
          </cell>
          <cell r="C10" t="str">
            <v>ФИНЛЯНДИЯ</v>
          </cell>
          <cell r="D10">
            <v>1</v>
          </cell>
          <cell r="E10">
            <v>1</v>
          </cell>
          <cell r="F10">
            <v>1</v>
          </cell>
          <cell r="G10">
            <v>37</v>
          </cell>
        </row>
        <row r="11">
          <cell r="A11" t="str">
            <v>72022</v>
          </cell>
          <cell r="B11" t="str">
            <v>Ферросилиций</v>
          </cell>
          <cell r="C11" t="str">
            <v>ЧЕХИЯ</v>
          </cell>
          <cell r="D11">
            <v>65</v>
          </cell>
          <cell r="E11">
            <v>932</v>
          </cell>
          <cell r="F11">
            <v>660</v>
          </cell>
          <cell r="G11">
            <v>866</v>
          </cell>
        </row>
        <row r="12">
          <cell r="A12" t="str">
            <v>72023</v>
          </cell>
          <cell r="B12" t="str">
            <v>Ферросиликомарганец</v>
          </cell>
          <cell r="C12">
            <v>68</v>
          </cell>
          <cell r="D12">
            <v>68</v>
          </cell>
          <cell r="E12">
            <v>0</v>
          </cell>
          <cell r="F12">
            <v>0</v>
          </cell>
          <cell r="G12">
            <v>68</v>
          </cell>
        </row>
        <row r="13">
          <cell r="A13" t="str">
            <v>72023</v>
          </cell>
          <cell r="B13" t="str">
            <v>Ферросиликомарганец</v>
          </cell>
          <cell r="C13" t="str">
            <v>ГРУЗИЯ</v>
          </cell>
          <cell r="D13">
            <v>2675</v>
          </cell>
          <cell r="E13">
            <v>2675</v>
          </cell>
          <cell r="F13">
            <v>2675</v>
          </cell>
          <cell r="G13">
            <v>0</v>
          </cell>
        </row>
        <row r="14">
          <cell r="A14" t="str">
            <v>72023</v>
          </cell>
          <cell r="B14" t="str">
            <v>Ферросиликомарганец</v>
          </cell>
          <cell r="C14" t="str">
            <v>КИТАЙ</v>
          </cell>
          <cell r="D14">
            <v>60</v>
          </cell>
          <cell r="E14">
            <v>60</v>
          </cell>
          <cell r="F14">
            <v>60</v>
          </cell>
          <cell r="G14">
            <v>120</v>
          </cell>
        </row>
        <row r="15">
          <cell r="A15" t="str">
            <v>72023</v>
          </cell>
          <cell r="B15" t="str">
            <v>Ферросиликомарганец</v>
          </cell>
          <cell r="C15" t="str">
            <v>РУМЫНИЯ</v>
          </cell>
          <cell r="D15">
            <v>2646</v>
          </cell>
          <cell r="E15">
            <v>266</v>
          </cell>
          <cell r="F15">
            <v>739</v>
          </cell>
          <cell r="G15">
            <v>129</v>
          </cell>
        </row>
        <row r="16">
          <cell r="A16" t="str">
            <v>72023</v>
          </cell>
          <cell r="B16" t="str">
            <v>Ферросиликомарганец</v>
          </cell>
          <cell r="C16" t="str">
            <v>УКРАИНА</v>
          </cell>
          <cell r="D16">
            <v>6417</v>
          </cell>
          <cell r="E16">
            <v>11902</v>
          </cell>
          <cell r="F16">
            <v>10368</v>
          </cell>
          <cell r="G16">
            <v>11202</v>
          </cell>
        </row>
        <row r="17">
          <cell r="A17" t="str">
            <v>72024</v>
          </cell>
          <cell r="B17" t="str">
            <v>Феррохром</v>
          </cell>
          <cell r="C17">
            <v>2</v>
          </cell>
          <cell r="D17">
            <v>2</v>
          </cell>
          <cell r="E17">
            <v>186</v>
          </cell>
          <cell r="F17" t="str">
            <v>5/1944/1221-18000</v>
          </cell>
        </row>
        <row r="18">
          <cell r="A18" t="str">
            <v>72024</v>
          </cell>
          <cell r="B18" t="str">
            <v>Феррохром</v>
          </cell>
          <cell r="C18" t="str">
            <v>КАЗАХСТАН</v>
          </cell>
          <cell r="D18">
            <v>67</v>
          </cell>
          <cell r="E18">
            <v>64</v>
          </cell>
          <cell r="F18">
            <v>67</v>
          </cell>
          <cell r="G18">
            <v>64</v>
          </cell>
        </row>
        <row r="19">
          <cell r="A19" t="str">
            <v>72024</v>
          </cell>
          <cell r="B19" t="str">
            <v>Феррохром</v>
          </cell>
          <cell r="C19" t="str">
            <v>ЛАТВИЯ</v>
          </cell>
          <cell r="D19">
            <v>69</v>
          </cell>
          <cell r="E19">
            <v>69</v>
          </cell>
          <cell r="F19">
            <v>69</v>
          </cell>
          <cell r="G19">
            <v>130</v>
          </cell>
        </row>
        <row r="20">
          <cell r="A20" t="str">
            <v>72024</v>
          </cell>
          <cell r="B20" t="str">
            <v>Феррохром</v>
          </cell>
          <cell r="C20" t="str">
            <v>США</v>
          </cell>
          <cell r="D20">
            <v>0</v>
          </cell>
          <cell r="E20">
            <v>0</v>
          </cell>
          <cell r="F20">
            <v>63</v>
          </cell>
        </row>
        <row r="21">
          <cell r="A21" t="str">
            <v>72024</v>
          </cell>
          <cell r="B21" t="str">
            <v>Феррохром</v>
          </cell>
          <cell r="C21" t="str">
            <v>УКРАИНА</v>
          </cell>
          <cell r="D21">
            <v>2</v>
          </cell>
          <cell r="E21">
            <v>2</v>
          </cell>
          <cell r="F21">
            <v>57</v>
          </cell>
        </row>
        <row r="22">
          <cell r="A22" t="str">
            <v>72024</v>
          </cell>
          <cell r="B22" t="str">
            <v>Феррохром</v>
          </cell>
          <cell r="C22" t="str">
            <v>ЭСТОНИЯ</v>
          </cell>
          <cell r="D22">
            <v>504</v>
          </cell>
          <cell r="E22">
            <v>65</v>
          </cell>
          <cell r="F22">
            <v>65</v>
          </cell>
          <cell r="G22">
            <v>65</v>
          </cell>
        </row>
        <row r="23">
          <cell r="A23" t="str">
            <v>72027</v>
          </cell>
          <cell r="B23" t="str">
            <v>Ферромолибден</v>
          </cell>
          <cell r="C23" t="str">
            <v>БЕЛЬГИЯ</v>
          </cell>
          <cell r="D23">
            <v>19</v>
          </cell>
          <cell r="E23">
            <v>19</v>
          </cell>
          <cell r="F23">
            <v>0</v>
          </cell>
          <cell r="G23">
            <v>19</v>
          </cell>
        </row>
        <row r="24">
          <cell r="A24" t="str">
            <v>72027</v>
          </cell>
          <cell r="B24" t="str">
            <v>Ферромолибден</v>
          </cell>
          <cell r="C24" t="str">
            <v>ГЕРМАНИЯ</v>
          </cell>
          <cell r="D24">
            <v>40</v>
          </cell>
          <cell r="E24">
            <v>20</v>
          </cell>
          <cell r="F24">
            <v>20</v>
          </cell>
          <cell r="G24">
            <v>59</v>
          </cell>
        </row>
        <row r="25">
          <cell r="A25" t="str">
            <v>72027</v>
          </cell>
          <cell r="B25" t="str">
            <v>Ферромолибден</v>
          </cell>
          <cell r="C25" t="str">
            <v>КИТАЙ</v>
          </cell>
          <cell r="D25">
            <v>80</v>
          </cell>
          <cell r="E25">
            <v>79</v>
          </cell>
          <cell r="F25">
            <v>80</v>
          </cell>
          <cell r="G25">
            <v>79</v>
          </cell>
        </row>
        <row r="26">
          <cell r="A26" t="str">
            <v>72027</v>
          </cell>
          <cell r="B26" t="str">
            <v>Ферромолибден</v>
          </cell>
          <cell r="C26" t="str">
            <v>НИДЕРЛАНДЫ</v>
          </cell>
          <cell r="D26">
            <v>60</v>
          </cell>
          <cell r="E26">
            <v>120</v>
          </cell>
          <cell r="F26">
            <v>60</v>
          </cell>
          <cell r="G26">
            <v>120</v>
          </cell>
        </row>
        <row r="27">
          <cell r="A27" t="str">
            <v>72027</v>
          </cell>
          <cell r="B27" t="str">
            <v>Ферромолибден</v>
          </cell>
          <cell r="C27" t="str">
            <v>УКРАИНА</v>
          </cell>
          <cell r="D27">
            <v>19</v>
          </cell>
          <cell r="E27">
            <v>48</v>
          </cell>
          <cell r="F27">
            <v>21</v>
          </cell>
          <cell r="G27">
            <v>0</v>
          </cell>
        </row>
        <row r="28">
          <cell r="A28" t="str">
            <v>72027</v>
          </cell>
          <cell r="B28" t="str">
            <v>Ферромолибден</v>
          </cell>
          <cell r="C28" t="str">
            <v>ЭСТОНИЯ</v>
          </cell>
          <cell r="D28">
            <v>37</v>
          </cell>
          <cell r="E28">
            <v>37</v>
          </cell>
          <cell r="F28">
            <v>0</v>
          </cell>
          <cell r="G28">
            <v>37</v>
          </cell>
        </row>
        <row r="29">
          <cell r="A29" t="str">
            <v>72028</v>
          </cell>
          <cell r="B29" t="str">
            <v xml:space="preserve">Ферровольфрам и ферросиликовольфрам</v>
          </cell>
          <cell r="C29" t="str">
            <v>ГЕРМАНИЯ</v>
          </cell>
          <cell r="D29">
            <v>18</v>
          </cell>
          <cell r="E29">
            <v>18</v>
          </cell>
          <cell r="F29">
            <v>0</v>
          </cell>
          <cell r="G29">
            <v>18</v>
          </cell>
        </row>
        <row r="30">
          <cell r="A30" t="str">
            <v>720291</v>
          </cell>
          <cell r="B30" t="str">
            <v xml:space="preserve">Ферротитан и ферросиликотитан</v>
          </cell>
          <cell r="C30" t="str">
            <v>ВЕЛИКОБРИТАНИЯ</v>
          </cell>
          <cell r="D30">
            <v>79</v>
          </cell>
          <cell r="E30">
            <v>79</v>
          </cell>
          <cell r="F30">
            <v>0</v>
          </cell>
          <cell r="G30">
            <v>79</v>
          </cell>
        </row>
        <row r="31">
          <cell r="A31" t="str">
            <v>720291</v>
          </cell>
          <cell r="B31" t="str">
            <v xml:space="preserve">Ферротитан и ферросиликотитан</v>
          </cell>
          <cell r="C31" t="str">
            <v>ГЕРМАНИЯ</v>
          </cell>
          <cell r="D31">
            <v>14</v>
          </cell>
          <cell r="E31">
            <v>14</v>
          </cell>
          <cell r="F31">
            <v>60</v>
          </cell>
        </row>
        <row r="32">
          <cell r="A32" t="str">
            <v>720291</v>
          </cell>
          <cell r="B32" t="str">
            <v xml:space="preserve">Ферротитан и ферросиликотитан</v>
          </cell>
          <cell r="C32" t="str">
            <v>НИДЕРЛАНДЫ</v>
          </cell>
          <cell r="D32">
            <v>12</v>
          </cell>
          <cell r="E32">
            <v>12</v>
          </cell>
          <cell r="F32">
            <v>8631</v>
          </cell>
          <cell r="G32">
            <v>8220</v>
          </cell>
        </row>
        <row r="33">
          <cell r="A33" t="str">
            <v>720292</v>
          </cell>
          <cell r="B33" t="str">
            <v>Феррованадий</v>
          </cell>
          <cell r="C33" t="str">
            <v>ГЕРМАНИЯ</v>
          </cell>
          <cell r="D33">
            <v>19</v>
          </cell>
          <cell r="E33">
            <v>19</v>
          </cell>
          <cell r="F33">
            <v>19</v>
          </cell>
          <cell r="G33">
            <v>3630</v>
          </cell>
        </row>
        <row r="34">
          <cell r="A34" t="str">
            <v>720292</v>
          </cell>
          <cell r="B34" t="str">
            <v>Феррованадий</v>
          </cell>
          <cell r="C34" t="str">
            <v>КИТАЙ</v>
          </cell>
          <cell r="D34">
            <v>51</v>
          </cell>
          <cell r="E34">
            <v>69</v>
          </cell>
          <cell r="F34">
            <v>69</v>
          </cell>
          <cell r="G34">
            <v>68</v>
          </cell>
        </row>
        <row r="35">
          <cell r="A35" t="str">
            <v>720292</v>
          </cell>
          <cell r="B35" t="str">
            <v>Феррованадий</v>
          </cell>
          <cell r="C35" t="str">
            <v>НИДЕРЛАНДЫ</v>
          </cell>
          <cell r="D35">
            <v>1</v>
          </cell>
          <cell r="E35">
            <v>7</v>
          </cell>
          <cell r="F35">
            <v>5</v>
          </cell>
          <cell r="G35">
            <v>0</v>
          </cell>
        </row>
        <row r="36">
          <cell r="A36" t="str">
            <v>720292</v>
          </cell>
          <cell r="B36" t="str">
            <v>Феррованадий</v>
          </cell>
          <cell r="C36" t="str">
            <v>ЭСТОНИЯ</v>
          </cell>
          <cell r="D36">
            <v>20</v>
          </cell>
          <cell r="E36">
            <v>20</v>
          </cell>
          <cell r="F36">
            <v>20</v>
          </cell>
        </row>
        <row r="37">
          <cell r="A37" t="str">
            <v>720293</v>
          </cell>
          <cell r="B37" t="str">
            <v>Феррониобий</v>
          </cell>
          <cell r="C37" t="str">
            <v>НИДЕРЛАНДЫ</v>
          </cell>
          <cell r="D37">
            <v>19</v>
          </cell>
          <cell r="E37">
            <v>12</v>
          </cell>
          <cell r="F37">
            <v>19</v>
          </cell>
          <cell r="G37">
            <v>12</v>
          </cell>
        </row>
        <row r="38">
          <cell r="A38" t="str">
            <v>720299</v>
          </cell>
          <cell r="B38" t="str">
            <v>Прочие</v>
          </cell>
          <cell r="C38" t="str">
            <v>ВЕНГРИЯ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</row>
        <row r="39">
          <cell r="A39" t="str">
            <v>720299</v>
          </cell>
          <cell r="B39" t="str">
            <v>Прочие</v>
          </cell>
          <cell r="C39" t="str">
            <v>ГЕРМАНИЯ</v>
          </cell>
          <cell r="D39">
            <v>8</v>
          </cell>
          <cell r="E39">
            <v>8</v>
          </cell>
          <cell r="F39">
            <v>20</v>
          </cell>
          <cell r="G39">
            <v>9</v>
          </cell>
        </row>
        <row r="40">
          <cell r="A40" t="str">
            <v>720299</v>
          </cell>
          <cell r="B40" t="str">
            <v>Прочие</v>
          </cell>
          <cell r="C40" t="str">
            <v>США</v>
          </cell>
          <cell r="D40">
            <v>0</v>
          </cell>
          <cell r="E40">
            <v>0</v>
          </cell>
          <cell r="F40">
            <v>0</v>
          </cell>
          <cell r="G40">
            <v>17</v>
          </cell>
        </row>
        <row r="41">
          <cell r="A41" t="str">
            <v>720299</v>
          </cell>
          <cell r="B41" t="str">
            <v>Прочие</v>
          </cell>
          <cell r="C41" t="str">
            <v>ФИНЛЯНДИЯ</v>
          </cell>
          <cell r="D41">
            <v>7</v>
          </cell>
          <cell r="E41">
            <v>7</v>
          </cell>
          <cell r="F41">
            <v>7</v>
          </cell>
          <cell r="G41">
            <v>15</v>
          </cell>
        </row>
      </sheetData>
      <sheetData sheetId="2" refreshError="1">
        <row r="1">
          <cell r="A1" t="str">
            <v xml:space="preserve">Код ТНВЭД</v>
          </cell>
          <cell r="B1" t="str">
            <v>Название</v>
          </cell>
          <cell r="C1" t="str">
            <v>G021</v>
          </cell>
          <cell r="D1" t="str">
            <v>First_G022</v>
          </cell>
          <cell r="E1" t="str">
            <v>1</v>
          </cell>
          <cell r="F1" t="str">
            <v>2</v>
          </cell>
          <cell r="G1" t="str">
            <v>3</v>
          </cell>
          <cell r="H1" t="str">
            <v>4</v>
          </cell>
        </row>
        <row r="2">
          <cell r="A2" t="str">
            <v>72021</v>
          </cell>
          <cell r="B2" t="str">
            <v>Ферромарганец</v>
          </cell>
          <cell r="C2" t="str">
            <v>00186275</v>
          </cell>
          <cell r="D2" t="str">
            <v xml:space="preserve">АО КОСОГОРСКИЙ МЕТАЛЛУРГИЧЕСКИЙ З-Д В СЧЕТ ДОГ.064А/1-П ОТ 30.06.98</v>
          </cell>
          <cell r="E2">
            <v>500</v>
          </cell>
          <cell r="F2">
            <v>500</v>
          </cell>
          <cell r="G2">
            <v>500</v>
          </cell>
        </row>
        <row r="3">
          <cell r="A3" t="str">
            <v>72021</v>
          </cell>
          <cell r="B3" t="str">
            <v>Ферромарганец</v>
          </cell>
          <cell r="C3" t="str">
            <v>00210772</v>
          </cell>
          <cell r="D3" t="str">
            <v xml:space="preserve">ОАО "ЛЮДИНОВСКИЙ ТЕПЛОВОЗОСТРОИТЕЛЬНЫЙ ЗАВОД"</v>
          </cell>
          <cell r="E3">
            <v>134</v>
          </cell>
          <cell r="F3">
            <v>134</v>
          </cell>
          <cell r="G3">
            <v>134</v>
          </cell>
        </row>
        <row r="4">
          <cell r="A4" t="str">
            <v>72021</v>
          </cell>
          <cell r="B4" t="str">
            <v>Ферромарганец</v>
          </cell>
          <cell r="C4" t="str">
            <v>39423946</v>
          </cell>
          <cell r="D4" t="str">
            <v xml:space="preserve">ЗАО САРДЕР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</row>
        <row r="5">
          <cell r="A5" t="str">
            <v>72022</v>
          </cell>
          <cell r="B5" t="str">
            <v>Ферросилиций</v>
          </cell>
          <cell r="C5" t="str">
            <v>00162168</v>
          </cell>
          <cell r="D5" t="str">
            <v xml:space="preserve">АО ЩЕКИНСКОЕ ПОГРУЗОЧНО-ТРАНСПОРТ НОЕ УПРАВЛЕНИЕ</v>
          </cell>
          <cell r="E5">
            <v>63</v>
          </cell>
          <cell r="F5">
            <v>63</v>
          </cell>
        </row>
        <row r="6">
          <cell r="A6" t="str">
            <v>72022</v>
          </cell>
          <cell r="B6" t="str">
            <v>Ферросилиций</v>
          </cell>
          <cell r="C6" t="str">
            <v>00186476</v>
          </cell>
          <cell r="D6" t="str">
            <v xml:space="preserve">  АО"КУЗНЕЦКИЕ ФЕРРОСПЛАВЫ"</v>
          </cell>
          <cell r="E6">
            <v>7998</v>
          </cell>
          <cell r="F6">
            <v>8905</v>
          </cell>
          <cell r="G6">
            <v>9945</v>
          </cell>
          <cell r="H6">
            <v>11107</v>
          </cell>
        </row>
        <row r="7">
          <cell r="A7" t="str">
            <v>72022</v>
          </cell>
          <cell r="B7" t="str">
            <v>Ферросилиций</v>
          </cell>
          <cell r="C7" t="str">
            <v>00186507</v>
          </cell>
          <cell r="D7" t="str">
            <v xml:space="preserve">ОАО "ЧЭМК"</v>
          </cell>
          <cell r="E7">
            <v>3337</v>
          </cell>
          <cell r="F7">
            <v>3876</v>
          </cell>
          <cell r="G7">
            <v>5709</v>
          </cell>
          <cell r="H7">
            <v>5775</v>
          </cell>
        </row>
        <row r="8">
          <cell r="A8" t="str">
            <v>72022</v>
          </cell>
          <cell r="B8" t="str">
            <v>Ферросилиций</v>
          </cell>
          <cell r="C8" t="str">
            <v>01105327</v>
          </cell>
          <cell r="D8" t="str">
            <v xml:space="preserve">ГЛАВНЫЙ МАТЕРИАЛЬНЫЙ СКЛАД ДП МТС СВЕРДЛОВСКОЙ Ж/Д</v>
          </cell>
          <cell r="E8">
            <v>58</v>
          </cell>
          <cell r="F8">
            <v>58</v>
          </cell>
          <cell r="G8">
            <v>58</v>
          </cell>
        </row>
        <row r="9">
          <cell r="A9" t="str">
            <v>72022</v>
          </cell>
          <cell r="B9" t="str">
            <v>Ферросилиций</v>
          </cell>
          <cell r="C9" t="str">
            <v>01872446</v>
          </cell>
          <cell r="D9" t="str">
            <v xml:space="preserve">АО "ЧЕЛЯБМЕТАЛЛОПТТОРГ"</v>
          </cell>
          <cell r="E9">
            <v>130</v>
          </cell>
          <cell r="F9">
            <v>130</v>
          </cell>
          <cell r="G9">
            <v>0</v>
          </cell>
          <cell r="H9">
            <v>130</v>
          </cell>
        </row>
        <row r="10">
          <cell r="A10" t="str">
            <v>72022</v>
          </cell>
          <cell r="B10" t="str">
            <v>Ферросилиций</v>
          </cell>
          <cell r="C10" t="str">
            <v>01872481</v>
          </cell>
          <cell r="D10" t="str">
            <v xml:space="preserve">АООТ"ФИРМА ЧЕЛЯБТЕХОПТТОРГ" *7451007428</v>
          </cell>
          <cell r="E10">
            <v>37</v>
          </cell>
          <cell r="F10">
            <v>219</v>
          </cell>
          <cell r="G10">
            <v>37</v>
          </cell>
          <cell r="H10">
            <v>219</v>
          </cell>
        </row>
        <row r="11">
          <cell r="A11" t="str">
            <v>72022</v>
          </cell>
          <cell r="B11" t="str">
            <v>Ферросилиций</v>
          </cell>
          <cell r="C11" t="str">
            <v>05785247</v>
          </cell>
          <cell r="D11" t="str">
            <v xml:space="preserve">ОАО"БРАТСКИЙ АЛЮМИНИЕВЫЙ ЗАВОД"</v>
          </cell>
          <cell r="E11">
            <v>932</v>
          </cell>
          <cell r="F11">
            <v>660</v>
          </cell>
          <cell r="G11">
            <v>866</v>
          </cell>
          <cell r="H11">
            <v>595</v>
          </cell>
        </row>
        <row r="12">
          <cell r="A12" t="str">
            <v>72022</v>
          </cell>
          <cell r="B12" t="str">
            <v>Ферросилиций</v>
          </cell>
          <cell r="C12" t="str">
            <v>12462473</v>
          </cell>
          <cell r="D12" t="str">
            <v xml:space="preserve">ОАО "ВАНАДИЙ-ТУЛАЧЕРМЕТ"</v>
          </cell>
          <cell r="E12">
            <v>54</v>
          </cell>
          <cell r="F12">
            <v>54</v>
          </cell>
          <cell r="G12">
            <v>54</v>
          </cell>
        </row>
        <row r="13">
          <cell r="A13" t="str">
            <v>72022</v>
          </cell>
          <cell r="B13" t="str">
            <v>Ферросилиций</v>
          </cell>
          <cell r="C13" t="str">
            <v>20538782</v>
          </cell>
          <cell r="D13" t="str">
            <v xml:space="preserve">ЗАО "ИНТЕРЭНЕРГОСЕРВИС"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 t="str">
            <v>72022</v>
          </cell>
          <cell r="B14" t="str">
            <v>Ферросилиций</v>
          </cell>
          <cell r="C14" t="str">
            <v>25006676</v>
          </cell>
          <cell r="D14" t="str">
            <v xml:space="preserve">АОЗТ "ЭКСФЕР"</v>
          </cell>
          <cell r="E14">
            <v>400</v>
          </cell>
          <cell r="F14">
            <v>400</v>
          </cell>
          <cell r="G14">
            <v>0</v>
          </cell>
          <cell r="H14">
            <v>400</v>
          </cell>
        </row>
        <row r="15">
          <cell r="A15" t="str">
            <v>72022</v>
          </cell>
          <cell r="B15" t="str">
            <v>Ферросилиций</v>
          </cell>
          <cell r="C15" t="str">
            <v>26037673</v>
          </cell>
          <cell r="D15" t="str">
            <v xml:space="preserve">АООТ "ПСКОВТЕХКОМПЛЕКТ"</v>
          </cell>
          <cell r="E15">
            <v>129</v>
          </cell>
          <cell r="F15">
            <v>129</v>
          </cell>
          <cell r="G15">
            <v>129</v>
          </cell>
        </row>
        <row r="16">
          <cell r="A16" t="str">
            <v>72022</v>
          </cell>
          <cell r="B16" t="str">
            <v>Ферросилиций</v>
          </cell>
          <cell r="C16" t="str">
            <v>34544438</v>
          </cell>
          <cell r="D16" t="str">
            <v>ООО"Уралстрэл"</v>
          </cell>
          <cell r="E16">
            <v>69</v>
          </cell>
          <cell r="F16">
            <v>69</v>
          </cell>
          <cell r="G16">
            <v>0</v>
          </cell>
          <cell r="H16">
            <v>69</v>
          </cell>
        </row>
        <row r="17">
          <cell r="A17" t="str">
            <v>72022</v>
          </cell>
          <cell r="B17" t="str">
            <v>Ферросилиций</v>
          </cell>
          <cell r="C17" t="str">
            <v>35208910</v>
          </cell>
          <cell r="D17" t="str">
            <v xml:space="preserve">ЗАО "ТОРГОВЫЙ ДОМ "ПЕРМГРЭСИМЭКС"</v>
          </cell>
          <cell r="E17">
            <v>186</v>
          </cell>
          <cell r="F17" t="str">
            <v>5/1944/1221-18000</v>
          </cell>
        </row>
        <row r="18">
          <cell r="A18" t="str">
            <v>72022</v>
          </cell>
          <cell r="B18" t="str">
            <v>Ферросилиций</v>
          </cell>
          <cell r="C18" t="str">
            <v>43081799</v>
          </cell>
          <cell r="D18" t="str">
            <v>ООО"ФЕРАЛ"</v>
          </cell>
          <cell r="E18">
            <v>68</v>
          </cell>
          <cell r="F18">
            <v>68</v>
          </cell>
          <cell r="G18">
            <v>68</v>
          </cell>
        </row>
        <row r="19">
          <cell r="A19" t="str">
            <v>72022</v>
          </cell>
          <cell r="B19" t="str">
            <v>Ферросилиций</v>
          </cell>
          <cell r="C19" t="str">
            <v>45193628</v>
          </cell>
          <cell r="D19" t="str">
            <v xml:space="preserve">ООО "ТОРГОВЫЙ ДОМ "АЛГОН"</v>
          </cell>
          <cell r="E19">
            <v>63</v>
          </cell>
          <cell r="F19">
            <v>63</v>
          </cell>
          <cell r="G19">
            <v>130</v>
          </cell>
          <cell r="H19">
            <v>68</v>
          </cell>
        </row>
        <row r="20">
          <cell r="A20" t="str">
            <v>72022</v>
          </cell>
          <cell r="B20" t="str">
            <v>Ферросилиций</v>
          </cell>
          <cell r="C20" t="str">
            <v>45626820</v>
          </cell>
          <cell r="D20" t="str">
            <v xml:space="preserve">" КОНУС"</v>
          </cell>
          <cell r="E20">
            <v>63</v>
          </cell>
          <cell r="F20">
            <v>63</v>
          </cell>
        </row>
        <row r="21">
          <cell r="A21" t="str">
            <v>72022</v>
          </cell>
          <cell r="B21" t="str">
            <v>Ферросилиций</v>
          </cell>
          <cell r="C21" t="str">
            <v>45652757</v>
          </cell>
          <cell r="D21" t="str">
            <v xml:space="preserve">ЗАО "СТАЛЬОПТОРГ"</v>
          </cell>
          <cell r="E21">
            <v>134</v>
          </cell>
          <cell r="F21">
            <v>57</v>
          </cell>
        </row>
        <row r="22">
          <cell r="A22" t="str">
            <v>72022</v>
          </cell>
          <cell r="B22" t="str">
            <v>Ферросилиций</v>
          </cell>
          <cell r="C22" t="str">
            <v>47216339</v>
          </cell>
          <cell r="D22" t="str">
            <v xml:space="preserve">ООО "СИБИРСКАЯ ЭНЕРГЕТИЧЕСКАЯ КОМПАНИЯ"</v>
          </cell>
          <cell r="E22">
            <v>163</v>
          </cell>
          <cell r="F22">
            <v>163</v>
          </cell>
          <cell r="G22">
            <v>63</v>
          </cell>
          <cell r="H22">
            <v>263</v>
          </cell>
        </row>
        <row r="23">
          <cell r="A23" t="str">
            <v>72022</v>
          </cell>
          <cell r="B23" t="str">
            <v>Ферросилиций</v>
          </cell>
          <cell r="C23" t="str">
            <v>47314332</v>
          </cell>
          <cell r="D23" t="str">
            <v xml:space="preserve">ЗАО ФИРМА"ТРАНСМЕТ"</v>
          </cell>
          <cell r="E23">
            <v>67</v>
          </cell>
          <cell r="F23">
            <v>0</v>
          </cell>
          <cell r="G23">
            <v>19</v>
          </cell>
        </row>
        <row r="24">
          <cell r="A24" t="str">
            <v>72022</v>
          </cell>
          <cell r="B24" t="str">
            <v>Ферросилиций</v>
          </cell>
          <cell r="C24" t="str">
            <v>47994195</v>
          </cell>
          <cell r="D24" t="str">
            <v xml:space="preserve">"БАРК" ООО</v>
          </cell>
          <cell r="E24">
            <v>89</v>
          </cell>
          <cell r="F24">
            <v>89</v>
          </cell>
          <cell r="G24">
            <v>59</v>
          </cell>
        </row>
        <row r="25">
          <cell r="A25" t="str">
            <v>72022</v>
          </cell>
          <cell r="B25" t="str">
            <v>Ферросилиций</v>
          </cell>
          <cell r="C25" t="str">
            <v>49000810</v>
          </cell>
          <cell r="D25" t="str">
            <v>ООО"МЕТСТАР"</v>
          </cell>
          <cell r="E25">
            <v>8</v>
          </cell>
          <cell r="F25">
            <v>8</v>
          </cell>
          <cell r="G25">
            <v>0</v>
          </cell>
          <cell r="H25">
            <v>8</v>
          </cell>
        </row>
        <row r="26">
          <cell r="A26" t="str">
            <v>72022</v>
          </cell>
          <cell r="B26" t="str">
            <v>Ферросилиций</v>
          </cell>
          <cell r="C26" t="str">
            <v>49031785</v>
          </cell>
          <cell r="D26" t="str">
            <v xml:space="preserve">ЗАО "ПСКОВМАШ - М"</v>
          </cell>
          <cell r="E26">
            <v>15</v>
          </cell>
          <cell r="F26">
            <v>15</v>
          </cell>
          <cell r="G26">
            <v>15</v>
          </cell>
        </row>
        <row r="27">
          <cell r="A27" t="str">
            <v>72022</v>
          </cell>
          <cell r="B27" t="str">
            <v>Ферросилиций</v>
          </cell>
          <cell r="C27" t="str">
            <v>49973323</v>
          </cell>
          <cell r="D27" t="str">
            <v xml:space="preserve">ООО "КОНТРАКТ"</v>
          </cell>
          <cell r="E27">
            <v>203</v>
          </cell>
          <cell r="F27">
            <v>203</v>
          </cell>
          <cell r="G27">
            <v>0</v>
          </cell>
          <cell r="H27">
            <v>203</v>
          </cell>
        </row>
        <row r="28">
          <cell r="A28" t="str">
            <v>72023</v>
          </cell>
          <cell r="B28" t="str">
            <v>Ферросиликомарганец</v>
          </cell>
          <cell r="C28" t="str">
            <v>00186499</v>
          </cell>
          <cell r="D28" t="str">
            <v xml:space="preserve">ОАО  "СЕРОВСКИЙ ЗАВОД ФЕРРОСПЛАВОВ"</v>
          </cell>
          <cell r="E28">
            <v>272</v>
          </cell>
          <cell r="F28">
            <v>275</v>
          </cell>
          <cell r="G28">
            <v>275</v>
          </cell>
          <cell r="H28">
            <v>335</v>
          </cell>
        </row>
        <row r="29">
          <cell r="A29" t="str">
            <v>72023</v>
          </cell>
          <cell r="B29" t="str">
            <v>Ферросиликомарганец</v>
          </cell>
          <cell r="C29" t="str">
            <v>00186507</v>
          </cell>
          <cell r="D29" t="str">
            <v xml:space="preserve">ОАО "ЧЭМК"</v>
          </cell>
          <cell r="E29">
            <v>260</v>
          </cell>
          <cell r="F29">
            <v>260</v>
          </cell>
          <cell r="G29">
            <v>342</v>
          </cell>
        </row>
        <row r="30">
          <cell r="A30" t="str">
            <v>72024</v>
          </cell>
          <cell r="B30" t="str">
            <v>Феррохром</v>
          </cell>
          <cell r="C30" t="str">
            <v>00108128</v>
          </cell>
          <cell r="D30" t="str">
            <v xml:space="preserve">ОАО "КАМСКАЯ ГЭС"</v>
          </cell>
          <cell r="E30">
            <v>52</v>
          </cell>
          <cell r="F30">
            <v>52</v>
          </cell>
          <cell r="G30">
            <v>79</v>
          </cell>
        </row>
        <row r="31">
          <cell r="A31" t="str">
            <v>72024</v>
          </cell>
          <cell r="B31" t="str">
            <v>Феррохром</v>
          </cell>
          <cell r="C31" t="str">
            <v>00186482</v>
          </cell>
          <cell r="D31" t="str">
            <v xml:space="preserve">ОАО "КЛЮЧЕВСКИЙ ЗАВОД ФЕРРОСПЛАВОВ"</v>
          </cell>
          <cell r="E31">
            <v>60</v>
          </cell>
          <cell r="F31">
            <v>60</v>
          </cell>
        </row>
        <row r="32">
          <cell r="A32" t="str">
            <v>72024</v>
          </cell>
          <cell r="B32" t="str">
            <v>Феррохром</v>
          </cell>
          <cell r="C32" t="str">
            <v>00186499</v>
          </cell>
          <cell r="D32" t="str">
            <v xml:space="preserve">АООТ"СЕРОВСКИЙ ЗАВОД ФЕРРОСПЛАВОВ"</v>
          </cell>
          <cell r="E32">
            <v>6102</v>
          </cell>
          <cell r="F32">
            <v>8631</v>
          </cell>
          <cell r="G32">
            <v>8220</v>
          </cell>
          <cell r="H32">
            <v>6738</v>
          </cell>
        </row>
        <row r="33">
          <cell r="A33" t="str">
            <v>72024</v>
          </cell>
          <cell r="B33" t="str">
            <v>Феррохром</v>
          </cell>
          <cell r="C33" t="str">
            <v>00186507</v>
          </cell>
          <cell r="D33" t="str">
            <v xml:space="preserve">ОАО "ЧЭМК"</v>
          </cell>
          <cell r="E33">
            <v>1271</v>
          </cell>
          <cell r="F33">
            <v>1986</v>
          </cell>
          <cell r="G33">
            <v>3630</v>
          </cell>
          <cell r="H33">
            <v>6326</v>
          </cell>
        </row>
        <row r="34">
          <cell r="A34" t="str">
            <v>72024</v>
          </cell>
          <cell r="B34" t="str">
            <v>Феррохром</v>
          </cell>
          <cell r="C34" t="str">
            <v>01410533</v>
          </cell>
          <cell r="D34" t="str">
            <v xml:space="preserve">АООТ "МОНТАЖРЕСУРСЫ"</v>
          </cell>
          <cell r="E34">
            <v>69</v>
          </cell>
          <cell r="F34">
            <v>69</v>
          </cell>
          <cell r="G34">
            <v>68</v>
          </cell>
        </row>
        <row r="35">
          <cell r="A35" t="str">
            <v>72024</v>
          </cell>
          <cell r="B35" t="str">
            <v>Феррохром</v>
          </cell>
          <cell r="C35" t="str">
            <v>11152144</v>
          </cell>
          <cell r="D35" t="str">
            <v xml:space="preserve">ООО "СЕТОС-СЕРВИС"</v>
          </cell>
          <cell r="E35">
            <v>694</v>
          </cell>
          <cell r="F35">
            <v>694</v>
          </cell>
          <cell r="G35">
            <v>0</v>
          </cell>
          <cell r="H35">
            <v>694</v>
          </cell>
        </row>
        <row r="36">
          <cell r="A36" t="str">
            <v>72024</v>
          </cell>
          <cell r="B36" t="str">
            <v>Феррохром</v>
          </cell>
          <cell r="C36" t="str">
            <v>11725539</v>
          </cell>
          <cell r="D36" t="str">
            <v>ООО"ТЕРМИНАЛ-КОМПЛЕКС"</v>
          </cell>
          <cell r="E36">
            <v>64</v>
          </cell>
          <cell r="F36">
            <v>64</v>
          </cell>
        </row>
        <row r="37">
          <cell r="A37" t="str">
            <v>72024</v>
          </cell>
          <cell r="B37" t="str">
            <v>Феррохром</v>
          </cell>
          <cell r="C37" t="str">
            <v>17541993</v>
          </cell>
          <cell r="D37" t="str">
            <v xml:space="preserve">ЗАО"МЕТАЛЗРАША ЛИМИТЕД"</v>
          </cell>
          <cell r="E37">
            <v>58</v>
          </cell>
          <cell r="F37">
            <v>58</v>
          </cell>
          <cell r="G37">
            <v>58</v>
          </cell>
        </row>
        <row r="38">
          <cell r="A38" t="str">
            <v>72024</v>
          </cell>
          <cell r="B38" t="str">
            <v>Феррохром</v>
          </cell>
          <cell r="C38" t="str">
            <v>25006676</v>
          </cell>
          <cell r="D38" t="str">
            <v xml:space="preserve">АОЗТ ЭКСФЕР</v>
          </cell>
          <cell r="E38">
            <v>396</v>
          </cell>
          <cell r="F38">
            <v>396</v>
          </cell>
          <cell r="G38">
            <v>201</v>
          </cell>
        </row>
        <row r="39">
          <cell r="A39" t="str">
            <v>72024</v>
          </cell>
          <cell r="B39" t="str">
            <v>Феррохром</v>
          </cell>
          <cell r="C39" t="str">
            <v>25069276</v>
          </cell>
          <cell r="D39" t="str">
            <v xml:space="preserve">000 "ВЭКС-ИМПОРТ"</v>
          </cell>
          <cell r="E39">
            <v>51</v>
          </cell>
          <cell r="F39">
            <v>51</v>
          </cell>
          <cell r="G39">
            <v>0</v>
          </cell>
          <cell r="H39">
            <v>51</v>
          </cell>
        </row>
        <row r="40">
          <cell r="A40" t="str">
            <v>72024</v>
          </cell>
          <cell r="B40" t="str">
            <v>Феррохром</v>
          </cell>
          <cell r="C40" t="str">
            <v>26419110</v>
          </cell>
          <cell r="D40" t="str">
            <v xml:space="preserve">ТОО "АСТЕР"                                                                 1199</v>
          </cell>
          <cell r="E40">
            <v>17</v>
          </cell>
          <cell r="F40">
            <v>17</v>
          </cell>
          <cell r="G40">
            <v>17</v>
          </cell>
        </row>
        <row r="41">
          <cell r="A41" t="str">
            <v>72024</v>
          </cell>
          <cell r="B41" t="str">
            <v>Феррохром</v>
          </cell>
          <cell r="C41" t="str">
            <v>31192571</v>
          </cell>
          <cell r="D41" t="str">
            <v xml:space="preserve">ЗАО ФИРМА "БУРЕВЕСТНИК"</v>
          </cell>
          <cell r="E41">
            <v>15</v>
          </cell>
          <cell r="F41">
            <v>15</v>
          </cell>
          <cell r="G41">
            <v>15</v>
          </cell>
        </row>
        <row r="42">
          <cell r="A42" t="str">
            <v>72024</v>
          </cell>
          <cell r="B42" t="str">
            <v>Феррохром</v>
          </cell>
          <cell r="C42" t="str">
            <v>32547326</v>
          </cell>
          <cell r="D42" t="str">
            <v xml:space="preserve">ООО фирма "Миранда"</v>
          </cell>
          <cell r="E42">
            <v>11</v>
          </cell>
          <cell r="F42">
            <v>11</v>
          </cell>
          <cell r="G42">
            <v>11</v>
          </cell>
        </row>
        <row r="43">
          <cell r="A43" t="str">
            <v>72024</v>
          </cell>
          <cell r="B43" t="str">
            <v>Феррохром</v>
          </cell>
          <cell r="C43" t="str">
            <v>33608975</v>
          </cell>
          <cell r="D43" t="str">
            <v>ТОО"ГРАД"</v>
          </cell>
          <cell r="E43">
            <v>20</v>
          </cell>
          <cell r="F43">
            <v>20</v>
          </cell>
        </row>
        <row r="44">
          <cell r="A44" t="str">
            <v>72024</v>
          </cell>
          <cell r="B44" t="str">
            <v>Феррохром</v>
          </cell>
          <cell r="C44" t="str">
            <v>34544438</v>
          </cell>
          <cell r="D44" t="str">
            <v>ООО"Уралстрэл"</v>
          </cell>
          <cell r="E44">
            <v>63</v>
          </cell>
          <cell r="F44">
            <v>63</v>
          </cell>
          <cell r="G44">
            <v>0</v>
          </cell>
          <cell r="H44">
            <v>63</v>
          </cell>
        </row>
        <row r="45">
          <cell r="A45" t="str">
            <v>72024</v>
          </cell>
          <cell r="B45" t="str">
            <v>Феррохром</v>
          </cell>
          <cell r="C45" t="str">
            <v>41091196</v>
          </cell>
          <cell r="D45" t="str">
            <v>ЗАО"ДАУМОС"</v>
          </cell>
          <cell r="E45">
            <v>0</v>
          </cell>
          <cell r="F45">
            <v>0</v>
          </cell>
        </row>
        <row r="46">
          <cell r="A46" t="str">
            <v>72024</v>
          </cell>
          <cell r="B46" t="str">
            <v>Феррохром</v>
          </cell>
          <cell r="C46" t="str">
            <v>41902341</v>
          </cell>
          <cell r="D46" t="str">
            <v xml:space="preserve">ООО "БЕЛТРУБОТЕХСЕРВИС"</v>
          </cell>
          <cell r="E46">
            <v>67</v>
          </cell>
          <cell r="F46">
            <v>67</v>
          </cell>
          <cell r="G46">
            <v>67</v>
          </cell>
        </row>
        <row r="47">
          <cell r="A47" t="str">
            <v>72024</v>
          </cell>
          <cell r="B47" t="str">
            <v>Феррохром</v>
          </cell>
          <cell r="C47" t="str">
            <v>43081799</v>
          </cell>
          <cell r="D47" t="str">
            <v>ООО"ФЕРАЛ"</v>
          </cell>
          <cell r="E47">
            <v>65</v>
          </cell>
          <cell r="F47">
            <v>65</v>
          </cell>
          <cell r="G47">
            <v>68</v>
          </cell>
          <cell r="H47">
            <v>68</v>
          </cell>
        </row>
        <row r="48">
          <cell r="A48" t="str">
            <v>72024</v>
          </cell>
          <cell r="B48" t="str">
            <v>Феррохром</v>
          </cell>
          <cell r="C48" t="str">
            <v>44657132</v>
          </cell>
          <cell r="D48" t="str">
            <v xml:space="preserve">ООО "Е.П.Э.К"(ЕКАТЕРИНБУРГСКАЯ ПРОМЫШЛЕННО-ЭКОНОМИЧЕСКАЯ КОРПОРАЦИЯ)        2286</v>
          </cell>
          <cell r="E48">
            <v>107</v>
          </cell>
        </row>
        <row r="49">
          <cell r="A49" t="str">
            <v>72024</v>
          </cell>
          <cell r="B49" t="str">
            <v>Феррохром</v>
          </cell>
          <cell r="C49" t="str">
            <v>47558241</v>
          </cell>
          <cell r="D49" t="str">
            <v xml:space="preserve">ООО "СПЕЦМЕТАЛЛИНДУСТРИЯ"</v>
          </cell>
          <cell r="E49">
            <v>67</v>
          </cell>
          <cell r="F49">
            <v>68</v>
          </cell>
        </row>
        <row r="50">
          <cell r="A50" t="str">
            <v>72024</v>
          </cell>
          <cell r="B50" t="str">
            <v>Феррохром</v>
          </cell>
          <cell r="C50" t="str">
            <v>49856706</v>
          </cell>
          <cell r="D50" t="str">
            <v>ООО"РУБИН-М"</v>
          </cell>
          <cell r="E50">
            <v>16</v>
          </cell>
          <cell r="F50">
            <v>16</v>
          </cell>
          <cell r="G50">
            <v>16</v>
          </cell>
        </row>
        <row r="51">
          <cell r="A51" t="str">
            <v>72024</v>
          </cell>
          <cell r="B51" t="str">
            <v>Феррохром</v>
          </cell>
          <cell r="C51" t="str">
            <v>49898449</v>
          </cell>
          <cell r="D51" t="str">
            <v xml:space="preserve">ООО "ЭКО ФИНАНС"</v>
          </cell>
          <cell r="E51">
            <v>2</v>
          </cell>
        </row>
        <row r="52">
          <cell r="A52" t="str">
            <v>72024</v>
          </cell>
          <cell r="B52" t="str">
            <v>Феррохром</v>
          </cell>
          <cell r="C52" t="str">
            <v>80403746</v>
          </cell>
          <cell r="D52" t="str">
            <v xml:space="preserve">ЛЕБЕДЕВ АЛЕКСАНДР ВИКТОРОВИЧ ПАС.II-ВС  562913 ОТ 19.05.77 ОВД УССУРИЙСКА</v>
          </cell>
          <cell r="E52">
            <v>15</v>
          </cell>
          <cell r="F52">
            <v>15</v>
          </cell>
          <cell r="G52">
            <v>0</v>
          </cell>
          <cell r="H52">
            <v>15</v>
          </cell>
        </row>
        <row r="53">
          <cell r="A53" t="str">
            <v>72024</v>
          </cell>
          <cell r="B53" t="str">
            <v>Феррохром</v>
          </cell>
          <cell r="C53" t="str">
            <v>80457251</v>
          </cell>
          <cell r="D53" t="str">
            <v xml:space="preserve">ЧП Б/О ЮР.Л., ЕРМАКОВ АНДРЕЙ ЛЕОНИДОВИЧ,</v>
          </cell>
          <cell r="E53">
            <v>21</v>
          </cell>
          <cell r="F53">
            <v>21</v>
          </cell>
          <cell r="G53">
            <v>21</v>
          </cell>
          <cell r="H53">
            <v>9</v>
          </cell>
        </row>
        <row r="54">
          <cell r="A54" t="str">
            <v>72025</v>
          </cell>
          <cell r="B54" t="str">
            <v>Ферросиликохром</v>
          </cell>
          <cell r="C54" t="str">
            <v>00186507</v>
          </cell>
          <cell r="D54" t="str">
            <v xml:space="preserve">ОАО "ЧЭМК"</v>
          </cell>
          <cell r="E54">
            <v>1891</v>
          </cell>
          <cell r="F54">
            <v>1251</v>
          </cell>
          <cell r="G54">
            <v>3020</v>
          </cell>
          <cell r="H54">
            <v>258</v>
          </cell>
        </row>
        <row r="55">
          <cell r="A55" t="str">
            <v>72026</v>
          </cell>
          <cell r="B55" t="str">
            <v>Ферроникель</v>
          </cell>
          <cell r="C55" t="str">
            <v>00194553</v>
          </cell>
          <cell r="D55" t="str">
            <v xml:space="preserve">ОАО"РЕЖСКИЙ НИКЕЛЕВЫЙ ЗАВОД"</v>
          </cell>
          <cell r="E55">
            <v>116</v>
          </cell>
          <cell r="F55">
            <v>116</v>
          </cell>
          <cell r="G55">
            <v>0</v>
          </cell>
          <cell r="H55">
            <v>116</v>
          </cell>
        </row>
        <row r="56">
          <cell r="A56" t="str">
            <v>72026</v>
          </cell>
          <cell r="B56" t="str">
            <v>Ферроникель</v>
          </cell>
          <cell r="C56" t="str">
            <v>00211599</v>
          </cell>
          <cell r="D56" t="str">
            <v xml:space="preserve">"ЗАВОД ТУРБИННЫХ ЛОПАТОК" ОАО</v>
          </cell>
          <cell r="E56">
            <v>15</v>
          </cell>
          <cell r="F56">
            <v>15</v>
          </cell>
          <cell r="G56">
            <v>0</v>
          </cell>
          <cell r="H56">
            <v>15</v>
          </cell>
        </row>
        <row r="57">
          <cell r="A57" t="str">
            <v>72026</v>
          </cell>
          <cell r="B57" t="str">
            <v>Ферроникель</v>
          </cell>
          <cell r="C57" t="str">
            <v>00479445</v>
          </cell>
          <cell r="D57" t="str">
            <v xml:space="preserve">"ЛОТОШИНСКОЕ ОПЫТНОЕ БИОТЕХНОЛОГИЧЕСКОЕ ПРЕДПРИЯТИЕ"АООТ</v>
          </cell>
          <cell r="E57">
            <v>16</v>
          </cell>
          <cell r="F57">
            <v>16</v>
          </cell>
          <cell r="G57">
            <v>16</v>
          </cell>
        </row>
        <row r="58">
          <cell r="A58" t="str">
            <v>72026</v>
          </cell>
          <cell r="B58" t="str">
            <v>Ферроникель</v>
          </cell>
          <cell r="C58" t="str">
            <v>05249425</v>
          </cell>
          <cell r="D58" t="str">
            <v xml:space="preserve">"ГОРОДСКОЙ РЕМОНТНО-СТРОИТЕЛЬНЫЙ ТРЕСТ N 6" ОАО</v>
          </cell>
          <cell r="E58">
            <v>3</v>
          </cell>
          <cell r="F58">
            <v>3</v>
          </cell>
          <cell r="G58">
            <v>3</v>
          </cell>
        </row>
        <row r="59">
          <cell r="A59" t="str">
            <v>72026</v>
          </cell>
          <cell r="B59" t="str">
            <v>Ферроникель</v>
          </cell>
          <cell r="C59" t="str">
            <v>05784851</v>
          </cell>
          <cell r="D59" t="str">
            <v xml:space="preserve">"ЛЕНИНГРАДСКИЙ ЭЛЕКТРОМЕХАНИЧЕСКИЙ ЗАВОД"АООТ</v>
          </cell>
          <cell r="E59">
            <v>22</v>
          </cell>
          <cell r="F59">
            <v>45</v>
          </cell>
          <cell r="G59">
            <v>22</v>
          </cell>
          <cell r="H59">
            <v>45</v>
          </cell>
        </row>
        <row r="60">
          <cell r="A60" t="str">
            <v>72026</v>
          </cell>
          <cell r="B60" t="str">
            <v>Ферроникель</v>
          </cell>
          <cell r="C60" t="str">
            <v>11144995</v>
          </cell>
          <cell r="D60" t="str">
            <v xml:space="preserve">"МИТЕКС" ЗАО</v>
          </cell>
          <cell r="E60">
            <v>68</v>
          </cell>
          <cell r="F60">
            <v>68</v>
          </cell>
          <cell r="G60">
            <v>45</v>
          </cell>
          <cell r="H60">
            <v>109</v>
          </cell>
        </row>
        <row r="61">
          <cell r="A61" t="str">
            <v>72026</v>
          </cell>
          <cell r="B61" t="str">
            <v>Ферроникель</v>
          </cell>
          <cell r="C61" t="str">
            <v>32258763</v>
          </cell>
          <cell r="D61" t="str">
            <v xml:space="preserve">ТОО "ЗИК-ПОГРУЗЧИК-СЕРВИС"                                                  1520</v>
          </cell>
          <cell r="E61">
            <v>40</v>
          </cell>
          <cell r="F61">
            <v>27</v>
          </cell>
          <cell r="G61">
            <v>27</v>
          </cell>
          <cell r="H61">
            <v>27</v>
          </cell>
        </row>
        <row r="62">
          <cell r="A62" t="str">
            <v>72026</v>
          </cell>
          <cell r="B62" t="str">
            <v>Ферроникель</v>
          </cell>
          <cell r="C62" t="str">
            <v>35755580</v>
          </cell>
          <cell r="D62" t="str">
            <v xml:space="preserve">ООО "АМОТЕК"</v>
          </cell>
          <cell r="E62">
            <v>0</v>
          </cell>
          <cell r="F62">
            <v>0</v>
          </cell>
          <cell r="G62">
            <v>0</v>
          </cell>
        </row>
        <row r="63">
          <cell r="A63" t="str">
            <v>72026</v>
          </cell>
          <cell r="B63" t="str">
            <v>Ферроникель</v>
          </cell>
          <cell r="C63" t="str">
            <v>45526219</v>
          </cell>
          <cell r="D63" t="str">
            <v xml:space="preserve">"ВНЕШМЕТАЛЛТОРГ" ООО</v>
          </cell>
          <cell r="E63">
            <v>121</v>
          </cell>
          <cell r="F63">
            <v>121</v>
          </cell>
          <cell r="G63">
            <v>81</v>
          </cell>
          <cell r="H63">
            <v>62</v>
          </cell>
        </row>
        <row r="64">
          <cell r="A64" t="str">
            <v>72026</v>
          </cell>
          <cell r="B64" t="str">
            <v>Ферроникель</v>
          </cell>
          <cell r="C64" t="str">
            <v>45606852</v>
          </cell>
          <cell r="D64" t="str">
            <v>ООО"СКИФ"</v>
          </cell>
          <cell r="E64">
            <v>55</v>
          </cell>
          <cell r="F64">
            <v>55</v>
          </cell>
        </row>
        <row r="65">
          <cell r="A65" t="str">
            <v>72026</v>
          </cell>
          <cell r="B65" t="str">
            <v>Ферроникель</v>
          </cell>
          <cell r="C65" t="str">
            <v>46665443</v>
          </cell>
          <cell r="D65" t="str">
            <v xml:space="preserve">ЗАО ТФК "ТЭСО"                                                              2842</v>
          </cell>
          <cell r="E65">
            <v>63</v>
          </cell>
        </row>
        <row r="66">
          <cell r="A66" t="str">
            <v>72026</v>
          </cell>
          <cell r="B66" t="str">
            <v>Ферроникель</v>
          </cell>
          <cell r="C66" t="str">
            <v>47985552</v>
          </cell>
          <cell r="D66" t="str">
            <v xml:space="preserve">"ЛЕНТЭК БРОКЕРИДЖ" ООО</v>
          </cell>
          <cell r="E66">
            <v>19</v>
          </cell>
          <cell r="F66">
            <v>19</v>
          </cell>
          <cell r="G66">
            <v>0</v>
          </cell>
          <cell r="H66">
            <v>19</v>
          </cell>
        </row>
        <row r="67">
          <cell r="A67" t="str">
            <v>72026</v>
          </cell>
          <cell r="B67" t="str">
            <v>Ферроникель</v>
          </cell>
          <cell r="C67" t="str">
            <v>47994195</v>
          </cell>
          <cell r="D67" t="str">
            <v xml:space="preserve">"БАРК" ООО</v>
          </cell>
          <cell r="E67">
            <v>96</v>
          </cell>
          <cell r="F67">
            <v>96</v>
          </cell>
          <cell r="G67">
            <v>72</v>
          </cell>
          <cell r="H67">
            <v>20</v>
          </cell>
        </row>
        <row r="68">
          <cell r="A68" t="str">
            <v>72026</v>
          </cell>
          <cell r="B68" t="str">
            <v>Ферроникель</v>
          </cell>
          <cell r="C68" t="str">
            <v>50010937</v>
          </cell>
          <cell r="D68" t="str">
            <v xml:space="preserve">"ПОЛАРИС" ООО</v>
          </cell>
          <cell r="E68">
            <v>37</v>
          </cell>
          <cell r="F68">
            <v>37</v>
          </cell>
          <cell r="G68">
            <v>0</v>
          </cell>
          <cell r="H68">
            <v>37</v>
          </cell>
        </row>
        <row r="69">
          <cell r="A69" t="str">
            <v>72027</v>
          </cell>
          <cell r="B69" t="str">
            <v>Ферромолибден</v>
          </cell>
          <cell r="C69" t="str">
            <v>00419839</v>
          </cell>
          <cell r="D69" t="str">
            <v xml:space="preserve">СИБИРСКИЙ ФИЛИАЛ ВНИИМП РАСХ</v>
          </cell>
          <cell r="E69">
            <v>2</v>
          </cell>
          <cell r="F69">
            <v>2</v>
          </cell>
          <cell r="G69">
            <v>0</v>
          </cell>
          <cell r="H69">
            <v>2</v>
          </cell>
        </row>
        <row r="70">
          <cell r="A70" t="str">
            <v>72027</v>
          </cell>
          <cell r="B70" t="str">
            <v>Ферромолибден</v>
          </cell>
          <cell r="C70" t="str">
            <v>05744567</v>
          </cell>
          <cell r="D70" t="str">
            <v xml:space="preserve">АО "АБАКАНВАГОНМАШ"</v>
          </cell>
          <cell r="E70">
            <v>305</v>
          </cell>
        </row>
        <row r="71">
          <cell r="A71" t="str">
            <v>72027</v>
          </cell>
          <cell r="B71" t="str">
            <v>Ферромолибден</v>
          </cell>
          <cell r="C71" t="str">
            <v>40210308</v>
          </cell>
          <cell r="D71" t="str">
            <v xml:space="preserve">ООО "АСТ"</v>
          </cell>
          <cell r="E71">
            <v>1</v>
          </cell>
          <cell r="F71">
            <v>1</v>
          </cell>
          <cell r="G71">
            <v>0</v>
          </cell>
          <cell r="H71">
            <v>1</v>
          </cell>
        </row>
        <row r="72">
          <cell r="A72" t="str">
            <v>72027</v>
          </cell>
          <cell r="B72" t="str">
            <v>Ферромолибден</v>
          </cell>
          <cell r="C72" t="str">
            <v>41091196</v>
          </cell>
          <cell r="D72" t="str">
            <v>ЗАО"ДАУМОС"</v>
          </cell>
          <cell r="E72">
            <v>1</v>
          </cell>
          <cell r="F72">
            <v>1</v>
          </cell>
        </row>
        <row r="73">
          <cell r="A73" t="str">
            <v>72027</v>
          </cell>
          <cell r="B73" t="str">
            <v>Ферромолибден</v>
          </cell>
          <cell r="C73" t="str">
            <v>45652757</v>
          </cell>
          <cell r="D73" t="str">
            <v xml:space="preserve">ЗАО "СТАЛЬОПТОРГ"</v>
          </cell>
          <cell r="E73">
            <v>46</v>
          </cell>
        </row>
        <row r="74">
          <cell r="A74" t="str">
            <v>72028</v>
          </cell>
          <cell r="B74" t="str">
            <v xml:space="preserve">Ферровольфрам и ферросиликовольфрам</v>
          </cell>
          <cell r="C74" t="str">
            <v>00186482</v>
          </cell>
          <cell r="D74" t="str">
            <v xml:space="preserve">ОАО "КЛЮЧЕВСКИЙ ЗАВОД ФЕРРОСПЛАВОВ"</v>
          </cell>
          <cell r="E74">
            <v>12</v>
          </cell>
          <cell r="F74">
            <v>12</v>
          </cell>
        </row>
        <row r="75">
          <cell r="A75" t="str">
            <v>72028</v>
          </cell>
          <cell r="B75" t="str">
            <v xml:space="preserve">Ферровольфрам и ферросиликовольфрам</v>
          </cell>
          <cell r="C75" t="str">
            <v>00186507</v>
          </cell>
          <cell r="D75" t="str">
            <v xml:space="preserve">ОАО "ЧЭМК"</v>
          </cell>
          <cell r="E75">
            <v>31</v>
          </cell>
          <cell r="F75">
            <v>31</v>
          </cell>
        </row>
        <row r="76">
          <cell r="A76" t="str">
            <v>72028</v>
          </cell>
          <cell r="B76" t="str">
            <v xml:space="preserve">Ферровольфрам и ферросиликовольфрам</v>
          </cell>
          <cell r="C76" t="str">
            <v>08612062</v>
          </cell>
          <cell r="D76" t="str">
            <v xml:space="preserve">КОМБИНАТ "СТАНДАРТ"</v>
          </cell>
          <cell r="E76">
            <v>113</v>
          </cell>
        </row>
        <row r="77">
          <cell r="A77" t="str">
            <v>72028</v>
          </cell>
          <cell r="B77" t="str">
            <v xml:space="preserve">Ферровольфрам и ферросиликовольфрам</v>
          </cell>
          <cell r="C77" t="str">
            <v>45132207</v>
          </cell>
          <cell r="D77" t="str">
            <v xml:space="preserve">ООО"КОМПАНИЯ МЕТЭКС"</v>
          </cell>
          <cell r="E77">
            <v>31</v>
          </cell>
          <cell r="F77">
            <v>31</v>
          </cell>
        </row>
        <row r="78">
          <cell r="A78" t="str">
            <v>72028</v>
          </cell>
          <cell r="B78" t="str">
            <v xml:space="preserve">Ферровольфрам и ферросиликовольфрам</v>
          </cell>
          <cell r="C78" t="str">
            <v>46665696</v>
          </cell>
          <cell r="D78" t="str">
            <v xml:space="preserve">ООО "СТАЛЛЭКС"                                                              2748</v>
          </cell>
          <cell r="E78">
            <v>1</v>
          </cell>
          <cell r="F78">
            <v>0</v>
          </cell>
        </row>
        <row r="79">
          <cell r="A79" t="str">
            <v>72028</v>
          </cell>
          <cell r="B79" t="str">
            <v xml:space="preserve">Ферровольфрам и ферросиликовольфрам</v>
          </cell>
          <cell r="C79" t="str">
            <v>46893026</v>
          </cell>
          <cell r="D79" t="str">
            <v xml:space="preserve">АО"БАЛТИЙСКИЙ ИНТЕРМОДАЛЬНЫЙ ЦЕНТР" 198035,CПБ,МЕЖЕВОЙ К.5</v>
          </cell>
          <cell r="E79">
            <v>151</v>
          </cell>
        </row>
        <row r="80">
          <cell r="A80" t="str">
            <v>720291</v>
          </cell>
          <cell r="B80" t="str">
            <v xml:space="preserve">Ферротитан и ферросиликотитан</v>
          </cell>
          <cell r="C80" t="str">
            <v>00195699</v>
          </cell>
          <cell r="D80" t="str">
            <v xml:space="preserve">ОАО "ВОЛГОВЯТСКВТОРЦВЕТМЕТ"</v>
          </cell>
          <cell r="E80">
            <v>79</v>
          </cell>
          <cell r="F80">
            <v>79</v>
          </cell>
          <cell r="G80">
            <v>60</v>
          </cell>
          <cell r="H80">
            <v>120</v>
          </cell>
        </row>
        <row r="81">
          <cell r="A81" t="str">
            <v>720291</v>
          </cell>
          <cell r="B81" t="str">
            <v xml:space="preserve">Ферротитан и ферросиликотитан</v>
          </cell>
          <cell r="C81" t="str">
            <v>01232497</v>
          </cell>
          <cell r="D81" t="str">
            <v xml:space="preserve">ГП ВТФ "СТРОМЭКС"</v>
          </cell>
          <cell r="E81">
            <v>20</v>
          </cell>
          <cell r="F81">
            <v>20</v>
          </cell>
          <cell r="G81">
            <v>0</v>
          </cell>
          <cell r="H81">
            <v>20</v>
          </cell>
        </row>
        <row r="82">
          <cell r="A82" t="str">
            <v>720291</v>
          </cell>
          <cell r="B82" t="str">
            <v xml:space="preserve">Ферротитан и ферросиликотитан</v>
          </cell>
          <cell r="C82" t="str">
            <v>07502319</v>
          </cell>
          <cell r="D82" t="str">
            <v xml:space="preserve">ОАО "КУЛЕБАКСКИЙ МЕТАЛЛУРГИЧЕСКИЙ ЗАВОД"</v>
          </cell>
          <cell r="E82">
            <v>159</v>
          </cell>
          <cell r="F82">
            <v>159</v>
          </cell>
          <cell r="G82">
            <v>19</v>
          </cell>
          <cell r="H82">
            <v>135</v>
          </cell>
        </row>
        <row r="83">
          <cell r="A83" t="str">
            <v>720291</v>
          </cell>
          <cell r="B83" t="str">
            <v xml:space="preserve">Ферротитан и ферросиликотитан</v>
          </cell>
          <cell r="C83" t="str">
            <v>07508954</v>
          </cell>
          <cell r="D83" t="str">
            <v xml:space="preserve">ЗАВОД ИМ.ГОРЬКОГО</v>
          </cell>
          <cell r="E83">
            <v>35</v>
          </cell>
          <cell r="F83">
            <v>35</v>
          </cell>
          <cell r="G83">
            <v>18</v>
          </cell>
          <cell r="H83">
            <v>18</v>
          </cell>
        </row>
        <row r="84">
          <cell r="A84" t="str">
            <v>720291</v>
          </cell>
          <cell r="B84" t="str">
            <v xml:space="preserve">Ферротитан и ферросиликотитан</v>
          </cell>
          <cell r="C84" t="str">
            <v>07510017</v>
          </cell>
          <cell r="D84" t="str">
            <v xml:space="preserve">ОАО "ВСМПО"</v>
          </cell>
          <cell r="E84">
            <v>253</v>
          </cell>
          <cell r="F84">
            <v>454</v>
          </cell>
          <cell r="G84">
            <v>253</v>
          </cell>
          <cell r="H84">
            <v>454</v>
          </cell>
        </row>
        <row r="85">
          <cell r="A85" t="str">
            <v>720291</v>
          </cell>
          <cell r="B85" t="str">
            <v xml:space="preserve">Ферротитан и ферросиликотитан</v>
          </cell>
          <cell r="C85" t="str">
            <v>08558397</v>
          </cell>
          <cell r="D85" t="str">
            <v xml:space="preserve">"УЧРЕЖДЕНИЕ УЩ-349/13"</v>
          </cell>
          <cell r="E85">
            <v>126</v>
          </cell>
          <cell r="F85">
            <v>223</v>
          </cell>
          <cell r="G85">
            <v>223</v>
          </cell>
        </row>
        <row r="86">
          <cell r="A86" t="str">
            <v>720291</v>
          </cell>
          <cell r="B86" t="str">
            <v xml:space="preserve">Ферротитан и ферросиликотитан</v>
          </cell>
          <cell r="C86" t="str">
            <v>11576631</v>
          </cell>
          <cell r="D86" t="str">
            <v xml:space="preserve">ЗАО "А-ТЕХНОИНВЕСТ"</v>
          </cell>
          <cell r="E86">
            <v>256</v>
          </cell>
          <cell r="F86">
            <v>392</v>
          </cell>
          <cell r="G86">
            <v>315</v>
          </cell>
        </row>
        <row r="87">
          <cell r="A87" t="str">
            <v>720291</v>
          </cell>
          <cell r="B87" t="str">
            <v xml:space="preserve">Ферротитан и ферросиликотитан</v>
          </cell>
          <cell r="C87" t="str">
            <v>11725539</v>
          </cell>
          <cell r="D87" t="str">
            <v>ООО"ТЕРМИНАЛ-КОМПЛЕКС"</v>
          </cell>
          <cell r="E87">
            <v>176</v>
          </cell>
          <cell r="F87">
            <v>92</v>
          </cell>
          <cell r="G87">
            <v>176</v>
          </cell>
          <cell r="H87">
            <v>92</v>
          </cell>
        </row>
        <row r="88">
          <cell r="A88" t="str">
            <v>720291</v>
          </cell>
          <cell r="B88" t="str">
            <v xml:space="preserve">Ферротитан и ферросиликотитан</v>
          </cell>
          <cell r="C88" t="str">
            <v>17245734</v>
          </cell>
          <cell r="D88" t="str">
            <v xml:space="preserve">ООО "СПЛАВ"</v>
          </cell>
          <cell r="E88">
            <v>59</v>
          </cell>
          <cell r="F88">
            <v>59</v>
          </cell>
        </row>
        <row r="89">
          <cell r="A89" t="str">
            <v>720291</v>
          </cell>
          <cell r="B89" t="str">
            <v xml:space="preserve">Ферротитан и ферросиликотитан</v>
          </cell>
          <cell r="C89" t="str">
            <v>17541993</v>
          </cell>
          <cell r="D89" t="str">
            <v xml:space="preserve">ЗАО"МЕТАЛЗРАША ЛИМИТЕД"</v>
          </cell>
          <cell r="E89">
            <v>60</v>
          </cell>
          <cell r="F89">
            <v>60</v>
          </cell>
        </row>
        <row r="90">
          <cell r="A90" t="str">
            <v>720291</v>
          </cell>
          <cell r="B90" t="str">
            <v xml:space="preserve">Ферротитан и ферросиликотитан</v>
          </cell>
          <cell r="C90" t="str">
            <v>18458076</v>
          </cell>
          <cell r="D90" t="str">
            <v>ООО"ГИПЕРИОН-ТРЕЙДИНГ"</v>
          </cell>
          <cell r="E90">
            <v>50</v>
          </cell>
          <cell r="F90">
            <v>50</v>
          </cell>
          <cell r="G90">
            <v>39</v>
          </cell>
          <cell r="H90">
            <v>39</v>
          </cell>
        </row>
        <row r="91">
          <cell r="A91" t="str">
            <v>720291</v>
          </cell>
          <cell r="B91" t="str">
            <v xml:space="preserve">Ферротитан и ферросиликотитан</v>
          </cell>
          <cell r="C91" t="str">
            <v>25069276</v>
          </cell>
          <cell r="D91" t="str">
            <v xml:space="preserve">000 "ВЭКС-ИМПОРТ"</v>
          </cell>
          <cell r="E91">
            <v>60</v>
          </cell>
        </row>
        <row r="92">
          <cell r="A92" t="str">
            <v>720291</v>
          </cell>
          <cell r="B92" t="str">
            <v xml:space="preserve">Ферротитан и ферросиликотитан</v>
          </cell>
          <cell r="C92" t="str">
            <v>27136377</v>
          </cell>
          <cell r="D92" t="str">
            <v xml:space="preserve">ЗАО НПО "АВИАТЕХНОЛОГИЯ"</v>
          </cell>
          <cell r="E92">
            <v>59</v>
          </cell>
          <cell r="F92">
            <v>59</v>
          </cell>
          <cell r="G92">
            <v>20</v>
          </cell>
          <cell r="H92">
            <v>20</v>
          </cell>
        </row>
        <row r="93">
          <cell r="A93" t="str">
            <v>720291</v>
          </cell>
          <cell r="B93" t="str">
            <v xml:space="preserve">Ферротитан и ферросиликотитан</v>
          </cell>
          <cell r="C93" t="str">
            <v>32489310</v>
          </cell>
          <cell r="D93" t="str">
            <v xml:space="preserve">ЗАО "КАСКАД АВС"</v>
          </cell>
          <cell r="E93">
            <v>60</v>
          </cell>
          <cell r="F93">
            <v>99</v>
          </cell>
          <cell r="G93">
            <v>139</v>
          </cell>
          <cell r="H93">
            <v>79</v>
          </cell>
        </row>
        <row r="94">
          <cell r="A94" t="str">
            <v>720291</v>
          </cell>
          <cell r="B94" t="str">
            <v xml:space="preserve">Ферротитан и ферросиликотитан</v>
          </cell>
          <cell r="C94" t="str">
            <v>36422768</v>
          </cell>
          <cell r="D94" t="str">
            <v xml:space="preserve">ООО "АНЕГА-93"                                                              0327</v>
          </cell>
          <cell r="E94">
            <v>120</v>
          </cell>
        </row>
        <row r="95">
          <cell r="A95" t="str">
            <v>720291</v>
          </cell>
          <cell r="B95" t="str">
            <v xml:space="preserve">Ферротитан и ферросиликотитан</v>
          </cell>
          <cell r="C95" t="str">
            <v>43081799</v>
          </cell>
          <cell r="D95" t="str">
            <v>ООО"ФЕРАЛ"</v>
          </cell>
          <cell r="E95">
            <v>60</v>
          </cell>
          <cell r="F95">
            <v>60</v>
          </cell>
          <cell r="G95">
            <v>60</v>
          </cell>
        </row>
        <row r="96">
          <cell r="A96" t="str">
            <v>720291</v>
          </cell>
          <cell r="B96" t="str">
            <v xml:space="preserve">Ферротитан и ферросиликотитан</v>
          </cell>
          <cell r="C96" t="str">
            <v>43234984</v>
          </cell>
          <cell r="D96" t="str">
            <v xml:space="preserve">ООО"АССОЦИАЦИЯ МЕТАЛЛУРГОВ И ИНВЕСТОРОВ"</v>
          </cell>
          <cell r="E96">
            <v>318</v>
          </cell>
          <cell r="F96">
            <v>318</v>
          </cell>
          <cell r="G96">
            <v>0</v>
          </cell>
          <cell r="H96">
            <v>318</v>
          </cell>
        </row>
        <row r="97">
          <cell r="A97" t="str">
            <v>720291</v>
          </cell>
          <cell r="B97" t="str">
            <v xml:space="preserve">Ферротитан и ферросиликотитан</v>
          </cell>
          <cell r="C97" t="str">
            <v>43322719</v>
          </cell>
          <cell r="D97" t="str">
            <v xml:space="preserve">ЗАО "МЕТАЛЛУРГИЯ ВТОРИЧНОГО АЛЮМИНИЯ"</v>
          </cell>
          <cell r="E97">
            <v>368</v>
          </cell>
          <cell r="F97">
            <v>368</v>
          </cell>
          <cell r="G97">
            <v>368</v>
          </cell>
        </row>
        <row r="98">
          <cell r="A98" t="str">
            <v>720291</v>
          </cell>
          <cell r="B98" t="str">
            <v xml:space="preserve">Ферротитан и ферросиликотитан</v>
          </cell>
          <cell r="C98" t="str">
            <v>45132207</v>
          </cell>
          <cell r="D98" t="str">
            <v xml:space="preserve">ООО "КОМПАНИЯ МЕТЭКС"</v>
          </cell>
          <cell r="E98">
            <v>64</v>
          </cell>
          <cell r="F98">
            <v>64</v>
          </cell>
          <cell r="G98">
            <v>0</v>
          </cell>
          <cell r="H98">
            <v>64</v>
          </cell>
        </row>
        <row r="99">
          <cell r="A99" t="str">
            <v>720291</v>
          </cell>
          <cell r="B99" t="str">
            <v xml:space="preserve">Ферротитан и ферросиликотитан</v>
          </cell>
          <cell r="C99" t="str">
            <v>45584820</v>
          </cell>
          <cell r="D99" t="str">
            <v xml:space="preserve">ЗАО "ТИМЕНС"</v>
          </cell>
          <cell r="E99">
            <v>6</v>
          </cell>
          <cell r="F99">
            <v>6</v>
          </cell>
          <cell r="G99">
            <v>0</v>
          </cell>
          <cell r="H99">
            <v>6</v>
          </cell>
        </row>
        <row r="100">
          <cell r="A100" t="str">
            <v>720291</v>
          </cell>
          <cell r="B100" t="str">
            <v xml:space="preserve">Ферротитан и ферросиликотитан</v>
          </cell>
          <cell r="C100" t="str">
            <v>45941800</v>
          </cell>
          <cell r="D100" t="str">
            <v xml:space="preserve">ООО "ПРОМЫШЛЕННАЯ ГРУППА РОСЦВЕТМЕТ"</v>
          </cell>
          <cell r="E100">
            <v>37</v>
          </cell>
        </row>
        <row r="101">
          <cell r="A101" t="str">
            <v>720291</v>
          </cell>
          <cell r="B101" t="str">
            <v xml:space="preserve">Ферротитан и ферросиликотитан</v>
          </cell>
          <cell r="C101" t="str">
            <v>46878311</v>
          </cell>
          <cell r="D101" t="str">
            <v xml:space="preserve">ЗАО "КОМПАНИЯ"ВОЛЬФРАМ"</v>
          </cell>
          <cell r="E101">
            <v>20</v>
          </cell>
          <cell r="F101">
            <v>20</v>
          </cell>
          <cell r="G101">
            <v>20</v>
          </cell>
        </row>
        <row r="102">
          <cell r="A102" t="str">
            <v>720291</v>
          </cell>
          <cell r="B102" t="str">
            <v xml:space="preserve">Ферротитан и ферросиликотитан</v>
          </cell>
          <cell r="C102" t="str">
            <v>46929994</v>
          </cell>
          <cell r="D102" t="str">
            <v xml:space="preserve">ООО "АЛЬЯНС-НЕВА"</v>
          </cell>
          <cell r="E102">
            <v>20</v>
          </cell>
          <cell r="F102">
            <v>20</v>
          </cell>
          <cell r="G102">
            <v>20</v>
          </cell>
        </row>
        <row r="103">
          <cell r="A103" t="str">
            <v>720291</v>
          </cell>
          <cell r="B103" t="str">
            <v xml:space="preserve">Ферротитан и ферросиликотитан</v>
          </cell>
          <cell r="C103" t="str">
            <v>47566105</v>
          </cell>
          <cell r="D103" t="str">
            <v xml:space="preserve">"КОМПАНИЯ ВТОРМЕТЭКСПОРТ" ООО</v>
          </cell>
          <cell r="E103">
            <v>20</v>
          </cell>
          <cell r="F103">
            <v>20</v>
          </cell>
          <cell r="G103">
            <v>0</v>
          </cell>
          <cell r="H103">
            <v>20</v>
          </cell>
        </row>
        <row r="104">
          <cell r="A104" t="str">
            <v>720291</v>
          </cell>
          <cell r="B104" t="str">
            <v xml:space="preserve">Ферротитан и ферросиликотитан</v>
          </cell>
          <cell r="C104" t="str">
            <v>47601072</v>
          </cell>
          <cell r="D104" t="str">
            <v xml:space="preserve">ЗАО "ТЕХНОЛОГИЯ САТУРН"</v>
          </cell>
          <cell r="E104">
            <v>19</v>
          </cell>
          <cell r="F104">
            <v>19</v>
          </cell>
          <cell r="G104">
            <v>19</v>
          </cell>
          <cell r="H104">
            <v>19</v>
          </cell>
        </row>
        <row r="105">
          <cell r="A105" t="str">
            <v>720291</v>
          </cell>
          <cell r="B105" t="str">
            <v xml:space="preserve">Ферротитан и ферросиликотитан</v>
          </cell>
          <cell r="C105" t="str">
            <v>47956970</v>
          </cell>
          <cell r="D105" t="str">
            <v xml:space="preserve">"КОНМЕТ" НЕКОММЕРЧЕСКОЕ ПАРТНЕРСТВО СОДЕЙСТВИЯ ПРАВООХРАНИТ.ОРГАНАМ</v>
          </cell>
          <cell r="E105">
            <v>5</v>
          </cell>
          <cell r="F105">
            <v>5</v>
          </cell>
          <cell r="G105">
            <v>5</v>
          </cell>
        </row>
        <row r="106">
          <cell r="A106" t="str">
            <v>720291</v>
          </cell>
          <cell r="B106" t="str">
            <v xml:space="preserve">Ферротитан и ферросиликотитан</v>
          </cell>
          <cell r="C106" t="str">
            <v>48528615</v>
          </cell>
          <cell r="D106" t="str">
            <v xml:space="preserve">ООО "ФИРМА МЕТПРОМ"</v>
          </cell>
          <cell r="E106">
            <v>21</v>
          </cell>
          <cell r="F106">
            <v>19</v>
          </cell>
        </row>
        <row r="107">
          <cell r="A107" t="str">
            <v>720292</v>
          </cell>
          <cell r="B107" t="str">
            <v>Феррованадий</v>
          </cell>
          <cell r="C107" t="str">
            <v>00186341</v>
          </cell>
          <cell r="D107" t="str">
            <v xml:space="preserve">ОАО"ЧУСОВСКОЙ МЕТАЛЛУРГИЧЕСКИЙ ЗАВОД"</v>
          </cell>
          <cell r="E107">
            <v>318</v>
          </cell>
          <cell r="F107">
            <v>248</v>
          </cell>
          <cell r="G107">
            <v>301</v>
          </cell>
          <cell r="H107">
            <v>299</v>
          </cell>
        </row>
        <row r="108">
          <cell r="A108" t="str">
            <v>720292</v>
          </cell>
          <cell r="B108" t="str">
            <v>Феррованадий</v>
          </cell>
          <cell r="C108" t="str">
            <v>12462473</v>
          </cell>
          <cell r="D108" t="str">
            <v xml:space="preserve">ОАО "ВАНАДИЙ-ТУЛАЧЕРМЕТ"</v>
          </cell>
          <cell r="E108">
            <v>38</v>
          </cell>
          <cell r="F108">
            <v>19</v>
          </cell>
          <cell r="G108">
            <v>53</v>
          </cell>
          <cell r="H108">
            <v>86</v>
          </cell>
        </row>
        <row r="109">
          <cell r="A109" t="str">
            <v>720292</v>
          </cell>
          <cell r="B109" t="str">
            <v>Феррованадий</v>
          </cell>
          <cell r="C109" t="str">
            <v>46893026</v>
          </cell>
          <cell r="D109" t="str">
            <v xml:space="preserve">АО"БАЛТИЙСКИЙ ИНТЕРМОДАЛЬНЫЙ ЦЕНТР" 198035,CПБ,МЕЖЕВОЙ К.5</v>
          </cell>
          <cell r="E109">
            <v>49</v>
          </cell>
        </row>
        <row r="110">
          <cell r="A110" t="str">
            <v>720293</v>
          </cell>
          <cell r="B110" t="str">
            <v>Феррониобий</v>
          </cell>
          <cell r="C110" t="str">
            <v>35241007</v>
          </cell>
          <cell r="D110" t="str">
            <v xml:space="preserve">ЗАО "ЭНЕРГО-ТЯЖМАШ"</v>
          </cell>
          <cell r="E110">
            <v>42</v>
          </cell>
        </row>
        <row r="111">
          <cell r="A111" t="str">
            <v>720293</v>
          </cell>
          <cell r="B111" t="str">
            <v>Феррониобий</v>
          </cell>
          <cell r="C111" t="str">
            <v>46929994</v>
          </cell>
          <cell r="D111" t="str">
            <v xml:space="preserve">ООО "АЛЬЯНС-НЕВА"</v>
          </cell>
          <cell r="E111">
            <v>1</v>
          </cell>
          <cell r="F111">
            <v>1</v>
          </cell>
          <cell r="G111">
            <v>1</v>
          </cell>
        </row>
        <row r="112">
          <cell r="A112" t="str">
            <v>720293</v>
          </cell>
          <cell r="B112" t="str">
            <v>Феррониобий</v>
          </cell>
          <cell r="C112" t="str">
            <v>47990228</v>
          </cell>
          <cell r="D112" t="str">
            <v xml:space="preserve">ООО"АГЕНТСТВО БАЛТИЙСКИЙ ИНТЕРМОДАЛЬНЫЙ ЦЕНТР"</v>
          </cell>
          <cell r="E112">
            <v>57</v>
          </cell>
          <cell r="F112">
            <v>57</v>
          </cell>
        </row>
        <row r="113">
          <cell r="A113" t="str">
            <v>720293</v>
          </cell>
          <cell r="B113" t="str">
            <v>Феррониобий</v>
          </cell>
          <cell r="C113" t="str">
            <v>47994195</v>
          </cell>
          <cell r="D113" t="str">
            <v xml:space="preserve">"БАРК" ООО</v>
          </cell>
          <cell r="E113">
            <v>7</v>
          </cell>
          <cell r="F113">
            <v>7</v>
          </cell>
          <cell r="G113">
            <v>5</v>
          </cell>
          <cell r="H113">
            <v>5</v>
          </cell>
        </row>
        <row r="114">
          <cell r="A114" t="str">
            <v>720299</v>
          </cell>
          <cell r="B114" t="str">
            <v>Прочие</v>
          </cell>
          <cell r="C114" t="str">
            <v>11133520</v>
          </cell>
          <cell r="D114" t="str">
            <v>ЗАО"ЛЕС"</v>
          </cell>
          <cell r="E114">
            <v>18</v>
          </cell>
          <cell r="F114">
            <v>18</v>
          </cell>
          <cell r="G114">
            <v>0</v>
          </cell>
          <cell r="H114">
            <v>18</v>
          </cell>
        </row>
        <row r="115">
          <cell r="A115" t="str">
            <v>720299</v>
          </cell>
          <cell r="B115" t="str">
            <v>Прочие</v>
          </cell>
          <cell r="C115" t="str">
            <v>35755580</v>
          </cell>
          <cell r="D115" t="str">
            <v xml:space="preserve">ООО "АМОТЕК"</v>
          </cell>
          <cell r="E115">
            <v>0</v>
          </cell>
          <cell r="F115">
            <v>0</v>
          </cell>
        </row>
        <row r="116">
          <cell r="A116" t="str">
            <v>720299</v>
          </cell>
          <cell r="B116" t="str">
            <v>Прочие</v>
          </cell>
          <cell r="C116" t="str">
            <v>41091196</v>
          </cell>
          <cell r="D116" t="str">
            <v>ЗАО"ДАУМОС"</v>
          </cell>
          <cell r="E116">
            <v>0</v>
          </cell>
          <cell r="F116">
            <v>0</v>
          </cell>
        </row>
        <row r="117">
          <cell r="A117" t="str">
            <v>720299</v>
          </cell>
          <cell r="B117" t="str">
            <v>Прочие</v>
          </cell>
          <cell r="C117" t="str">
            <v>43081799</v>
          </cell>
          <cell r="D117" t="str">
            <v xml:space="preserve">ООО "ФЕРАЛ"</v>
          </cell>
          <cell r="E117">
            <v>63</v>
          </cell>
          <cell r="F117">
            <v>63</v>
          </cell>
          <cell r="G117">
            <v>0</v>
          </cell>
          <cell r="H117">
            <v>63</v>
          </cell>
        </row>
        <row r="118">
          <cell r="A118" t="str">
            <v>720299</v>
          </cell>
          <cell r="B118" t="str">
            <v>Прочие</v>
          </cell>
          <cell r="C118" t="str">
            <v>45152687</v>
          </cell>
          <cell r="D118" t="str">
            <v xml:space="preserve">ЗАО "МЕТАЛИКА"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</row>
        <row r="119">
          <cell r="A119" t="str">
            <v>720299</v>
          </cell>
          <cell r="B119" t="str">
            <v>Прочие</v>
          </cell>
          <cell r="C119" t="str">
            <v>47188761</v>
          </cell>
          <cell r="D119" t="str">
            <v xml:space="preserve">ООО "ДАНКО"</v>
          </cell>
          <cell r="E119">
            <v>61</v>
          </cell>
          <cell r="F119">
            <v>61</v>
          </cell>
          <cell r="G119">
            <v>0</v>
          </cell>
          <cell r="H119">
            <v>61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импорт_анализ"/>
      <sheetName val="сталь анализ"/>
      <sheetName val="feMn SiMn"/>
      <sheetName val="MB месячные цены"/>
      <sheetName val="импортеры99"/>
      <sheetName val="импортеры98"/>
      <sheetName val="импортеры97"/>
      <sheetName val="импортеры96"/>
      <sheetName val="Укр_Экспорт"/>
      <sheetName val="Укр_Экспорт2"/>
      <sheetName val="Укр_Экспорт3"/>
      <sheetName val="_Ф3"/>
      <sheetName val="_Ф4"/>
      <sheetName val="_Ф5"/>
      <sheetName val="Ф7_цены"/>
      <sheetName val="Ф8_цены"/>
      <sheetName val="сталь_анализ"/>
      <sheetName val="feMn_SiMn"/>
      <sheetName val="MB_месячные_цены"/>
      <sheetName val="Незав_пр-во_"/>
      <sheetName val="26.27.37.47_Рынки"/>
      <sheetName val="15-16 Базовый 42,4%"/>
      <sheetName val="сталь_анализ1"/>
      <sheetName val="feMn_SiMn1"/>
      <sheetName val="MB_месячные_цены1"/>
      <sheetName val="26_27_37_47_Рынки"/>
      <sheetName val="15-16_Базовый_42,4%"/>
      <sheetName val="15-16 Базовый 41%"/>
      <sheetName val="сталь_анализ2"/>
      <sheetName val="feMn_SiMn2"/>
      <sheetName val="MB_месячные_цены2"/>
      <sheetName val="26_27_37_47_Рынки1"/>
      <sheetName val="15-16_Базовый_42,4%1"/>
      <sheetName val="сталь_анализ3"/>
      <sheetName val="feMn_SiMn3"/>
      <sheetName val="MB_месячные_цены3"/>
      <sheetName val="26_27_37_47_Рынки2"/>
      <sheetName val="15-16_Базовый_42,4%2"/>
      <sheetName val="сталь_анализ4"/>
      <sheetName val="feMn_SiMn4"/>
      <sheetName val="MB_месячные_цены4"/>
      <sheetName val="26_27_37_47_Рынки3"/>
      <sheetName val="15-16_Базовый_42,4%3"/>
      <sheetName val="сталь_анализ5"/>
      <sheetName val="feMn_SiMn5"/>
      <sheetName val="MB_месячные_цены5"/>
      <sheetName val="26_27_37_47_Рынки4"/>
      <sheetName val="15-16_Базовый_42,4%4"/>
      <sheetName val="15-16_Базовый_41%"/>
      <sheetName val="15-16_Базовый_41%1"/>
      <sheetName val="сталь_анализ6"/>
      <sheetName val="feMn_SiMn6"/>
      <sheetName val="MB_месячные_цены6"/>
      <sheetName val="26_27_37_47_Рынки5"/>
      <sheetName val="15-16_Базовый_42,4%5"/>
      <sheetName val="Списки"/>
      <sheetName val="Справочник"/>
      <sheetName val="Справочник ЦФО"/>
      <sheetName val="15-16_Базовый_41%2"/>
      <sheetName val="DIC"/>
      <sheetName val="DICTS"/>
      <sheetName val="PART"/>
      <sheetName val=""/>
      <sheetName val="_Л1"/>
      <sheetName val="_Л10"/>
      <sheetName val="_Л11"/>
      <sheetName val="_Л2"/>
      <sheetName val="_Л3"/>
      <sheetName val="_Л4"/>
      <sheetName val="_Л5"/>
      <sheetName val="_Л7"/>
      <sheetName val="_Л8"/>
      <sheetName val="_Л9"/>
      <sheetName val="7  інші витрати"/>
      <sheetName val="загальна 50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импорт</v>
          </cell>
          <cell r="B1" t="str">
            <v>Название</v>
          </cell>
          <cell r="C1" t="str">
            <v>G081</v>
          </cell>
          <cell r="D1" t="str">
            <v>First_G082</v>
          </cell>
          <cell r="E1">
            <v>36161</v>
          </cell>
          <cell r="F1">
            <v>36192</v>
          </cell>
          <cell r="G1">
            <v>36220</v>
          </cell>
          <cell r="H1">
            <v>36251</v>
          </cell>
          <cell r="I1">
            <v>36281</v>
          </cell>
          <cell r="J1">
            <v>36312</v>
          </cell>
          <cell r="K1">
            <v>36342</v>
          </cell>
          <cell r="L1">
            <v>36373</v>
          </cell>
          <cell r="M1">
            <v>36404</v>
          </cell>
          <cell r="N1">
            <v>36434</v>
          </cell>
          <cell r="O1">
            <v>36465</v>
          </cell>
        </row>
        <row r="2">
          <cell r="A2" t="str">
            <v>72021</v>
          </cell>
          <cell r="B2" t="str">
            <v>Ферромарганец</v>
          </cell>
          <cell r="C2" t="str">
            <v>00186217</v>
          </cell>
          <cell r="D2" t="str">
            <v xml:space="preserve">ОАО "СЕВЕРСТАЛЬ"</v>
          </cell>
          <cell r="E2">
            <v>803</v>
          </cell>
          <cell r="F2">
            <v>2058</v>
          </cell>
          <cell r="G2">
            <v>3801</v>
          </cell>
          <cell r="H2">
            <v>1430</v>
          </cell>
          <cell r="I2">
            <v>2217</v>
          </cell>
          <cell r="J2">
            <v>2747</v>
          </cell>
          <cell r="K2">
            <v>2455</v>
          </cell>
          <cell r="L2">
            <v>1525</v>
          </cell>
          <cell r="M2">
            <v>642</v>
          </cell>
          <cell r="N2">
            <v>717</v>
          </cell>
          <cell r="O2">
            <v>1060</v>
          </cell>
        </row>
        <row r="3">
          <cell r="A3" t="str">
            <v>72021</v>
          </cell>
          <cell r="B3" t="str">
            <v>Ферромарганец</v>
          </cell>
          <cell r="C3" t="str">
            <v>00186424</v>
          </cell>
          <cell r="D3" t="str">
            <v xml:space="preserve">МАГНИТОГОРСКИЙ МЕТАЛЛУРГИЧЕСКИЙ КОМБИНАТ</v>
          </cell>
          <cell r="E3">
            <v>1006</v>
          </cell>
          <cell r="F3">
            <v>3714</v>
          </cell>
          <cell r="G3">
            <v>1157</v>
          </cell>
          <cell r="H3">
            <v>2212</v>
          </cell>
          <cell r="I3">
            <v>320</v>
          </cell>
          <cell r="J3">
            <v>2381</v>
          </cell>
          <cell r="K3">
            <v>320</v>
          </cell>
          <cell r="L3">
            <v>2381</v>
          </cell>
          <cell r="M3">
            <v>1005</v>
          </cell>
          <cell r="N3">
            <v>1422</v>
          </cell>
        </row>
        <row r="4">
          <cell r="A4" t="str">
            <v>72021</v>
          </cell>
          <cell r="B4" t="str">
            <v>Ферромарганец</v>
          </cell>
          <cell r="C4" t="str">
            <v>44740637</v>
          </cell>
          <cell r="D4" t="str">
            <v xml:space="preserve">ООО  "ТРАНССТРОЙ"</v>
          </cell>
          <cell r="E4">
            <v>340</v>
          </cell>
          <cell r="F4">
            <v>465</v>
          </cell>
          <cell r="G4">
            <v>1241</v>
          </cell>
          <cell r="H4">
            <v>1376</v>
          </cell>
          <cell r="I4">
            <v>340</v>
          </cell>
          <cell r="J4">
            <v>465</v>
          </cell>
          <cell r="K4">
            <v>1241</v>
          </cell>
          <cell r="L4">
            <v>1376</v>
          </cell>
          <cell r="M4">
            <v>1603</v>
          </cell>
          <cell r="N4">
            <v>2528</v>
          </cell>
          <cell r="O4">
            <v>3758</v>
          </cell>
        </row>
        <row r="5">
          <cell r="A5" t="str">
            <v>72021</v>
          </cell>
          <cell r="B5" t="str">
            <v>Ферромарганец</v>
          </cell>
          <cell r="C5" t="str">
            <v>00186465</v>
          </cell>
          <cell r="D5" t="str">
            <v xml:space="preserve">АО "МЕЧЕЛ"</v>
          </cell>
          <cell r="E5">
            <v>1176</v>
          </cell>
          <cell r="F5">
            <v>2500</v>
          </cell>
          <cell r="G5">
            <v>1176</v>
          </cell>
          <cell r="H5">
            <v>2500</v>
          </cell>
          <cell r="I5">
            <v>500</v>
          </cell>
          <cell r="J5">
            <v>1000</v>
          </cell>
          <cell r="K5">
            <v>1410</v>
          </cell>
          <cell r="L5">
            <v>500</v>
          </cell>
          <cell r="M5">
            <v>56</v>
          </cell>
          <cell r="N5">
            <v>924</v>
          </cell>
          <cell r="O5">
            <v>1256</v>
          </cell>
        </row>
        <row r="6">
          <cell r="A6" t="str">
            <v>72021</v>
          </cell>
          <cell r="B6" t="str">
            <v>Ферромарганец</v>
          </cell>
          <cell r="C6" t="str">
            <v>02887154</v>
          </cell>
          <cell r="D6" t="str">
            <v xml:space="preserve">ООО "НПП КОНТАКТ"(ВАЛУЙСКИЙ ФИЛИАЛ Г.ВАЛУЙКИ.УЛ.СУРЖИКОВА 30)</v>
          </cell>
          <cell r="E6">
            <v>273</v>
          </cell>
          <cell r="F6">
            <v>337</v>
          </cell>
          <cell r="G6">
            <v>4033</v>
          </cell>
          <cell r="H6">
            <v>4163</v>
          </cell>
          <cell r="I6">
            <v>273</v>
          </cell>
          <cell r="J6">
            <v>337</v>
          </cell>
          <cell r="K6">
            <v>4033</v>
          </cell>
          <cell r="L6">
            <v>273</v>
          </cell>
          <cell r="M6">
            <v>337</v>
          </cell>
          <cell r="N6">
            <v>4033</v>
          </cell>
          <cell r="O6">
            <v>4163</v>
          </cell>
        </row>
        <row r="7">
          <cell r="A7" t="str">
            <v>72021</v>
          </cell>
          <cell r="B7" t="str">
            <v>Ферромарганец</v>
          </cell>
          <cell r="C7" t="str">
            <v>05757676</v>
          </cell>
          <cell r="D7" t="str">
            <v xml:space="preserve">ОАО "ЗАПСИБМЕТКОМБИНАТ"</v>
          </cell>
          <cell r="E7">
            <v>893</v>
          </cell>
          <cell r="F7">
            <v>971</v>
          </cell>
          <cell r="G7">
            <v>528</v>
          </cell>
          <cell r="H7">
            <v>137</v>
          </cell>
          <cell r="I7">
            <v>200</v>
          </cell>
          <cell r="J7">
            <v>200</v>
          </cell>
        </row>
        <row r="8">
          <cell r="A8" t="str">
            <v>72021</v>
          </cell>
          <cell r="B8" t="str">
            <v>Ферромарганец</v>
          </cell>
          <cell r="C8" t="str">
            <v>18674414</v>
          </cell>
          <cell r="D8" t="str">
            <v xml:space="preserve">"МЕТАЛЛТЕХ М" ООО</v>
          </cell>
          <cell r="E8">
            <v>65</v>
          </cell>
          <cell r="F8">
            <v>65</v>
          </cell>
          <cell r="G8">
            <v>520</v>
          </cell>
          <cell r="H8">
            <v>195</v>
          </cell>
          <cell r="I8">
            <v>563</v>
          </cell>
          <cell r="J8">
            <v>195</v>
          </cell>
          <cell r="K8">
            <v>830</v>
          </cell>
          <cell r="L8">
            <v>130</v>
          </cell>
          <cell r="M8">
            <v>18</v>
          </cell>
          <cell r="N8">
            <v>18</v>
          </cell>
          <cell r="O8">
            <v>830</v>
          </cell>
        </row>
        <row r="9">
          <cell r="A9" t="str">
            <v>72021</v>
          </cell>
          <cell r="B9" t="str">
            <v>Ферромарганец</v>
          </cell>
          <cell r="C9" t="str">
            <v>00186602</v>
          </cell>
          <cell r="D9" t="str">
            <v xml:space="preserve">ОАО"ТАГАНРОГСКИЙ МЕТАЛЛУРГИЧЕСКИЙ ЗАВОД"</v>
          </cell>
          <cell r="E9">
            <v>208</v>
          </cell>
          <cell r="F9">
            <v>64</v>
          </cell>
          <cell r="G9">
            <v>208</v>
          </cell>
          <cell r="H9">
            <v>69</v>
          </cell>
          <cell r="I9">
            <v>135</v>
          </cell>
          <cell r="J9">
            <v>343</v>
          </cell>
          <cell r="K9">
            <v>124</v>
          </cell>
          <cell r="L9">
            <v>257</v>
          </cell>
          <cell r="M9">
            <v>198</v>
          </cell>
          <cell r="N9">
            <v>151</v>
          </cell>
          <cell r="O9">
            <v>409</v>
          </cell>
        </row>
        <row r="10">
          <cell r="A10" t="str">
            <v>72021</v>
          </cell>
          <cell r="B10" t="str">
            <v>Ферромарганец</v>
          </cell>
          <cell r="C10" t="str">
            <v>48491020</v>
          </cell>
          <cell r="D10" t="str">
            <v xml:space="preserve">ООО "ТОРГОВЫЙ ДОМ АМТРЕЙД"</v>
          </cell>
          <cell r="E10">
            <v>61</v>
          </cell>
          <cell r="F10">
            <v>61</v>
          </cell>
          <cell r="G10">
            <v>124</v>
          </cell>
          <cell r="H10">
            <v>206</v>
          </cell>
          <cell r="I10">
            <v>438</v>
          </cell>
          <cell r="J10">
            <v>141</v>
          </cell>
          <cell r="K10">
            <v>124</v>
          </cell>
          <cell r="L10">
            <v>206</v>
          </cell>
          <cell r="M10">
            <v>438</v>
          </cell>
          <cell r="N10">
            <v>198</v>
          </cell>
          <cell r="O10">
            <v>127</v>
          </cell>
        </row>
        <row r="11">
          <cell r="A11" t="str">
            <v>72021</v>
          </cell>
          <cell r="B11" t="str">
            <v>Ферромарганец</v>
          </cell>
          <cell r="C11" t="str">
            <v>04712714</v>
          </cell>
          <cell r="D11" t="str">
            <v xml:space="preserve">ВОРОНЕЖСКИЙ ФИЛИАЛ ПРОЕКТНО-КОНСТРУКТОРСКО-ТЕХНОЛОГИЧЕСКОГО БЮРО ПО ВАГОНАМ</v>
          </cell>
          <cell r="E11">
            <v>670</v>
          </cell>
          <cell r="F11">
            <v>462</v>
          </cell>
          <cell r="G11">
            <v>670</v>
          </cell>
          <cell r="H11">
            <v>462</v>
          </cell>
          <cell r="I11">
            <v>138</v>
          </cell>
        </row>
        <row r="12">
          <cell r="A12" t="str">
            <v>72021</v>
          </cell>
          <cell r="B12" t="str">
            <v>Ферромарганец</v>
          </cell>
          <cell r="C12" t="str">
            <v>05757653</v>
          </cell>
          <cell r="D12" t="str">
            <v xml:space="preserve">АО КУЗНЕЦКИЙ МЕТАЛЛУРГИЧЕСКИЙ КОМБИНАТ</v>
          </cell>
          <cell r="E12">
            <v>61</v>
          </cell>
          <cell r="F12">
            <v>61</v>
          </cell>
          <cell r="G12">
            <v>272</v>
          </cell>
          <cell r="H12">
            <v>736</v>
          </cell>
          <cell r="I12">
            <v>61</v>
          </cell>
          <cell r="J12">
            <v>61</v>
          </cell>
          <cell r="K12">
            <v>61</v>
          </cell>
          <cell r="L12">
            <v>61</v>
          </cell>
          <cell r="M12">
            <v>0</v>
          </cell>
          <cell r="N12">
            <v>272</v>
          </cell>
          <cell r="O12">
            <v>736</v>
          </cell>
        </row>
        <row r="13">
          <cell r="A13" t="str">
            <v>72021</v>
          </cell>
          <cell r="B13" t="str">
            <v>Ферромарганец</v>
          </cell>
          <cell r="C13" t="str">
            <v>45533515</v>
          </cell>
          <cell r="D13" t="str">
            <v xml:space="preserve">ООО "АТОЛЛ"</v>
          </cell>
          <cell r="E13">
            <v>68</v>
          </cell>
          <cell r="F13">
            <v>62</v>
          </cell>
          <cell r="G13">
            <v>68</v>
          </cell>
          <cell r="H13">
            <v>136</v>
          </cell>
          <cell r="I13">
            <v>62</v>
          </cell>
          <cell r="J13">
            <v>408</v>
          </cell>
          <cell r="K13">
            <v>136</v>
          </cell>
          <cell r="L13">
            <v>126</v>
          </cell>
          <cell r="M13">
            <v>62</v>
          </cell>
          <cell r="N13">
            <v>62</v>
          </cell>
          <cell r="O13">
            <v>68</v>
          </cell>
        </row>
        <row r="14">
          <cell r="A14" t="str">
            <v>72021</v>
          </cell>
          <cell r="B14" t="str">
            <v>Ферромарганец</v>
          </cell>
          <cell r="C14" t="str">
            <v>05764765</v>
          </cell>
          <cell r="D14" t="str">
            <v xml:space="preserve">ОСКОЛЬСКИЙ ЗАВОД МЕТАЛЛУРГИЧЕСКОГО МАШИНОСТРОЕНИЯ</v>
          </cell>
          <cell r="E14">
            <v>66</v>
          </cell>
          <cell r="F14">
            <v>66</v>
          </cell>
          <cell r="G14">
            <v>68</v>
          </cell>
          <cell r="H14">
            <v>98</v>
          </cell>
          <cell r="I14">
            <v>202</v>
          </cell>
          <cell r="J14">
            <v>135</v>
          </cell>
          <cell r="K14">
            <v>135</v>
          </cell>
          <cell r="L14">
            <v>52</v>
          </cell>
          <cell r="M14">
            <v>79</v>
          </cell>
          <cell r="N14">
            <v>149</v>
          </cell>
          <cell r="O14">
            <v>149</v>
          </cell>
        </row>
        <row r="15">
          <cell r="A15" t="str">
            <v>72021</v>
          </cell>
          <cell r="B15" t="str">
            <v>Ферромарганец</v>
          </cell>
          <cell r="C15" t="str">
            <v>05757665</v>
          </cell>
          <cell r="D15" t="str">
            <v xml:space="preserve">ОАО "НОВОЛИПЕЦКИЙ МЕТКОМБИНАТ"</v>
          </cell>
          <cell r="E15">
            <v>190</v>
          </cell>
          <cell r="F15">
            <v>127</v>
          </cell>
          <cell r="G15">
            <v>131</v>
          </cell>
          <cell r="H15">
            <v>190</v>
          </cell>
          <cell r="I15">
            <v>127</v>
          </cell>
          <cell r="J15">
            <v>131</v>
          </cell>
          <cell r="K15">
            <v>66</v>
          </cell>
          <cell r="L15">
            <v>60</v>
          </cell>
          <cell r="M15">
            <v>124</v>
          </cell>
          <cell r="N15">
            <v>67</v>
          </cell>
          <cell r="O15">
            <v>61</v>
          </cell>
        </row>
        <row r="16">
          <cell r="A16" t="str">
            <v>72021</v>
          </cell>
          <cell r="B16" t="str">
            <v>Ферромарганец</v>
          </cell>
          <cell r="C16" t="str">
            <v>45811380</v>
          </cell>
          <cell r="D16" t="str">
            <v xml:space="preserve">ООО "АСБЕСТ"</v>
          </cell>
          <cell r="E16">
            <v>69</v>
          </cell>
          <cell r="F16">
            <v>138</v>
          </cell>
          <cell r="G16">
            <v>70</v>
          </cell>
          <cell r="H16">
            <v>134</v>
          </cell>
          <cell r="I16">
            <v>69</v>
          </cell>
          <cell r="J16">
            <v>138</v>
          </cell>
          <cell r="K16">
            <v>70</v>
          </cell>
          <cell r="L16">
            <v>70</v>
          </cell>
          <cell r="M16">
            <v>134</v>
          </cell>
          <cell r="N16">
            <v>70</v>
          </cell>
          <cell r="O16">
            <v>269</v>
          </cell>
        </row>
        <row r="17">
          <cell r="A17" t="str">
            <v>72021</v>
          </cell>
          <cell r="B17" t="str">
            <v>Ферромарганец</v>
          </cell>
          <cell r="C17" t="str">
            <v>01030902</v>
          </cell>
          <cell r="D17" t="str">
            <v>ООО"ПОДМОСКОВЬЕ"</v>
          </cell>
          <cell r="E17">
            <v>67</v>
          </cell>
          <cell r="F17">
            <v>67</v>
          </cell>
          <cell r="G17">
            <v>67</v>
          </cell>
          <cell r="H17">
            <v>67</v>
          </cell>
          <cell r="I17">
            <v>201</v>
          </cell>
          <cell r="J17">
            <v>67</v>
          </cell>
          <cell r="K17">
            <v>68</v>
          </cell>
          <cell r="L17">
            <v>201</v>
          </cell>
          <cell r="M17">
            <v>139</v>
          </cell>
          <cell r="N17">
            <v>68</v>
          </cell>
          <cell r="O17">
            <v>66</v>
          </cell>
        </row>
        <row r="18">
          <cell r="A18" t="str">
            <v>72021</v>
          </cell>
          <cell r="B18" t="str">
            <v>Ферромарганец</v>
          </cell>
          <cell r="C18" t="str">
            <v>00187240</v>
          </cell>
          <cell r="D18" t="str">
            <v xml:space="preserve">МАГНИТОГОРСКИЙ МЕТИЗНО-МЕТАЛЛУРГИЧЕСКИЙ ЗАВОД (АОО)</v>
          </cell>
          <cell r="E18">
            <v>69</v>
          </cell>
          <cell r="F18">
            <v>71</v>
          </cell>
          <cell r="G18">
            <v>71</v>
          </cell>
          <cell r="H18">
            <v>65</v>
          </cell>
          <cell r="I18">
            <v>69</v>
          </cell>
          <cell r="J18">
            <v>130</v>
          </cell>
          <cell r="K18">
            <v>65</v>
          </cell>
          <cell r="L18">
            <v>67</v>
          </cell>
          <cell r="M18">
            <v>65</v>
          </cell>
          <cell r="N18">
            <v>65</v>
          </cell>
          <cell r="O18">
            <v>69</v>
          </cell>
        </row>
        <row r="19">
          <cell r="A19" t="str">
            <v>72021</v>
          </cell>
          <cell r="B19" t="str">
            <v>Ферромарганец</v>
          </cell>
          <cell r="C19" t="str">
            <v>05757765</v>
          </cell>
          <cell r="D19" t="str">
            <v xml:space="preserve">ОАО "ММЗ "СЕРП И МОЛОТ"</v>
          </cell>
          <cell r="E19">
            <v>130</v>
          </cell>
          <cell r="F19">
            <v>399</v>
          </cell>
          <cell r="G19">
            <v>130</v>
          </cell>
          <cell r="H19">
            <v>399</v>
          </cell>
          <cell r="I19">
            <v>0</v>
          </cell>
          <cell r="J19">
            <v>0</v>
          </cell>
          <cell r="K19">
            <v>130</v>
          </cell>
          <cell r="L19">
            <v>0</v>
          </cell>
          <cell r="M19">
            <v>0</v>
          </cell>
          <cell r="N19">
            <v>399</v>
          </cell>
        </row>
        <row r="20">
          <cell r="A20" t="str">
            <v>72021</v>
          </cell>
          <cell r="B20" t="str">
            <v>Ферромарганец</v>
          </cell>
          <cell r="C20" t="str">
            <v>01869579</v>
          </cell>
          <cell r="D20" t="str">
            <v>ОАО"МЕТАЛЛСЕРВИС"</v>
          </cell>
          <cell r="E20">
            <v>130</v>
          </cell>
          <cell r="F20">
            <v>130</v>
          </cell>
          <cell r="G20">
            <v>120</v>
          </cell>
          <cell r="H20">
            <v>140</v>
          </cell>
          <cell r="I20">
            <v>130</v>
          </cell>
          <cell r="J20">
            <v>130</v>
          </cell>
          <cell r="K20">
            <v>130</v>
          </cell>
          <cell r="L20">
            <v>120</v>
          </cell>
          <cell r="M20">
            <v>0</v>
          </cell>
          <cell r="N20">
            <v>0</v>
          </cell>
          <cell r="O20">
            <v>140</v>
          </cell>
        </row>
        <row r="21">
          <cell r="A21" t="str">
            <v>72021</v>
          </cell>
          <cell r="B21" t="str">
            <v>Ферромарганец</v>
          </cell>
          <cell r="C21" t="str">
            <v>00186252</v>
          </cell>
          <cell r="D21" t="str">
            <v xml:space="preserve">АО СУЛИНСКИЙ МЕТАЛЛУРГИЧЕСКИЙ ЗАВОД,"СТАКС"</v>
          </cell>
          <cell r="E21">
            <v>82</v>
          </cell>
          <cell r="F21">
            <v>39</v>
          </cell>
          <cell r="G21">
            <v>21</v>
          </cell>
          <cell r="H21">
            <v>30</v>
          </cell>
          <cell r="I21">
            <v>46</v>
          </cell>
          <cell r="J21">
            <v>25</v>
          </cell>
          <cell r="K21">
            <v>62</v>
          </cell>
          <cell r="L21">
            <v>54</v>
          </cell>
          <cell r="M21">
            <v>50</v>
          </cell>
          <cell r="N21">
            <v>69</v>
          </cell>
          <cell r="O21">
            <v>31</v>
          </cell>
        </row>
        <row r="22">
          <cell r="A22" t="str">
            <v>72021</v>
          </cell>
          <cell r="B22" t="str">
            <v>Ферромарганец</v>
          </cell>
          <cell r="C22" t="str">
            <v>00281476</v>
          </cell>
          <cell r="D22" t="str">
            <v xml:space="preserve">ОАО "Ураласбест"</v>
          </cell>
          <cell r="E22">
            <v>65</v>
          </cell>
          <cell r="F22">
            <v>65</v>
          </cell>
          <cell r="G22">
            <v>36</v>
          </cell>
          <cell r="H22">
            <v>65</v>
          </cell>
          <cell r="I22">
            <v>69</v>
          </cell>
          <cell r="J22">
            <v>69</v>
          </cell>
          <cell r="K22">
            <v>65</v>
          </cell>
          <cell r="L22">
            <v>69</v>
          </cell>
          <cell r="M22">
            <v>65</v>
          </cell>
          <cell r="N22">
            <v>57</v>
          </cell>
          <cell r="O22">
            <v>69</v>
          </cell>
        </row>
        <row r="23">
          <cell r="A23" t="str">
            <v>72021</v>
          </cell>
          <cell r="B23" t="str">
            <v>Ферромарганец</v>
          </cell>
          <cell r="C23" t="str">
            <v>41692843</v>
          </cell>
          <cell r="D23" t="str">
            <v xml:space="preserve">ООО "ПЛАНЕТА К"</v>
          </cell>
          <cell r="E23">
            <v>68</v>
          </cell>
          <cell r="F23">
            <v>62</v>
          </cell>
          <cell r="G23">
            <v>137</v>
          </cell>
          <cell r="H23">
            <v>137</v>
          </cell>
          <cell r="I23">
            <v>86</v>
          </cell>
          <cell r="J23">
            <v>71</v>
          </cell>
          <cell r="K23">
            <v>86</v>
          </cell>
          <cell r="L23">
            <v>67</v>
          </cell>
          <cell r="M23">
            <v>0</v>
          </cell>
          <cell r="N23">
            <v>86</v>
          </cell>
          <cell r="O23">
            <v>67</v>
          </cell>
        </row>
        <row r="24">
          <cell r="A24" t="str">
            <v>72021</v>
          </cell>
          <cell r="B24" t="str">
            <v>Ферромарганец</v>
          </cell>
          <cell r="C24" t="str">
            <v>10478286</v>
          </cell>
          <cell r="D24" t="str">
            <v xml:space="preserve">ОАО "КРАН"</v>
          </cell>
          <cell r="E24">
            <v>65</v>
          </cell>
          <cell r="F24">
            <v>68</v>
          </cell>
          <cell r="G24">
            <v>68</v>
          </cell>
          <cell r="H24">
            <v>61</v>
          </cell>
          <cell r="I24">
            <v>62</v>
          </cell>
          <cell r="J24">
            <v>61</v>
          </cell>
          <cell r="K24">
            <v>195</v>
          </cell>
          <cell r="L24">
            <v>37</v>
          </cell>
        </row>
        <row r="25">
          <cell r="A25" t="str">
            <v>72021</v>
          </cell>
          <cell r="B25" t="str">
            <v>Ферромарганец</v>
          </cell>
          <cell r="C25" t="str">
            <v>05764417</v>
          </cell>
          <cell r="D25" t="str">
            <v xml:space="preserve">АООТ "ИЖОРСКИЕ ЗАВОДЫ "</v>
          </cell>
          <cell r="E25">
            <v>69</v>
          </cell>
          <cell r="F25">
            <v>207</v>
          </cell>
          <cell r="G25">
            <v>9</v>
          </cell>
          <cell r="H25">
            <v>130</v>
          </cell>
          <cell r="I25">
            <v>69</v>
          </cell>
          <cell r="J25">
            <v>9</v>
          </cell>
          <cell r="K25">
            <v>9</v>
          </cell>
          <cell r="L25">
            <v>69</v>
          </cell>
          <cell r="M25">
            <v>0</v>
          </cell>
          <cell r="N25">
            <v>130</v>
          </cell>
          <cell r="O25">
            <v>69</v>
          </cell>
        </row>
        <row r="26">
          <cell r="A26" t="str">
            <v>72021</v>
          </cell>
          <cell r="B26" t="str">
            <v>Ферромарганец</v>
          </cell>
          <cell r="C26" t="str">
            <v>00186269</v>
          </cell>
          <cell r="D26" t="str">
            <v xml:space="preserve">"НИЖНЕТАГИЛЬСКИЙ МЕТКОМБИНАТ"</v>
          </cell>
          <cell r="E26">
            <v>337</v>
          </cell>
          <cell r="F26">
            <v>141</v>
          </cell>
          <cell r="G26">
            <v>141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141</v>
          </cell>
        </row>
        <row r="27">
          <cell r="A27" t="str">
            <v>72021</v>
          </cell>
          <cell r="B27" t="str">
            <v>Ферромарганец</v>
          </cell>
          <cell r="C27" t="str">
            <v>00186849</v>
          </cell>
          <cell r="D27" t="str">
            <v xml:space="preserve">"МИХАЙЛОВСКИЙ ГОК"- ОАО</v>
          </cell>
          <cell r="E27">
            <v>277</v>
          </cell>
          <cell r="F27">
            <v>130</v>
          </cell>
          <cell r="G27">
            <v>65</v>
          </cell>
          <cell r="H27">
            <v>277</v>
          </cell>
          <cell r="I27">
            <v>130</v>
          </cell>
          <cell r="J27">
            <v>277</v>
          </cell>
          <cell r="K27">
            <v>0</v>
          </cell>
          <cell r="L27">
            <v>130</v>
          </cell>
          <cell r="M27">
            <v>0</v>
          </cell>
          <cell r="N27">
            <v>0</v>
          </cell>
          <cell r="O27">
            <v>65</v>
          </cell>
        </row>
        <row r="28">
          <cell r="A28" t="str">
            <v>72021</v>
          </cell>
          <cell r="B28" t="str">
            <v>Ферромарганец</v>
          </cell>
          <cell r="C28" t="str">
            <v>08629387</v>
          </cell>
          <cell r="D28" t="str">
            <v xml:space="preserve">ОАО КУРГАНСКИЙ МАШИНОСТРОИТЕЛЬНЫЙ ЗАВОД</v>
          </cell>
          <cell r="E28">
            <v>67</v>
          </cell>
          <cell r="F28">
            <v>345</v>
          </cell>
          <cell r="G28">
            <v>4</v>
          </cell>
          <cell r="H28">
            <v>345</v>
          </cell>
          <cell r="I28">
            <v>4</v>
          </cell>
          <cell r="J28">
            <v>345</v>
          </cell>
          <cell r="K28">
            <v>0</v>
          </cell>
          <cell r="L28">
            <v>0</v>
          </cell>
          <cell r="M28">
            <v>4</v>
          </cell>
        </row>
        <row r="29">
          <cell r="A29" t="str">
            <v>72021</v>
          </cell>
          <cell r="B29" t="str">
            <v>Ферромарганец</v>
          </cell>
          <cell r="C29" t="str">
            <v>00187211</v>
          </cell>
          <cell r="D29" t="str">
            <v xml:space="preserve">АО "ОРЛОВСКИЙ СТАЛЕПРОКАТНЫЙ ЗАВОД"</v>
          </cell>
          <cell r="E29">
            <v>126</v>
          </cell>
          <cell r="F29">
            <v>126</v>
          </cell>
          <cell r="G29">
            <v>233</v>
          </cell>
        </row>
        <row r="30">
          <cell r="A30" t="str">
            <v>72021</v>
          </cell>
          <cell r="B30" t="str">
            <v>Ферромарганец</v>
          </cell>
          <cell r="C30" t="str">
            <v>45828067</v>
          </cell>
          <cell r="D30" t="str">
            <v xml:space="preserve">ООО "ПАРНАС"</v>
          </cell>
          <cell r="E30">
            <v>135</v>
          </cell>
          <cell r="F30">
            <v>69</v>
          </cell>
          <cell r="G30">
            <v>139</v>
          </cell>
          <cell r="H30">
            <v>135</v>
          </cell>
          <cell r="I30">
            <v>69</v>
          </cell>
          <cell r="J30">
            <v>139</v>
          </cell>
          <cell r="K30">
            <v>0</v>
          </cell>
          <cell r="L30">
            <v>0</v>
          </cell>
          <cell r="M30">
            <v>135</v>
          </cell>
          <cell r="N30">
            <v>69</v>
          </cell>
          <cell r="O30">
            <v>139</v>
          </cell>
        </row>
        <row r="31">
          <cell r="A31" t="str">
            <v>72021</v>
          </cell>
          <cell r="B31" t="str">
            <v>Ферромарганец</v>
          </cell>
          <cell r="C31" t="str">
            <v>51067425</v>
          </cell>
          <cell r="D31" t="str">
            <v xml:space="preserve">ООО "ГРАНТ-СТ"</v>
          </cell>
          <cell r="E31">
            <v>338</v>
          </cell>
          <cell r="F31">
            <v>338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338</v>
          </cell>
        </row>
        <row r="32">
          <cell r="A32" t="str">
            <v>72021</v>
          </cell>
          <cell r="B32" t="str">
            <v>Ферромарганец</v>
          </cell>
          <cell r="C32" t="str">
            <v>05757759</v>
          </cell>
          <cell r="D32" t="str">
            <v xml:space="preserve">ОАО "ЗАВОД "КРАСНЫЙ ОКТЯБРЬ"</v>
          </cell>
          <cell r="E32">
            <v>18</v>
          </cell>
          <cell r="F32">
            <v>14</v>
          </cell>
          <cell r="G32">
            <v>138</v>
          </cell>
          <cell r="H32">
            <v>14</v>
          </cell>
          <cell r="I32">
            <v>138</v>
          </cell>
          <cell r="J32">
            <v>20</v>
          </cell>
          <cell r="K32">
            <v>68</v>
          </cell>
          <cell r="L32">
            <v>41</v>
          </cell>
          <cell r="M32">
            <v>15</v>
          </cell>
          <cell r="N32">
            <v>18</v>
          </cell>
        </row>
        <row r="33">
          <cell r="A33" t="str">
            <v>72021</v>
          </cell>
          <cell r="B33" t="str">
            <v>Ферромарганец</v>
          </cell>
          <cell r="C33" t="str">
            <v>00187174</v>
          </cell>
          <cell r="D33" t="str">
            <v xml:space="preserve">ОАО "ЧЕРЕПОВЕЦКИЙ СТАЛЕПРОКАТНЫЙ ЗАВОД"</v>
          </cell>
          <cell r="E33">
            <v>65</v>
          </cell>
          <cell r="F33">
            <v>70</v>
          </cell>
          <cell r="G33">
            <v>65</v>
          </cell>
          <cell r="H33">
            <v>130</v>
          </cell>
          <cell r="I33">
            <v>70</v>
          </cell>
          <cell r="J33">
            <v>65</v>
          </cell>
          <cell r="K33">
            <v>130</v>
          </cell>
          <cell r="L33">
            <v>65</v>
          </cell>
          <cell r="M33">
            <v>0</v>
          </cell>
          <cell r="N33">
            <v>0</v>
          </cell>
          <cell r="O33">
            <v>130</v>
          </cell>
        </row>
        <row r="34">
          <cell r="A34" t="str">
            <v>72021</v>
          </cell>
          <cell r="B34" t="str">
            <v>Ферромарганец</v>
          </cell>
          <cell r="C34" t="str">
            <v>43151956</v>
          </cell>
          <cell r="D34" t="str">
            <v xml:space="preserve">ООО "ФОБОС"</v>
          </cell>
          <cell r="E34">
            <v>134</v>
          </cell>
          <cell r="F34">
            <v>129</v>
          </cell>
          <cell r="G34">
            <v>64</v>
          </cell>
        </row>
        <row r="35">
          <cell r="A35" t="str">
            <v>72021</v>
          </cell>
          <cell r="B35" t="str">
            <v>Ферромарганец</v>
          </cell>
          <cell r="C35" t="str">
            <v>18406122</v>
          </cell>
          <cell r="D35" t="str">
            <v xml:space="preserve">ООО "ИНТРЕЙД ИМПЕКС"</v>
          </cell>
          <cell r="E35">
            <v>119</v>
          </cell>
          <cell r="F35">
            <v>119</v>
          </cell>
          <cell r="G35">
            <v>120</v>
          </cell>
          <cell r="H35">
            <v>59</v>
          </cell>
          <cell r="I35">
            <v>0</v>
          </cell>
          <cell r="J35">
            <v>0</v>
          </cell>
          <cell r="K35">
            <v>0</v>
          </cell>
          <cell r="L35">
            <v>59</v>
          </cell>
        </row>
        <row r="36">
          <cell r="A36" t="str">
            <v>72021</v>
          </cell>
          <cell r="B36" t="str">
            <v>Ферромарганец</v>
          </cell>
          <cell r="C36" t="str">
            <v>03142640</v>
          </cell>
          <cell r="D36" t="str">
            <v xml:space="preserve">АО"НИЖЕГОРОДСКИЙ ТЕПЛОХОД"</v>
          </cell>
          <cell r="E36">
            <v>71</v>
          </cell>
          <cell r="F36">
            <v>71</v>
          </cell>
          <cell r="G36">
            <v>67</v>
          </cell>
          <cell r="H36">
            <v>142</v>
          </cell>
          <cell r="I36">
            <v>67</v>
          </cell>
          <cell r="J36">
            <v>142</v>
          </cell>
          <cell r="K36">
            <v>0</v>
          </cell>
          <cell r="L36">
            <v>67</v>
          </cell>
        </row>
        <row r="37">
          <cell r="A37" t="str">
            <v>72021</v>
          </cell>
          <cell r="B37" t="str">
            <v>Ферромарганец</v>
          </cell>
          <cell r="C37" t="str">
            <v>00210855</v>
          </cell>
          <cell r="D37" t="str">
            <v xml:space="preserve">ОАО "БСЗ" (БЕЖИЦКИЙ СТАЛЕЛИТЕЙНЫЙ З-Д)</v>
          </cell>
          <cell r="E37">
            <v>67</v>
          </cell>
          <cell r="F37">
            <v>70</v>
          </cell>
          <cell r="G37">
            <v>69</v>
          </cell>
          <cell r="H37">
            <v>67</v>
          </cell>
          <cell r="I37">
            <v>70</v>
          </cell>
          <cell r="J37">
            <v>69</v>
          </cell>
          <cell r="K37">
            <v>70</v>
          </cell>
          <cell r="L37">
            <v>69</v>
          </cell>
          <cell r="M37">
            <v>0</v>
          </cell>
          <cell r="N37">
            <v>0</v>
          </cell>
          <cell r="O37">
            <v>70</v>
          </cell>
        </row>
        <row r="38">
          <cell r="A38" t="str">
            <v>72021</v>
          </cell>
          <cell r="B38" t="str">
            <v>Ферромарганец</v>
          </cell>
          <cell r="C38" t="str">
            <v>04692093</v>
          </cell>
          <cell r="D38" t="str">
            <v xml:space="preserve">АКЦИОНЕРНОЕ ОБЩЕСТВО ОТКРЫТОГО ТИПА "ОСКОЛСНАБ"</v>
          </cell>
          <cell r="E38">
            <v>271</v>
          </cell>
          <cell r="F38">
            <v>271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271</v>
          </cell>
        </row>
        <row r="39">
          <cell r="A39" t="str">
            <v>72021</v>
          </cell>
          <cell r="B39" t="str">
            <v>Ферромарганец</v>
          </cell>
          <cell r="C39" t="str">
            <v>00161878</v>
          </cell>
          <cell r="D39" t="str">
            <v xml:space="preserve">ГУП "ЯКУТУГОЛЬ"</v>
          </cell>
          <cell r="E39">
            <v>133</v>
          </cell>
          <cell r="F39">
            <v>134</v>
          </cell>
          <cell r="G39">
            <v>133</v>
          </cell>
          <cell r="H39">
            <v>134</v>
          </cell>
          <cell r="I39">
            <v>0</v>
          </cell>
          <cell r="J39">
            <v>0</v>
          </cell>
          <cell r="K39">
            <v>0</v>
          </cell>
          <cell r="L39">
            <v>133</v>
          </cell>
          <cell r="M39">
            <v>0</v>
          </cell>
          <cell r="N39">
            <v>134</v>
          </cell>
        </row>
        <row r="40">
          <cell r="A40" t="str">
            <v>72021</v>
          </cell>
          <cell r="B40" t="str">
            <v>Ферромарганец</v>
          </cell>
          <cell r="C40" t="str">
            <v>05804803</v>
          </cell>
          <cell r="D40" t="str">
            <v xml:space="preserve">АО "МЕТРОВАГОНМАШ"</v>
          </cell>
          <cell r="E40">
            <v>69</v>
          </cell>
          <cell r="F40">
            <v>64</v>
          </cell>
          <cell r="G40">
            <v>69</v>
          </cell>
          <cell r="H40">
            <v>64</v>
          </cell>
          <cell r="I40">
            <v>61</v>
          </cell>
          <cell r="J40">
            <v>20</v>
          </cell>
          <cell r="K40">
            <v>61</v>
          </cell>
          <cell r="L40">
            <v>0</v>
          </cell>
          <cell r="M40">
            <v>20</v>
          </cell>
        </row>
        <row r="41">
          <cell r="A41" t="str">
            <v>72021</v>
          </cell>
          <cell r="B41" t="str">
            <v>Ферромарганец</v>
          </cell>
          <cell r="C41" t="str">
            <v>35497296</v>
          </cell>
          <cell r="D41" t="str">
            <v xml:space="preserve">ЗАО ППП "ТЕХНОСПЕЦСТАЛЬ"</v>
          </cell>
          <cell r="E41">
            <v>138</v>
          </cell>
          <cell r="F41">
            <v>71</v>
          </cell>
          <cell r="G41">
            <v>71</v>
          </cell>
          <cell r="H41">
            <v>0</v>
          </cell>
          <cell r="I41">
            <v>71</v>
          </cell>
        </row>
        <row r="42">
          <cell r="A42" t="str">
            <v>72021</v>
          </cell>
          <cell r="B42" t="str">
            <v>Ферромарганец</v>
          </cell>
          <cell r="C42" t="str">
            <v>22275002</v>
          </cell>
          <cell r="D42" t="str">
            <v xml:space="preserve">ИЧП "ЛЮ-МАР"</v>
          </cell>
          <cell r="E42">
            <v>70</v>
          </cell>
          <cell r="F42">
            <v>69</v>
          </cell>
          <cell r="G42">
            <v>69</v>
          </cell>
        </row>
        <row r="43">
          <cell r="A43" t="str">
            <v>72021</v>
          </cell>
          <cell r="B43" t="str">
            <v>Ферромарганец</v>
          </cell>
          <cell r="C43" t="str">
            <v>23036093</v>
          </cell>
          <cell r="D43" t="str">
            <v xml:space="preserve">ЗАО "ИНТЕРТЕРМИНАЛ"</v>
          </cell>
          <cell r="E43">
            <v>206</v>
          </cell>
          <cell r="F43">
            <v>206</v>
          </cell>
          <cell r="G43">
            <v>0</v>
          </cell>
          <cell r="H43">
            <v>0</v>
          </cell>
          <cell r="I43">
            <v>206</v>
          </cell>
        </row>
        <row r="44">
          <cell r="A44" t="str">
            <v>72021</v>
          </cell>
          <cell r="B44" t="str">
            <v>Ферромарганец</v>
          </cell>
          <cell r="C44" t="str">
            <v>40548802</v>
          </cell>
          <cell r="D44" t="str">
            <v xml:space="preserve">ЗАО "ИНТЕРРЕСУРС"</v>
          </cell>
          <cell r="E44">
            <v>138</v>
          </cell>
          <cell r="F44">
            <v>68</v>
          </cell>
          <cell r="G44">
            <v>138</v>
          </cell>
          <cell r="H44">
            <v>68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138</v>
          </cell>
          <cell r="O44">
            <v>68</v>
          </cell>
        </row>
        <row r="45">
          <cell r="A45" t="str">
            <v>72021</v>
          </cell>
          <cell r="B45" t="str">
            <v>Ферромарганец</v>
          </cell>
          <cell r="C45" t="str">
            <v>43081799</v>
          </cell>
          <cell r="D45" t="str">
            <v xml:space="preserve">ООО "ФЕРАЛ"</v>
          </cell>
          <cell r="E45">
            <v>67</v>
          </cell>
          <cell r="F45">
            <v>69</v>
          </cell>
          <cell r="G45">
            <v>69</v>
          </cell>
          <cell r="H45">
            <v>67</v>
          </cell>
          <cell r="I45">
            <v>69</v>
          </cell>
          <cell r="J45">
            <v>69</v>
          </cell>
          <cell r="K45">
            <v>0</v>
          </cell>
          <cell r="L45">
            <v>67</v>
          </cell>
          <cell r="M45">
            <v>69</v>
          </cell>
          <cell r="N45">
            <v>0</v>
          </cell>
          <cell r="O45">
            <v>69</v>
          </cell>
        </row>
        <row r="46">
          <cell r="A46" t="str">
            <v>72021</v>
          </cell>
          <cell r="B46" t="str">
            <v>Ферромарганец</v>
          </cell>
          <cell r="C46" t="str">
            <v>18727932</v>
          </cell>
          <cell r="D46" t="str">
            <v xml:space="preserve">ООО"БИЗНЕС И ПАРИТЕТ"</v>
          </cell>
          <cell r="E46">
            <v>204</v>
          </cell>
          <cell r="F46">
            <v>204</v>
          </cell>
          <cell r="G46">
            <v>204</v>
          </cell>
        </row>
        <row r="47">
          <cell r="A47" t="str">
            <v>72021</v>
          </cell>
          <cell r="B47" t="str">
            <v>Ферромарганец</v>
          </cell>
          <cell r="C47" t="str">
            <v>47675001</v>
          </cell>
          <cell r="D47" t="str">
            <v xml:space="preserve">ООО "ЭЛЕКТРОСТАЛЬ"                                                          3366</v>
          </cell>
          <cell r="E47">
            <v>62</v>
          </cell>
          <cell r="F47">
            <v>62</v>
          </cell>
          <cell r="G47">
            <v>69</v>
          </cell>
          <cell r="H47">
            <v>69</v>
          </cell>
          <cell r="I47">
            <v>0</v>
          </cell>
          <cell r="J47">
            <v>0</v>
          </cell>
          <cell r="K47">
            <v>69</v>
          </cell>
        </row>
        <row r="48">
          <cell r="A48" t="str">
            <v>72021</v>
          </cell>
          <cell r="B48" t="str">
            <v>Ферромарганец</v>
          </cell>
          <cell r="C48" t="str">
            <v>07502319</v>
          </cell>
          <cell r="D48" t="str">
            <v xml:space="preserve">ОАО КУЛЕБАКСКИЙ МЕТАЛЛУРГИЧЕСКИЙ ЗАВОД</v>
          </cell>
          <cell r="E48">
            <v>63</v>
          </cell>
          <cell r="F48">
            <v>67</v>
          </cell>
          <cell r="G48">
            <v>68</v>
          </cell>
          <cell r="H48">
            <v>63</v>
          </cell>
          <cell r="I48">
            <v>67</v>
          </cell>
          <cell r="J48">
            <v>68</v>
          </cell>
          <cell r="K48">
            <v>67</v>
          </cell>
          <cell r="L48">
            <v>68</v>
          </cell>
        </row>
        <row r="49">
          <cell r="A49" t="str">
            <v>72021</v>
          </cell>
          <cell r="B49" t="str">
            <v>Ферромарганец</v>
          </cell>
          <cell r="C49" t="str">
            <v>25920492</v>
          </cell>
          <cell r="D49" t="str">
            <v xml:space="preserve">ООО "ДИАМОНД"</v>
          </cell>
          <cell r="E49">
            <v>68</v>
          </cell>
          <cell r="F49">
            <v>68</v>
          </cell>
          <cell r="G49">
            <v>130</v>
          </cell>
        </row>
        <row r="50">
          <cell r="A50" t="str">
            <v>72021</v>
          </cell>
          <cell r="B50" t="str">
            <v>Ферромарганец</v>
          </cell>
          <cell r="C50" t="str">
            <v>48134075</v>
          </cell>
          <cell r="D50" t="str">
            <v xml:space="preserve">ОАО "САМАРСКИЙ МЕТАЛЛУРГИЧЕСКИЙ ЗАВОД"</v>
          </cell>
          <cell r="E50">
            <v>64</v>
          </cell>
          <cell r="F50">
            <v>62</v>
          </cell>
          <cell r="G50">
            <v>66</v>
          </cell>
          <cell r="H50">
            <v>66</v>
          </cell>
        </row>
        <row r="51">
          <cell r="A51" t="str">
            <v>72021</v>
          </cell>
          <cell r="B51" t="str">
            <v>Ферромарганец</v>
          </cell>
          <cell r="C51" t="str">
            <v>33919959</v>
          </cell>
          <cell r="D51" t="str">
            <v xml:space="preserve">ЗАО "ФИНАНСОВЫЙ  МЕНЕДЖМЕНТ"</v>
          </cell>
          <cell r="E51">
            <v>40</v>
          </cell>
          <cell r="F51">
            <v>142</v>
          </cell>
          <cell r="G51">
            <v>40</v>
          </cell>
          <cell r="H51">
            <v>40</v>
          </cell>
          <cell r="I51">
            <v>0</v>
          </cell>
          <cell r="J51">
            <v>0</v>
          </cell>
          <cell r="K51">
            <v>0</v>
          </cell>
          <cell r="L51">
            <v>142</v>
          </cell>
        </row>
        <row r="52">
          <cell r="A52" t="str">
            <v>72021</v>
          </cell>
          <cell r="B52" t="str">
            <v>Ферромарганец</v>
          </cell>
          <cell r="C52" t="str">
            <v>43470822</v>
          </cell>
          <cell r="D52" t="str">
            <v xml:space="preserve">ЗАО "ПЕТРОМАШ"</v>
          </cell>
          <cell r="E52">
            <v>137</v>
          </cell>
          <cell r="F52">
            <v>35</v>
          </cell>
          <cell r="G52">
            <v>137</v>
          </cell>
          <cell r="H52">
            <v>137</v>
          </cell>
          <cell r="I52">
            <v>0</v>
          </cell>
          <cell r="J52">
            <v>35</v>
          </cell>
        </row>
        <row r="53">
          <cell r="A53" t="str">
            <v>72021</v>
          </cell>
          <cell r="B53" t="str">
            <v>Ферромарганец</v>
          </cell>
          <cell r="C53" t="str">
            <v>45809957</v>
          </cell>
          <cell r="D53" t="str">
            <v xml:space="preserve">ООО "ПОСАД"</v>
          </cell>
          <cell r="E53">
            <v>172</v>
          </cell>
          <cell r="F53">
            <v>172</v>
          </cell>
        </row>
        <row r="54">
          <cell r="A54" t="str">
            <v>72021</v>
          </cell>
          <cell r="B54" t="str">
            <v>Ферромарганец</v>
          </cell>
          <cell r="C54" t="str">
            <v>11325449</v>
          </cell>
          <cell r="D54" t="str">
            <v xml:space="preserve">ООО "АГЕНСТВО ТРЕСТ-В"</v>
          </cell>
          <cell r="E54">
            <v>54</v>
          </cell>
          <cell r="F54">
            <v>59</v>
          </cell>
          <cell r="G54">
            <v>54</v>
          </cell>
          <cell r="H54">
            <v>59</v>
          </cell>
          <cell r="I54">
            <v>52</v>
          </cell>
          <cell r="J54">
            <v>0</v>
          </cell>
          <cell r="K54">
            <v>0</v>
          </cell>
          <cell r="L54">
            <v>59</v>
          </cell>
          <cell r="M54">
            <v>52</v>
          </cell>
        </row>
        <row r="55">
          <cell r="A55" t="str">
            <v>72021</v>
          </cell>
          <cell r="B55" t="str">
            <v>Ферромарганец</v>
          </cell>
          <cell r="C55" t="str">
            <v>18486115</v>
          </cell>
          <cell r="D55" t="str">
            <v xml:space="preserve">ООО "СИЛУМИН+"</v>
          </cell>
          <cell r="E55">
            <v>20</v>
          </cell>
          <cell r="F55">
            <v>68</v>
          </cell>
          <cell r="G55">
            <v>65</v>
          </cell>
          <cell r="H55">
            <v>20</v>
          </cell>
          <cell r="I55">
            <v>68</v>
          </cell>
          <cell r="J55">
            <v>20</v>
          </cell>
          <cell r="K55">
            <v>0</v>
          </cell>
          <cell r="L55">
            <v>68</v>
          </cell>
          <cell r="M55">
            <v>0</v>
          </cell>
          <cell r="N55">
            <v>0</v>
          </cell>
          <cell r="O55">
            <v>65</v>
          </cell>
        </row>
        <row r="56">
          <cell r="A56" t="str">
            <v>72021</v>
          </cell>
          <cell r="B56" t="str">
            <v>Ферромарганец</v>
          </cell>
          <cell r="C56" t="str">
            <v>07518941</v>
          </cell>
          <cell r="D56" t="str">
            <v xml:space="preserve">ГУП "ПО "УРАЛВАГОНЗАВОД"</v>
          </cell>
          <cell r="E56">
            <v>77</v>
          </cell>
          <cell r="F56">
            <v>70</v>
          </cell>
          <cell r="G56">
            <v>77</v>
          </cell>
          <cell r="H56">
            <v>70</v>
          </cell>
          <cell r="I56">
            <v>0</v>
          </cell>
          <cell r="J56">
            <v>0</v>
          </cell>
          <cell r="K56">
            <v>77</v>
          </cell>
          <cell r="L56">
            <v>70</v>
          </cell>
        </row>
        <row r="57">
          <cell r="A57" t="str">
            <v>72021</v>
          </cell>
          <cell r="B57" t="str">
            <v>Ферромарганец</v>
          </cell>
          <cell r="C57" t="str">
            <v>00233052</v>
          </cell>
          <cell r="D57" t="str">
            <v xml:space="preserve">ОАО КАМСКИЙ ЛИТЕЙНЫЙ ЗАВОД</v>
          </cell>
          <cell r="E57">
            <v>13</v>
          </cell>
          <cell r="F57">
            <v>10</v>
          </cell>
          <cell r="G57">
            <v>10</v>
          </cell>
          <cell r="H57">
            <v>13</v>
          </cell>
          <cell r="I57">
            <v>47</v>
          </cell>
          <cell r="J57">
            <v>21</v>
          </cell>
          <cell r="K57">
            <v>47</v>
          </cell>
          <cell r="L57">
            <v>19</v>
          </cell>
          <cell r="M57">
            <v>17</v>
          </cell>
        </row>
        <row r="58">
          <cell r="A58" t="str">
            <v>72021</v>
          </cell>
          <cell r="B58" t="str">
            <v>Ферромарганец</v>
          </cell>
          <cell r="C58" t="str">
            <v>51040449</v>
          </cell>
          <cell r="D58" t="str">
            <v xml:space="preserve">ООО "ВЕНСЕТИ"</v>
          </cell>
          <cell r="E58">
            <v>139</v>
          </cell>
          <cell r="F58">
            <v>139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139</v>
          </cell>
        </row>
        <row r="59">
          <cell r="A59" t="str">
            <v>72021</v>
          </cell>
          <cell r="B59" t="str">
            <v>Ферромарганец</v>
          </cell>
          <cell r="C59" t="str">
            <v>04857080</v>
          </cell>
          <cell r="D59" t="str">
            <v xml:space="preserve">"КУРСКГЛАВСНАБ"-АО ОТКРЫТОГО ТИПА</v>
          </cell>
          <cell r="E59">
            <v>69</v>
          </cell>
          <cell r="F59">
            <v>65</v>
          </cell>
        </row>
        <row r="60">
          <cell r="A60" t="str">
            <v>72021</v>
          </cell>
          <cell r="B60" t="str">
            <v>Ферромарганец</v>
          </cell>
          <cell r="C60" t="str">
            <v>42504465</v>
          </cell>
          <cell r="D60" t="str">
            <v>ЗАО"ЧЕЛЯБМЕТАЛЛОПТТОРГ"</v>
          </cell>
          <cell r="E60">
            <v>134</v>
          </cell>
          <cell r="F60">
            <v>134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134</v>
          </cell>
        </row>
        <row r="61">
          <cell r="A61" t="str">
            <v>72021</v>
          </cell>
          <cell r="B61" t="str">
            <v>Ферромарганец</v>
          </cell>
          <cell r="C61" t="str">
            <v>00491771</v>
          </cell>
          <cell r="D61" t="str">
            <v xml:space="preserve">ОАО "МУРОМСКИЙ СТРЕЛОЧНЫЙ ЗАВОД"</v>
          </cell>
          <cell r="E61">
            <v>71</v>
          </cell>
          <cell r="F61">
            <v>60</v>
          </cell>
          <cell r="G61">
            <v>60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60</v>
          </cell>
        </row>
        <row r="62">
          <cell r="A62" t="str">
            <v>72021</v>
          </cell>
          <cell r="B62" t="str">
            <v>Ферромарганец</v>
          </cell>
          <cell r="C62" t="str">
            <v>00186246</v>
          </cell>
          <cell r="D62" t="str">
            <v xml:space="preserve">ОАО "НОСТА"</v>
          </cell>
          <cell r="E62">
            <v>130</v>
          </cell>
          <cell r="F62">
            <v>130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130</v>
          </cell>
        </row>
        <row r="63">
          <cell r="A63" t="str">
            <v>72021</v>
          </cell>
          <cell r="B63" t="str">
            <v>Ферромарганец</v>
          </cell>
          <cell r="C63" t="str">
            <v>46067245</v>
          </cell>
          <cell r="D63" t="str">
            <v xml:space="preserve">ООО "ЭЛЛ-ДИО-СТАС"</v>
          </cell>
          <cell r="E63">
            <v>60</v>
          </cell>
          <cell r="F63">
            <v>70</v>
          </cell>
          <cell r="G63">
            <v>60</v>
          </cell>
          <cell r="H63">
            <v>70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70</v>
          </cell>
        </row>
        <row r="64">
          <cell r="A64" t="str">
            <v>72021</v>
          </cell>
          <cell r="B64" t="str">
            <v>Ферромарганец</v>
          </cell>
          <cell r="C64" t="str">
            <v>18267761</v>
          </cell>
          <cell r="D64" t="str">
            <v xml:space="preserve">ООО "МП "МЕТАЛЛ СЕРВИС"</v>
          </cell>
          <cell r="E64">
            <v>64</v>
          </cell>
          <cell r="F64">
            <v>59</v>
          </cell>
          <cell r="G64">
            <v>64</v>
          </cell>
          <cell r="H64">
            <v>64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59</v>
          </cell>
        </row>
        <row r="65">
          <cell r="A65" t="str">
            <v>72021</v>
          </cell>
          <cell r="B65" t="str">
            <v>Ферромарганец</v>
          </cell>
          <cell r="C65" t="str">
            <v>05761459</v>
          </cell>
          <cell r="D65" t="str">
            <v xml:space="preserve">ОАО "ВТОРМЕТ"</v>
          </cell>
          <cell r="E65">
            <v>119</v>
          </cell>
          <cell r="F65">
            <v>119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119</v>
          </cell>
        </row>
        <row r="66">
          <cell r="A66" t="str">
            <v>72021</v>
          </cell>
          <cell r="B66" t="str">
            <v>Ферромарганец</v>
          </cell>
          <cell r="C66" t="str">
            <v>05015147</v>
          </cell>
          <cell r="D66" t="str">
            <v xml:space="preserve">АО "ЭЛЕКТРОСТАЛЬ"</v>
          </cell>
          <cell r="E66">
            <v>20</v>
          </cell>
          <cell r="F66">
            <v>20</v>
          </cell>
          <cell r="G66">
            <v>20</v>
          </cell>
          <cell r="H66">
            <v>17</v>
          </cell>
          <cell r="I66">
            <v>18</v>
          </cell>
          <cell r="J66">
            <v>20</v>
          </cell>
          <cell r="K66">
            <v>17</v>
          </cell>
          <cell r="L66">
            <v>20</v>
          </cell>
          <cell r="M66">
            <v>20</v>
          </cell>
          <cell r="N66">
            <v>0</v>
          </cell>
          <cell r="O66">
            <v>20</v>
          </cell>
        </row>
        <row r="67">
          <cell r="A67" t="str">
            <v>72021</v>
          </cell>
          <cell r="B67" t="str">
            <v>Ферромарганец</v>
          </cell>
          <cell r="C67" t="str">
            <v>05757848</v>
          </cell>
          <cell r="D67" t="str">
            <v xml:space="preserve">ОАО "ВЫКСУНСКИЙ МЕТАЛЛУPГИЧЕСКИЙ ЗАВОД"</v>
          </cell>
          <cell r="E67">
            <v>63</v>
          </cell>
          <cell r="F67">
            <v>46</v>
          </cell>
          <cell r="G67">
            <v>63</v>
          </cell>
          <cell r="H67">
            <v>46</v>
          </cell>
          <cell r="I67">
            <v>0</v>
          </cell>
          <cell r="J67">
            <v>0</v>
          </cell>
          <cell r="K67">
            <v>0</v>
          </cell>
          <cell r="L67">
            <v>63</v>
          </cell>
          <cell r="M67">
            <v>0</v>
          </cell>
          <cell r="N67">
            <v>46</v>
          </cell>
        </row>
        <row r="68">
          <cell r="A68" t="str">
            <v>72021</v>
          </cell>
          <cell r="B68" t="str">
            <v>Ферромарганец</v>
          </cell>
          <cell r="C68" t="str">
            <v>45475812</v>
          </cell>
          <cell r="D68" t="str">
            <v xml:space="preserve">ОАО "ЭМК-АТОММАШ"</v>
          </cell>
          <cell r="E68">
            <v>7</v>
          </cell>
          <cell r="F68">
            <v>2</v>
          </cell>
          <cell r="G68">
            <v>84</v>
          </cell>
          <cell r="H68">
            <v>84</v>
          </cell>
        </row>
        <row r="69">
          <cell r="A69" t="str">
            <v>72021</v>
          </cell>
          <cell r="B69" t="str">
            <v>Ферромарганец</v>
          </cell>
          <cell r="C69" t="str">
            <v>00235246</v>
          </cell>
          <cell r="D69" t="str">
            <v xml:space="preserve">ОАО "ВГТЗ"</v>
          </cell>
          <cell r="E69">
            <v>22</v>
          </cell>
          <cell r="F69">
            <v>30</v>
          </cell>
          <cell r="G69">
            <v>32</v>
          </cell>
          <cell r="H69">
            <v>22</v>
          </cell>
          <cell r="I69">
            <v>30</v>
          </cell>
          <cell r="J69">
            <v>32</v>
          </cell>
          <cell r="K69">
            <v>22</v>
          </cell>
          <cell r="L69">
            <v>0</v>
          </cell>
          <cell r="M69">
            <v>0</v>
          </cell>
          <cell r="N69">
            <v>30</v>
          </cell>
          <cell r="O69">
            <v>32</v>
          </cell>
        </row>
        <row r="70">
          <cell r="A70" t="str">
            <v>72021</v>
          </cell>
          <cell r="B70" t="str">
            <v>Ферромарганец</v>
          </cell>
          <cell r="C70" t="str">
            <v>48061330</v>
          </cell>
          <cell r="D70" t="str">
            <v xml:space="preserve">ОАО "П О ВОЛЖСКИЙ ТРУБНЫЙ ЗАВОД"</v>
          </cell>
          <cell r="E70">
            <v>64</v>
          </cell>
          <cell r="F70">
            <v>18</v>
          </cell>
          <cell r="G70">
            <v>1</v>
          </cell>
          <cell r="H70">
            <v>64</v>
          </cell>
          <cell r="I70">
            <v>18</v>
          </cell>
          <cell r="J70">
            <v>18</v>
          </cell>
          <cell r="K70">
            <v>0</v>
          </cell>
          <cell r="L70">
            <v>0</v>
          </cell>
          <cell r="M70">
            <v>0</v>
          </cell>
          <cell r="N70">
            <v>1</v>
          </cell>
        </row>
        <row r="71">
          <cell r="A71" t="str">
            <v>72021</v>
          </cell>
          <cell r="B71" t="str">
            <v>Ферромарганец</v>
          </cell>
          <cell r="C71" t="str">
            <v>51587952</v>
          </cell>
          <cell r="D71" t="str">
            <v xml:space="preserve">ООО"ЗАВОД МЕТАЛЛОФЛЮС"</v>
          </cell>
          <cell r="E71">
            <v>8</v>
          </cell>
          <cell r="F71">
            <v>75</v>
          </cell>
          <cell r="G71">
            <v>8</v>
          </cell>
          <cell r="H71">
            <v>75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8</v>
          </cell>
          <cell r="N71">
            <v>75</v>
          </cell>
        </row>
        <row r="72">
          <cell r="A72" t="str">
            <v>72021</v>
          </cell>
          <cell r="B72" t="str">
            <v>Ферромарганец</v>
          </cell>
          <cell r="C72" t="str">
            <v>25356270</v>
          </cell>
          <cell r="D72" t="str">
            <v xml:space="preserve">ООО "ТЕХНОМАРКЕТ"</v>
          </cell>
          <cell r="E72">
            <v>40</v>
          </cell>
          <cell r="F72">
            <v>40</v>
          </cell>
          <cell r="G72">
            <v>40</v>
          </cell>
          <cell r="H72">
            <v>40</v>
          </cell>
          <cell r="I72">
            <v>0</v>
          </cell>
          <cell r="J72">
            <v>0</v>
          </cell>
          <cell r="K72">
            <v>0</v>
          </cell>
          <cell r="L72">
            <v>40</v>
          </cell>
          <cell r="M72">
            <v>0</v>
          </cell>
          <cell r="N72">
            <v>40</v>
          </cell>
        </row>
        <row r="73">
          <cell r="A73" t="str">
            <v>72021</v>
          </cell>
          <cell r="B73" t="str">
            <v>Ферромарганец</v>
          </cell>
          <cell r="C73" t="str">
            <v>49518569</v>
          </cell>
          <cell r="D73" t="str">
            <v xml:space="preserve">ЗАО "СИБСНАБ"</v>
          </cell>
          <cell r="E73">
            <v>23</v>
          </cell>
          <cell r="F73">
            <v>34</v>
          </cell>
          <cell r="G73">
            <v>23</v>
          </cell>
          <cell r="H73">
            <v>23</v>
          </cell>
          <cell r="I73">
            <v>34</v>
          </cell>
          <cell r="J73">
            <v>23</v>
          </cell>
          <cell r="K73">
            <v>0</v>
          </cell>
          <cell r="L73">
            <v>0</v>
          </cell>
          <cell r="M73">
            <v>0</v>
          </cell>
          <cell r="N73">
            <v>34</v>
          </cell>
          <cell r="O73">
            <v>23</v>
          </cell>
        </row>
        <row r="74">
          <cell r="A74" t="str">
            <v>72021</v>
          </cell>
          <cell r="B74" t="str">
            <v>Ферромарганец</v>
          </cell>
          <cell r="C74" t="str">
            <v>00239445</v>
          </cell>
          <cell r="D74" t="str">
            <v xml:space="preserve">ЗАО "ВОЛГОЦЕММАШ"</v>
          </cell>
          <cell r="E74">
            <v>76</v>
          </cell>
          <cell r="F74">
            <v>76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76</v>
          </cell>
        </row>
        <row r="75">
          <cell r="A75" t="str">
            <v>72021</v>
          </cell>
          <cell r="B75" t="str">
            <v>Ферромарганец</v>
          </cell>
          <cell r="C75" t="str">
            <v>00196368</v>
          </cell>
          <cell r="D75" t="str">
            <v>ОАО"ПО"ГЛИНОЗЕМ"</v>
          </cell>
          <cell r="E75">
            <v>38</v>
          </cell>
          <cell r="F75">
            <v>37</v>
          </cell>
          <cell r="G75">
            <v>38</v>
          </cell>
          <cell r="H75">
            <v>37</v>
          </cell>
          <cell r="I75">
            <v>0</v>
          </cell>
          <cell r="J75">
            <v>37</v>
          </cell>
        </row>
        <row r="76">
          <cell r="A76" t="str">
            <v>72021</v>
          </cell>
          <cell r="B76" t="str">
            <v>Ферромарганец</v>
          </cell>
          <cell r="C76" t="str">
            <v>49922076</v>
          </cell>
          <cell r="D76" t="str">
            <v xml:space="preserve">ООО "ТОРГЭКОСТРОЙ"</v>
          </cell>
          <cell r="E76">
            <v>9</v>
          </cell>
          <cell r="F76">
            <v>11</v>
          </cell>
          <cell r="G76">
            <v>9</v>
          </cell>
          <cell r="H76">
            <v>17</v>
          </cell>
          <cell r="I76">
            <v>19</v>
          </cell>
          <cell r="J76">
            <v>11</v>
          </cell>
          <cell r="K76">
            <v>19</v>
          </cell>
          <cell r="L76">
            <v>17</v>
          </cell>
          <cell r="M76">
            <v>19</v>
          </cell>
        </row>
        <row r="77">
          <cell r="A77" t="str">
            <v>72021</v>
          </cell>
          <cell r="B77" t="str">
            <v>Ферромарганец</v>
          </cell>
          <cell r="C77" t="str">
            <v>01103587</v>
          </cell>
          <cell r="D77" t="str">
            <v xml:space="preserve">ГП "ЦЕНТРЖЕЛДОРМЕТРОСНАБ"</v>
          </cell>
          <cell r="E77">
            <v>71</v>
          </cell>
        </row>
        <row r="78">
          <cell r="A78" t="str">
            <v>72021</v>
          </cell>
          <cell r="B78" t="str">
            <v>Ферромарганец</v>
          </cell>
          <cell r="C78" t="str">
            <v>05751751</v>
          </cell>
          <cell r="D78" t="str">
            <v xml:space="preserve">ОАО "СИБТЯЖМАШ"                                                           /258</v>
          </cell>
          <cell r="E78">
            <v>71</v>
          </cell>
          <cell r="F78">
            <v>71</v>
          </cell>
          <cell r="G78">
            <v>0</v>
          </cell>
          <cell r="H78">
            <v>71</v>
          </cell>
        </row>
        <row r="79">
          <cell r="A79" t="str">
            <v>72021</v>
          </cell>
          <cell r="B79" t="str">
            <v>Ферромарганец</v>
          </cell>
          <cell r="C79" t="str">
            <v>00104952</v>
          </cell>
          <cell r="D79" t="str">
            <v>АО"СТАВРОПОЛЬПРОМЭНЕРГОРЕМОНТ"</v>
          </cell>
          <cell r="E79">
            <v>14</v>
          </cell>
          <cell r="F79">
            <v>14</v>
          </cell>
          <cell r="G79">
            <v>14</v>
          </cell>
          <cell r="H79">
            <v>14</v>
          </cell>
          <cell r="I79">
            <v>14</v>
          </cell>
          <cell r="J79">
            <v>14</v>
          </cell>
          <cell r="K79">
            <v>14</v>
          </cell>
          <cell r="L79">
            <v>14</v>
          </cell>
          <cell r="M79">
            <v>14</v>
          </cell>
          <cell r="N79">
            <v>0</v>
          </cell>
          <cell r="O79">
            <v>14</v>
          </cell>
        </row>
        <row r="80">
          <cell r="A80" t="str">
            <v>72021</v>
          </cell>
          <cell r="B80" t="str">
            <v>Ферромарганец</v>
          </cell>
          <cell r="C80" t="str">
            <v>00186341</v>
          </cell>
          <cell r="D80" t="str">
            <v xml:space="preserve">ОАО"ЧУСОВСКОЙ МЕТАЛЛУРГИЧЕСКИЙ ЗАВОД"</v>
          </cell>
          <cell r="E80">
            <v>70</v>
          </cell>
          <cell r="F80">
            <v>70</v>
          </cell>
          <cell r="G80">
            <v>0</v>
          </cell>
          <cell r="H80">
            <v>70</v>
          </cell>
        </row>
        <row r="81">
          <cell r="A81" t="str">
            <v>72021</v>
          </cell>
          <cell r="B81" t="str">
            <v>Ферромарганец</v>
          </cell>
          <cell r="C81" t="str">
            <v>39448337</v>
          </cell>
          <cell r="D81" t="str">
            <v xml:space="preserve">"ПЕТЕРБУРГСКИЙ ТРАКТОРНЫЙ ЗАВОД" ЗАО</v>
          </cell>
          <cell r="E81">
            <v>69</v>
          </cell>
          <cell r="F81">
            <v>69</v>
          </cell>
        </row>
        <row r="82">
          <cell r="A82" t="str">
            <v>72021</v>
          </cell>
          <cell r="B82" t="str">
            <v>Ферромарганец</v>
          </cell>
          <cell r="C82" t="str">
            <v>00187228</v>
          </cell>
          <cell r="D82" t="str">
            <v xml:space="preserve">АООТ "РЕВДИНСКИЙ МЕТИЗНО-МЕТАЛЛУРГИЧЕСКИЙ ЗАВОД"</v>
          </cell>
          <cell r="E82">
            <v>68</v>
          </cell>
        </row>
        <row r="83">
          <cell r="A83" t="str">
            <v>72021</v>
          </cell>
          <cell r="B83" t="str">
            <v>Ферромарганец</v>
          </cell>
          <cell r="C83" t="str">
            <v>84759397</v>
          </cell>
          <cell r="D83" t="str">
            <v xml:space="preserve">ИП ГИОРГАДЗЕ МУРМАН ВАХТАНГОВИЧ</v>
          </cell>
          <cell r="E83">
            <v>32</v>
          </cell>
          <cell r="F83">
            <v>36</v>
          </cell>
          <cell r="G83">
            <v>32</v>
          </cell>
          <cell r="H83">
            <v>36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32</v>
          </cell>
          <cell r="N83">
            <v>36</v>
          </cell>
        </row>
        <row r="84">
          <cell r="A84" t="str">
            <v>72021</v>
          </cell>
          <cell r="B84" t="str">
            <v>Ферромарганец</v>
          </cell>
          <cell r="C84" t="str">
            <v>46921544</v>
          </cell>
          <cell r="D84" t="str">
            <v xml:space="preserve">ООО "ВЕСТ-ТЕР"</v>
          </cell>
          <cell r="E84">
            <v>16</v>
          </cell>
          <cell r="F84">
            <v>16</v>
          </cell>
          <cell r="G84">
            <v>19</v>
          </cell>
          <cell r="H84">
            <v>16</v>
          </cell>
          <cell r="I84">
            <v>19</v>
          </cell>
          <cell r="J84">
            <v>19</v>
          </cell>
          <cell r="K84">
            <v>0</v>
          </cell>
          <cell r="L84">
            <v>0</v>
          </cell>
          <cell r="M84">
            <v>15</v>
          </cell>
        </row>
        <row r="85">
          <cell r="A85" t="str">
            <v>72021</v>
          </cell>
          <cell r="B85" t="str">
            <v>Ферромарганец</v>
          </cell>
          <cell r="C85" t="str">
            <v>00862285</v>
          </cell>
          <cell r="D85" t="str">
            <v xml:space="preserve">ОАО"ЭЛЕКТРОДНЫЙ ЗАВОД"</v>
          </cell>
          <cell r="E85">
            <v>65</v>
          </cell>
          <cell r="F85">
            <v>65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65</v>
          </cell>
        </row>
        <row r="86">
          <cell r="A86" t="str">
            <v>72021</v>
          </cell>
          <cell r="B86" t="str">
            <v>Ферромарганец</v>
          </cell>
          <cell r="C86" t="str">
            <v>01394544</v>
          </cell>
          <cell r="D86" t="str">
            <v xml:space="preserve">ОАО "СПЕЦМОНТАЖИЗДЕЛИЕ"</v>
          </cell>
          <cell r="E86">
            <v>65</v>
          </cell>
          <cell r="F86">
            <v>65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65</v>
          </cell>
        </row>
        <row r="87">
          <cell r="A87" t="str">
            <v>72021</v>
          </cell>
          <cell r="B87" t="str">
            <v>Ферромарганец</v>
          </cell>
          <cell r="C87" t="str">
            <v>05027280</v>
          </cell>
          <cell r="D87" t="str">
            <v xml:space="preserve">ОАО "САЯНСКИЙ АЛЮМИНИЕВЫЙ ЗАВОД"</v>
          </cell>
          <cell r="E87">
            <v>65</v>
          </cell>
          <cell r="F87">
            <v>65</v>
          </cell>
          <cell r="G87">
            <v>0</v>
          </cell>
          <cell r="H87">
            <v>65</v>
          </cell>
        </row>
        <row r="88">
          <cell r="A88" t="str">
            <v>72021</v>
          </cell>
          <cell r="B88" t="str">
            <v>Ферромарганец</v>
          </cell>
          <cell r="C88" t="str">
            <v>08844200</v>
          </cell>
          <cell r="D88" t="str">
            <v xml:space="preserve">ЗАКРЫТОЕ АКЦИОНЕРНОЕ ОБЩЕСТВО МЕТАЛЛУРГИЧЕСКИЙ ЗАВОД "ПЕТРОСТАЛЬ"</v>
          </cell>
          <cell r="E88">
            <v>65</v>
          </cell>
        </row>
        <row r="89">
          <cell r="A89" t="str">
            <v>72021</v>
          </cell>
          <cell r="B89" t="str">
            <v>Ферромарганец</v>
          </cell>
          <cell r="C89" t="str">
            <v>24073015</v>
          </cell>
          <cell r="D89" t="str">
            <v xml:space="preserve">ЗАО "УРАЛАПИС"</v>
          </cell>
          <cell r="E89">
            <v>65</v>
          </cell>
          <cell r="F89">
            <v>65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65</v>
          </cell>
        </row>
        <row r="90">
          <cell r="A90" t="str">
            <v>72021</v>
          </cell>
          <cell r="B90" t="str">
            <v>Ферромарганец</v>
          </cell>
          <cell r="C90" t="str">
            <v>33094179</v>
          </cell>
          <cell r="D90" t="str">
            <v>ООО"ВЕСТАРОС"</v>
          </cell>
          <cell r="E90">
            <v>65</v>
          </cell>
          <cell r="F90">
            <v>65</v>
          </cell>
        </row>
        <row r="91">
          <cell r="A91" t="str">
            <v>72021</v>
          </cell>
          <cell r="B91" t="str">
            <v>Ферромарганец</v>
          </cell>
          <cell r="C91" t="str">
            <v>48085738</v>
          </cell>
          <cell r="D91" t="str">
            <v xml:space="preserve">ООО "ВЭК"</v>
          </cell>
          <cell r="E91">
            <v>65</v>
          </cell>
          <cell r="F91">
            <v>65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65</v>
          </cell>
        </row>
        <row r="92">
          <cell r="A92" t="str">
            <v>72021</v>
          </cell>
          <cell r="B92" t="str">
            <v>Ферромарганец</v>
          </cell>
          <cell r="C92" t="str">
            <v>50722230</v>
          </cell>
          <cell r="D92" t="str">
            <v xml:space="preserve">ООО"ТРЕЙД-КОМПЛЕКТ НТ"</v>
          </cell>
          <cell r="E92">
            <v>65</v>
          </cell>
          <cell r="F92">
            <v>65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65</v>
          </cell>
        </row>
        <row r="93">
          <cell r="A93" t="str">
            <v>72021</v>
          </cell>
          <cell r="B93" t="str">
            <v>Ферромарганец</v>
          </cell>
          <cell r="C93" t="str">
            <v>01636674</v>
          </cell>
          <cell r="D93" t="str">
            <v xml:space="preserve">КЛИМОВСКОЕ РАЙПО</v>
          </cell>
          <cell r="E93">
            <v>62</v>
          </cell>
          <cell r="F93">
            <v>62</v>
          </cell>
          <cell r="G93">
            <v>0</v>
          </cell>
          <cell r="H93">
            <v>62</v>
          </cell>
        </row>
        <row r="94">
          <cell r="A94" t="str">
            <v>72021</v>
          </cell>
          <cell r="B94" t="str">
            <v>Ферромарганец</v>
          </cell>
          <cell r="C94" t="str">
            <v>43554298</v>
          </cell>
          <cell r="D94" t="str">
            <v xml:space="preserve">ЗАО ТУЛАСТРОММАШ</v>
          </cell>
          <cell r="E94">
            <v>15</v>
          </cell>
          <cell r="F94">
            <v>15</v>
          </cell>
          <cell r="G94">
            <v>15</v>
          </cell>
          <cell r="H94">
            <v>8</v>
          </cell>
          <cell r="I94">
            <v>15</v>
          </cell>
          <cell r="J94">
            <v>19</v>
          </cell>
          <cell r="K94">
            <v>19</v>
          </cell>
          <cell r="L94">
            <v>0</v>
          </cell>
          <cell r="M94">
            <v>0</v>
          </cell>
          <cell r="N94">
            <v>8</v>
          </cell>
        </row>
        <row r="95">
          <cell r="A95" t="str">
            <v>72021</v>
          </cell>
          <cell r="B95" t="str">
            <v>Ферромарганец</v>
          </cell>
          <cell r="C95" t="str">
            <v>49796855</v>
          </cell>
          <cell r="D95" t="str">
            <v xml:space="preserve">ООО "РОСТПРОДТРАНС"</v>
          </cell>
          <cell r="E95">
            <v>57</v>
          </cell>
          <cell r="F95">
            <v>57</v>
          </cell>
          <cell r="G95">
            <v>57</v>
          </cell>
        </row>
        <row r="96">
          <cell r="A96" t="str">
            <v>72021</v>
          </cell>
          <cell r="B96" t="str">
            <v>Ферромарганец</v>
          </cell>
          <cell r="C96" t="str">
            <v>00149245</v>
          </cell>
          <cell r="D96" t="str">
            <v>"КУРСКРЕЗИНОТЕХНИКА"-АО</v>
          </cell>
          <cell r="E96">
            <v>20</v>
          </cell>
          <cell r="F96">
            <v>20</v>
          </cell>
          <cell r="G96">
            <v>20</v>
          </cell>
          <cell r="H96">
            <v>20</v>
          </cell>
          <cell r="I96">
            <v>20</v>
          </cell>
          <cell r="J96">
            <v>10</v>
          </cell>
        </row>
        <row r="97">
          <cell r="A97" t="str">
            <v>72021</v>
          </cell>
          <cell r="B97" t="str">
            <v>Ферромарганец</v>
          </cell>
          <cell r="C97" t="str">
            <v>10964029</v>
          </cell>
          <cell r="D97" t="str">
            <v xml:space="preserve">ЗАО "ФК"</v>
          </cell>
          <cell r="E97">
            <v>15</v>
          </cell>
          <cell r="F97">
            <v>30</v>
          </cell>
          <cell r="G97">
            <v>30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30</v>
          </cell>
        </row>
        <row r="98">
          <cell r="A98" t="str">
            <v>72021</v>
          </cell>
          <cell r="B98" t="str">
            <v>Ферромарганец</v>
          </cell>
          <cell r="C98" t="str">
            <v>07518544</v>
          </cell>
          <cell r="D98" t="str">
            <v xml:space="preserve">ОАО "ЗАВОД ТРАНСМАШ"</v>
          </cell>
          <cell r="E98">
            <v>40</v>
          </cell>
          <cell r="F98">
            <v>40</v>
          </cell>
          <cell r="G98">
            <v>0</v>
          </cell>
          <cell r="H98">
            <v>0</v>
          </cell>
          <cell r="I98">
            <v>0</v>
          </cell>
          <cell r="J98">
            <v>40</v>
          </cell>
        </row>
        <row r="99">
          <cell r="A99" t="str">
            <v>72021</v>
          </cell>
          <cell r="B99" t="str">
            <v>Ферромарганец</v>
          </cell>
          <cell r="C99" t="str">
            <v>22320780</v>
          </cell>
          <cell r="D99" t="str">
            <v xml:space="preserve">ЗАО "ДОН"</v>
          </cell>
          <cell r="E99">
            <v>10</v>
          </cell>
          <cell r="F99">
            <v>20</v>
          </cell>
          <cell r="G99">
            <v>10</v>
          </cell>
          <cell r="H99">
            <v>10</v>
          </cell>
          <cell r="I99">
            <v>20</v>
          </cell>
          <cell r="J99">
            <v>10</v>
          </cell>
          <cell r="K99">
            <v>20</v>
          </cell>
          <cell r="L99">
            <v>10</v>
          </cell>
        </row>
        <row r="100">
          <cell r="A100" t="str">
            <v>72021</v>
          </cell>
          <cell r="B100" t="str">
            <v>Ферромарганец</v>
          </cell>
          <cell r="C100" t="str">
            <v>40593062</v>
          </cell>
          <cell r="D100" t="str">
            <v xml:space="preserve">ООО"ЗАВОД МЕТАЛЛОИЗДЕЛИЙ"</v>
          </cell>
          <cell r="E100">
            <v>8</v>
          </cell>
          <cell r="F100">
            <v>8</v>
          </cell>
          <cell r="G100">
            <v>6</v>
          </cell>
          <cell r="H100">
            <v>8</v>
          </cell>
          <cell r="I100">
            <v>8</v>
          </cell>
          <cell r="J100">
            <v>8</v>
          </cell>
          <cell r="K100">
            <v>8</v>
          </cell>
          <cell r="L100">
            <v>8</v>
          </cell>
        </row>
        <row r="101">
          <cell r="A101" t="str">
            <v>72021</v>
          </cell>
          <cell r="B101" t="str">
            <v>Ферромарганец</v>
          </cell>
          <cell r="C101" t="str">
            <v>27178192</v>
          </cell>
          <cell r="D101" t="str">
            <v xml:space="preserve">ООО ПКФ "АГРОДРОБМАШСЕРВИС"</v>
          </cell>
          <cell r="E101">
            <v>20</v>
          </cell>
          <cell r="F101">
            <v>15</v>
          </cell>
          <cell r="G101">
            <v>20</v>
          </cell>
          <cell r="H101">
            <v>15</v>
          </cell>
          <cell r="I101">
            <v>20</v>
          </cell>
          <cell r="J101">
            <v>15</v>
          </cell>
        </row>
        <row r="102">
          <cell r="A102" t="str">
            <v>72021</v>
          </cell>
          <cell r="B102" t="str">
            <v>Ферромарганец</v>
          </cell>
          <cell r="C102" t="str">
            <v>22268758</v>
          </cell>
          <cell r="D102" t="str">
            <v xml:space="preserve">ОАО БТПП"ИНСТРУМЕНТ-3"</v>
          </cell>
          <cell r="E102">
            <v>30</v>
          </cell>
          <cell r="F102">
            <v>30</v>
          </cell>
          <cell r="G102">
            <v>0</v>
          </cell>
          <cell r="H102">
            <v>0</v>
          </cell>
          <cell r="I102">
            <v>0</v>
          </cell>
          <cell r="J102">
            <v>30</v>
          </cell>
        </row>
        <row r="103">
          <cell r="A103" t="str">
            <v>72021</v>
          </cell>
          <cell r="B103" t="str">
            <v>Ферромарганец</v>
          </cell>
          <cell r="C103" t="str">
            <v>07514311</v>
          </cell>
          <cell r="D103" t="str">
            <v>ОАО"БКМПО"</v>
          </cell>
          <cell r="E103">
            <v>15</v>
          </cell>
          <cell r="F103">
            <v>14</v>
          </cell>
          <cell r="G103">
            <v>15</v>
          </cell>
          <cell r="H103">
            <v>14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15</v>
          </cell>
          <cell r="N103">
            <v>0</v>
          </cell>
          <cell r="O103">
            <v>14</v>
          </cell>
        </row>
        <row r="104">
          <cell r="A104" t="str">
            <v>72021</v>
          </cell>
          <cell r="B104" t="str">
            <v>Ферромарганец</v>
          </cell>
          <cell r="C104" t="str">
            <v>07519550</v>
          </cell>
          <cell r="D104" t="str">
            <v xml:space="preserve">ОАО"ВОЛГОГРАДСКИЙ СУДОСТРОИТЕЛЬНЫЙ ЗАВОД"</v>
          </cell>
          <cell r="E104">
            <v>10</v>
          </cell>
          <cell r="F104">
            <v>18</v>
          </cell>
          <cell r="G104">
            <v>10</v>
          </cell>
          <cell r="H104">
            <v>18</v>
          </cell>
          <cell r="I104">
            <v>0</v>
          </cell>
          <cell r="J104">
            <v>0</v>
          </cell>
          <cell r="K104">
            <v>18</v>
          </cell>
        </row>
        <row r="105">
          <cell r="A105" t="str">
            <v>72021</v>
          </cell>
          <cell r="B105" t="str">
            <v>Ферромарганец</v>
          </cell>
          <cell r="C105" t="str">
            <v>18486670</v>
          </cell>
          <cell r="D105" t="str">
            <v xml:space="preserve">ООО "ВЕНСТРОЙКОМПЛЕКТ"</v>
          </cell>
          <cell r="E105">
            <v>28</v>
          </cell>
          <cell r="F105">
            <v>28</v>
          </cell>
          <cell r="G105">
            <v>28</v>
          </cell>
        </row>
        <row r="106">
          <cell r="A106" t="str">
            <v>72021</v>
          </cell>
          <cell r="B106" t="str">
            <v>Ферромарганец</v>
          </cell>
          <cell r="C106" t="str">
            <v>48265127</v>
          </cell>
          <cell r="D106" t="str">
            <v xml:space="preserve">ЗАО "КОМЗ-ЭКСПОРТ"</v>
          </cell>
          <cell r="E106">
            <v>4</v>
          </cell>
          <cell r="F106">
            <v>14</v>
          </cell>
          <cell r="G106">
            <v>5</v>
          </cell>
          <cell r="H106">
            <v>2</v>
          </cell>
          <cell r="I106">
            <v>4</v>
          </cell>
          <cell r="J106">
            <v>4</v>
          </cell>
          <cell r="K106">
            <v>14</v>
          </cell>
          <cell r="L106">
            <v>5</v>
          </cell>
          <cell r="M106">
            <v>0</v>
          </cell>
          <cell r="N106">
            <v>2</v>
          </cell>
        </row>
        <row r="107">
          <cell r="A107" t="str">
            <v>72021</v>
          </cell>
          <cell r="B107" t="str">
            <v>Ферромарганец</v>
          </cell>
          <cell r="C107" t="str">
            <v>03697036</v>
          </cell>
          <cell r="D107" t="str">
            <v xml:space="preserve">АООТ БАЗА СНАБЖЕНИЯ 'СИБИРСКАЯ'</v>
          </cell>
          <cell r="E107">
            <v>23</v>
          </cell>
          <cell r="F107">
            <v>23</v>
          </cell>
          <cell r="G107">
            <v>0</v>
          </cell>
          <cell r="H107">
            <v>23</v>
          </cell>
        </row>
        <row r="108">
          <cell r="A108" t="str">
            <v>72021</v>
          </cell>
          <cell r="B108" t="str">
            <v>Ферромарганец</v>
          </cell>
          <cell r="C108" t="str">
            <v>46204995</v>
          </cell>
          <cell r="D108" t="str">
            <v xml:space="preserve">ЗАО "МЕЖГОСМЕТИЗ"</v>
          </cell>
          <cell r="E108">
            <v>9</v>
          </cell>
          <cell r="F108">
            <v>13</v>
          </cell>
          <cell r="G108">
            <v>9</v>
          </cell>
          <cell r="H108">
            <v>9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13</v>
          </cell>
        </row>
        <row r="109">
          <cell r="A109" t="str">
            <v>72021</v>
          </cell>
          <cell r="B109" t="str">
            <v>Ферромарганец</v>
          </cell>
          <cell r="C109" t="str">
            <v>17407697</v>
          </cell>
          <cell r="D109" t="str">
            <v xml:space="preserve">АКЦИОНЕРНОЕ ОБЩЕСТВО ОТКРЫТОГО ТИПА "ИЖСТАЛЬ"</v>
          </cell>
          <cell r="E109">
            <v>19</v>
          </cell>
          <cell r="F109">
            <v>19</v>
          </cell>
        </row>
        <row r="110">
          <cell r="A110" t="str">
            <v>72021</v>
          </cell>
          <cell r="B110" t="str">
            <v>Ферромарганец</v>
          </cell>
          <cell r="C110" t="str">
            <v>05808184</v>
          </cell>
          <cell r="D110" t="str">
            <v>ОАО"ТРАНСФОРМАТОР"</v>
          </cell>
          <cell r="E110">
            <v>9</v>
          </cell>
          <cell r="F110">
            <v>9</v>
          </cell>
          <cell r="G110">
            <v>9</v>
          </cell>
          <cell r="H110">
            <v>9</v>
          </cell>
          <cell r="I110">
            <v>0</v>
          </cell>
          <cell r="J110">
            <v>0</v>
          </cell>
          <cell r="K110">
            <v>9</v>
          </cell>
        </row>
        <row r="111">
          <cell r="A111" t="str">
            <v>72021</v>
          </cell>
          <cell r="B111" t="str">
            <v>Ферромарганец</v>
          </cell>
          <cell r="C111" t="str">
            <v>32087468</v>
          </cell>
          <cell r="D111" t="str">
            <v xml:space="preserve">ДГУП "РОСТЭК-БРЯНСК"</v>
          </cell>
          <cell r="E111">
            <v>17</v>
          </cell>
          <cell r="F111">
            <v>17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17</v>
          </cell>
        </row>
        <row r="112">
          <cell r="A112" t="str">
            <v>72021</v>
          </cell>
          <cell r="B112" t="str">
            <v>Ферромарганец</v>
          </cell>
          <cell r="C112" t="str">
            <v xml:space="preserve">ООО "ЛЕСТА+"</v>
          </cell>
          <cell r="D112" t="str">
            <v xml:space="preserve">ООО "ЛЕСТА+"</v>
          </cell>
          <cell r="E112">
            <v>16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16</v>
          </cell>
        </row>
        <row r="113">
          <cell r="A113" t="str">
            <v>72021</v>
          </cell>
          <cell r="B113" t="str">
            <v>Ферромарганец</v>
          </cell>
          <cell r="C113" t="str">
            <v>05785164</v>
          </cell>
          <cell r="D113" t="str">
            <v xml:space="preserve">ОАО "АЧИНСКИЙ ГЛИНОЗЕМНЫЙ КОМБИНАТ"</v>
          </cell>
          <cell r="E113">
            <v>15</v>
          </cell>
          <cell r="F113">
            <v>15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15</v>
          </cell>
        </row>
        <row r="114">
          <cell r="A114" t="str">
            <v>72021</v>
          </cell>
          <cell r="B114" t="str">
            <v>Ферромарганец</v>
          </cell>
          <cell r="C114" t="str">
            <v>01055859</v>
          </cell>
          <cell r="D114" t="str">
            <v xml:space="preserve">ОАО "ЛОСИНООСТРОВСКИЙ ЭЛЕКТРОДНЫЙ ЗАВОД"</v>
          </cell>
          <cell r="E114">
            <v>14</v>
          </cell>
          <cell r="F114">
            <v>14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14</v>
          </cell>
        </row>
        <row r="115">
          <cell r="A115" t="str">
            <v>72021</v>
          </cell>
          <cell r="B115" t="str">
            <v>Ферромарганец</v>
          </cell>
          <cell r="C115" t="str">
            <v>35900237</v>
          </cell>
          <cell r="D115" t="str">
            <v xml:space="preserve">МОСКОВСКАЯ ТЕРРИТОРИАЛЬНАЯ ФИРМА "КОСМОСТ" Ф-Л ОАО "МОСТОТРЕСТ"</v>
          </cell>
          <cell r="E115">
            <v>14</v>
          </cell>
          <cell r="F115">
            <v>14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14</v>
          </cell>
        </row>
        <row r="116">
          <cell r="A116" t="str">
            <v>72021</v>
          </cell>
          <cell r="B116" t="str">
            <v>Ферромарганец</v>
          </cell>
          <cell r="C116" t="str">
            <v>05785342</v>
          </cell>
          <cell r="D116" t="str">
            <v xml:space="preserve">ОАО "НОВОСИБИРСКИЙ ОЛОВЯННЫЙ КОМБИНАТ"</v>
          </cell>
          <cell r="E116">
            <v>13</v>
          </cell>
          <cell r="F116">
            <v>13</v>
          </cell>
        </row>
        <row r="117">
          <cell r="A117" t="str">
            <v>72021</v>
          </cell>
          <cell r="B117" t="str">
            <v>Ферромарганец</v>
          </cell>
          <cell r="C117" t="str">
            <v>35308444</v>
          </cell>
          <cell r="D117" t="str">
            <v xml:space="preserve">ЗАО "ДЖИНКО"</v>
          </cell>
          <cell r="E117">
            <v>13</v>
          </cell>
          <cell r="F117">
            <v>13</v>
          </cell>
          <cell r="G117">
            <v>13</v>
          </cell>
        </row>
        <row r="118">
          <cell r="A118" t="str">
            <v>72021</v>
          </cell>
          <cell r="B118" t="str">
            <v>Ферромарганец</v>
          </cell>
          <cell r="C118" t="str">
            <v>41692582</v>
          </cell>
          <cell r="D118" t="str">
            <v xml:space="preserve">ООО ТД "ОРЕЛСТАЛЬМЕТИЗ"</v>
          </cell>
          <cell r="E118">
            <v>13</v>
          </cell>
        </row>
        <row r="119">
          <cell r="A119" t="str">
            <v>72021</v>
          </cell>
          <cell r="B119" t="str">
            <v>Ферромарганец</v>
          </cell>
          <cell r="C119" t="str">
            <v>05480358</v>
          </cell>
          <cell r="D119" t="str">
            <v xml:space="preserve">ОАО "ЗАПСИБГАЗПРОМ" РАО "ГАЗПРОМ"</v>
          </cell>
          <cell r="E119">
            <v>12</v>
          </cell>
          <cell r="F119">
            <v>12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12</v>
          </cell>
        </row>
        <row r="120">
          <cell r="A120" t="str">
            <v>72021</v>
          </cell>
          <cell r="B120" t="str">
            <v>Ферромарганец</v>
          </cell>
          <cell r="C120" t="str">
            <v>41637695</v>
          </cell>
          <cell r="D120" t="str">
            <v xml:space="preserve">ООО "РОТЕКС-К"</v>
          </cell>
          <cell r="E120">
            <v>4</v>
          </cell>
          <cell r="F120">
            <v>4</v>
          </cell>
          <cell r="G120">
            <v>4</v>
          </cell>
          <cell r="H120">
            <v>4</v>
          </cell>
        </row>
        <row r="121">
          <cell r="A121" t="str">
            <v>72021</v>
          </cell>
          <cell r="B121" t="str">
            <v>Ферромарганец</v>
          </cell>
          <cell r="C121" t="str">
            <v>01399702</v>
          </cell>
          <cell r="D121" t="str">
            <v xml:space="preserve">ОАО "УРАЛХИММОНТАЖ"</v>
          </cell>
          <cell r="E121">
            <v>11</v>
          </cell>
          <cell r="F121">
            <v>11</v>
          </cell>
          <cell r="G121">
            <v>0</v>
          </cell>
          <cell r="H121">
            <v>11</v>
          </cell>
        </row>
        <row r="122">
          <cell r="A122" t="str">
            <v>72021</v>
          </cell>
          <cell r="B122" t="str">
            <v>Ферромарганец</v>
          </cell>
          <cell r="C122" t="str">
            <v>00232934</v>
          </cell>
          <cell r="D122" t="str">
            <v xml:space="preserve">АО "АВТОВАЗ" МЕТСНАБ</v>
          </cell>
          <cell r="E122">
            <v>10</v>
          </cell>
          <cell r="F122">
            <v>10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10</v>
          </cell>
        </row>
        <row r="123">
          <cell r="A123" t="str">
            <v>72021</v>
          </cell>
          <cell r="B123" t="str">
            <v>Ферромарганец</v>
          </cell>
          <cell r="C123" t="str">
            <v>05799321</v>
          </cell>
          <cell r="D123" t="str">
            <v xml:space="preserve">АО "Белэнергомаш"</v>
          </cell>
          <cell r="E123">
            <v>10</v>
          </cell>
        </row>
        <row r="124">
          <cell r="A124" t="str">
            <v>72021</v>
          </cell>
          <cell r="B124" t="str">
            <v>Ферромарганец</v>
          </cell>
          <cell r="C124" t="str">
            <v>11879343</v>
          </cell>
          <cell r="D124" t="str">
            <v xml:space="preserve">ТОО "АВИАЛЬ"</v>
          </cell>
          <cell r="E124">
            <v>10</v>
          </cell>
        </row>
        <row r="125">
          <cell r="A125" t="str">
            <v>72021</v>
          </cell>
          <cell r="B125" t="str">
            <v>Ферромарганец</v>
          </cell>
          <cell r="C125" t="str">
            <v>42489854</v>
          </cell>
          <cell r="D125" t="str">
            <v>ЗАО"УРАЛВТОРМЕТ"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10</v>
          </cell>
        </row>
        <row r="126">
          <cell r="A126" t="str">
            <v>72021</v>
          </cell>
          <cell r="B126" t="str">
            <v>Ферромарганец</v>
          </cell>
          <cell r="C126" t="str">
            <v>05786040</v>
          </cell>
          <cell r="D126" t="str">
            <v xml:space="preserve">ОАО "ЧЕБОКСАРСКИЙ АГРЕГАТНЫЙ ЗАВОД"</v>
          </cell>
          <cell r="E126">
            <v>7</v>
          </cell>
          <cell r="F126">
            <v>7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7</v>
          </cell>
        </row>
        <row r="127">
          <cell r="A127" t="str">
            <v>72021</v>
          </cell>
          <cell r="B127" t="str">
            <v>Ферромарганец</v>
          </cell>
          <cell r="C127" t="str">
            <v>40592252</v>
          </cell>
          <cell r="D127" t="str">
            <v xml:space="preserve">ЗАО  "ДОНКУЗЛИТМАШ"</v>
          </cell>
          <cell r="E127">
            <v>5</v>
          </cell>
          <cell r="F127">
            <v>5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5</v>
          </cell>
        </row>
        <row r="128">
          <cell r="A128" t="str">
            <v>72021</v>
          </cell>
          <cell r="B128" t="str">
            <v>Ферромарганец</v>
          </cell>
          <cell r="C128" t="str">
            <v>04767951</v>
          </cell>
          <cell r="D128" t="str">
            <v xml:space="preserve">ЗАО "СТАВРОПОЛЬТЕХМОНТАЖ"</v>
          </cell>
          <cell r="E128">
            <v>2</v>
          </cell>
          <cell r="F128">
            <v>2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2</v>
          </cell>
        </row>
        <row r="129">
          <cell r="A129" t="str">
            <v>72021</v>
          </cell>
          <cell r="B129" t="str">
            <v>Ферромарганец</v>
          </cell>
          <cell r="C129" t="str">
            <v>43927718</v>
          </cell>
          <cell r="D129" t="str">
            <v xml:space="preserve">ЗАО "ЦВЕТМЕТСЕРВИС"</v>
          </cell>
          <cell r="E129">
            <v>2</v>
          </cell>
          <cell r="F129">
            <v>2</v>
          </cell>
          <cell r="G129">
            <v>0</v>
          </cell>
          <cell r="H129">
            <v>0</v>
          </cell>
          <cell r="I129">
            <v>0</v>
          </cell>
          <cell r="J129">
            <v>2</v>
          </cell>
        </row>
        <row r="130">
          <cell r="A130" t="str">
            <v>72021</v>
          </cell>
          <cell r="B130" t="str">
            <v>Ферромарганец</v>
          </cell>
          <cell r="C130" t="str">
            <v>48224281</v>
          </cell>
          <cell r="D130" t="str">
            <v>ООО"КОМЗ-ИНВЕСТ"</v>
          </cell>
          <cell r="E130">
            <v>2</v>
          </cell>
          <cell r="F130">
            <v>2</v>
          </cell>
          <cell r="G130">
            <v>0</v>
          </cell>
          <cell r="H130">
            <v>0</v>
          </cell>
          <cell r="I130">
            <v>2</v>
          </cell>
        </row>
        <row r="131">
          <cell r="A131" t="str">
            <v>72021</v>
          </cell>
          <cell r="B131" t="str">
            <v>Ферромарганец</v>
          </cell>
          <cell r="C131" t="str">
            <v>17200068</v>
          </cell>
          <cell r="D131" t="str">
            <v xml:space="preserve">ООО КАБЕЛЬНАЯ КОМПАНИЯ "ГРИФ-СВЭЛ"</v>
          </cell>
          <cell r="E131">
            <v>1</v>
          </cell>
          <cell r="F131">
            <v>1</v>
          </cell>
          <cell r="G131">
            <v>1</v>
          </cell>
        </row>
        <row r="132">
          <cell r="B132" t="str">
            <v xml:space="preserve">Ферромарганец Всего</v>
          </cell>
          <cell r="C132">
            <v>4658</v>
          </cell>
          <cell r="D132">
            <v>8507</v>
          </cell>
          <cell r="E132">
            <v>4658</v>
          </cell>
          <cell r="F132">
            <v>8507</v>
          </cell>
          <cell r="G132">
            <v>9785</v>
          </cell>
          <cell r="H132">
            <v>8414</v>
          </cell>
          <cell r="I132">
            <v>5228</v>
          </cell>
          <cell r="J132">
            <v>7282</v>
          </cell>
          <cell r="K132">
            <v>7592</v>
          </cell>
          <cell r="L132">
            <v>9095</v>
          </cell>
          <cell r="M132">
            <v>5696</v>
          </cell>
          <cell r="N132">
            <v>12037</v>
          </cell>
          <cell r="O132">
            <v>15092</v>
          </cell>
        </row>
        <row r="133">
          <cell r="A133" t="str">
            <v>72022</v>
          </cell>
          <cell r="B133" t="str">
            <v>Ферросилиций</v>
          </cell>
          <cell r="C133" t="str">
            <v>48243060</v>
          </cell>
          <cell r="D133" t="str">
            <v xml:space="preserve">ООО "СТРОЙДЕТАЛЬ-С"</v>
          </cell>
          <cell r="E133">
            <v>138</v>
          </cell>
          <cell r="F133">
            <v>400</v>
          </cell>
          <cell r="G133">
            <v>138</v>
          </cell>
          <cell r="H133">
            <v>138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400</v>
          </cell>
        </row>
        <row r="134">
          <cell r="A134" t="str">
            <v>72022</v>
          </cell>
          <cell r="B134" t="str">
            <v>Ферросилиций</v>
          </cell>
          <cell r="C134" t="str">
            <v>00186269</v>
          </cell>
          <cell r="D134" t="str">
            <v xml:space="preserve">ОАО "Нижнетагильский металлургический комбинат"</v>
          </cell>
          <cell r="E134">
            <v>203</v>
          </cell>
          <cell r="F134">
            <v>48</v>
          </cell>
          <cell r="G134">
            <v>69</v>
          </cell>
          <cell r="H134">
            <v>203</v>
          </cell>
          <cell r="I134">
            <v>69</v>
          </cell>
          <cell r="J134">
            <v>48</v>
          </cell>
          <cell r="K134">
            <v>69</v>
          </cell>
          <cell r="L134">
            <v>48</v>
          </cell>
          <cell r="M134">
            <v>69</v>
          </cell>
          <cell r="N134">
            <v>70</v>
          </cell>
          <cell r="O134">
            <v>69</v>
          </cell>
        </row>
        <row r="135">
          <cell r="A135" t="str">
            <v>72022</v>
          </cell>
          <cell r="B135" t="str">
            <v>Ферросилиций</v>
          </cell>
          <cell r="C135" t="str">
            <v>00288403</v>
          </cell>
          <cell r="D135" t="str">
            <v xml:space="preserve"> АООТ"СУКРЕМЛЬСКИЙ ЧУГУНОЛИТЕЙНЫЙ     ЗАВОД(КРОНТИФ)"</v>
          </cell>
          <cell r="E135">
            <v>20</v>
          </cell>
          <cell r="F135">
            <v>417</v>
          </cell>
          <cell r="G135">
            <v>417</v>
          </cell>
          <cell r="H135">
            <v>417</v>
          </cell>
        </row>
        <row r="136">
          <cell r="A136" t="str">
            <v>72022</v>
          </cell>
          <cell r="B136" t="str">
            <v>Ферросилиций</v>
          </cell>
          <cell r="C136" t="str">
            <v>22227052</v>
          </cell>
          <cell r="D136" t="str">
            <v xml:space="preserve">АОЗТ "ВЛАДИ-БЕЛ"</v>
          </cell>
          <cell r="E136">
            <v>70</v>
          </cell>
          <cell r="F136">
            <v>69</v>
          </cell>
          <cell r="G136">
            <v>70</v>
          </cell>
          <cell r="H136">
            <v>69</v>
          </cell>
          <cell r="I136">
            <v>65</v>
          </cell>
          <cell r="J136">
            <v>69</v>
          </cell>
          <cell r="K136">
            <v>69</v>
          </cell>
          <cell r="L136">
            <v>69</v>
          </cell>
          <cell r="M136">
            <v>70</v>
          </cell>
          <cell r="N136">
            <v>69</v>
          </cell>
          <cell r="O136">
            <v>65</v>
          </cell>
        </row>
        <row r="137">
          <cell r="A137" t="str">
            <v>72022</v>
          </cell>
          <cell r="B137" t="str">
            <v>Ферросилиций</v>
          </cell>
          <cell r="C137" t="str">
            <v>05799321</v>
          </cell>
          <cell r="D137" t="str">
            <v xml:space="preserve">АО "Белэнергомаш"</v>
          </cell>
          <cell r="E137">
            <v>70</v>
          </cell>
          <cell r="F137">
            <v>134</v>
          </cell>
          <cell r="G137">
            <v>136</v>
          </cell>
          <cell r="H137">
            <v>70</v>
          </cell>
          <cell r="I137">
            <v>134</v>
          </cell>
          <cell r="J137">
            <v>136</v>
          </cell>
          <cell r="K137">
            <v>0</v>
          </cell>
          <cell r="L137">
            <v>70</v>
          </cell>
          <cell r="M137">
            <v>134</v>
          </cell>
          <cell r="N137">
            <v>0</v>
          </cell>
          <cell r="O137">
            <v>136</v>
          </cell>
        </row>
        <row r="138">
          <cell r="A138" t="str">
            <v>72022</v>
          </cell>
          <cell r="B138" t="str">
            <v>Ферросилиций</v>
          </cell>
          <cell r="C138" t="str">
            <v>00195819</v>
          </cell>
          <cell r="D138" t="str">
            <v xml:space="preserve">ОАО "ПЕРМЦВЕТМЕТ"</v>
          </cell>
          <cell r="E138">
            <v>40</v>
          </cell>
          <cell r="F138">
            <v>40</v>
          </cell>
          <cell r="G138">
            <v>40</v>
          </cell>
          <cell r="H138">
            <v>40</v>
          </cell>
          <cell r="I138">
            <v>60</v>
          </cell>
          <cell r="J138">
            <v>60</v>
          </cell>
          <cell r="K138">
            <v>60</v>
          </cell>
        </row>
        <row r="139">
          <cell r="A139" t="str">
            <v>72022</v>
          </cell>
          <cell r="B139" t="str">
            <v>Ферросилиций</v>
          </cell>
          <cell r="C139" t="str">
            <v>00288372</v>
          </cell>
          <cell r="D139" t="str">
            <v xml:space="preserve">ОАО "САНТЕХЛИТ"</v>
          </cell>
          <cell r="E139">
            <v>130</v>
          </cell>
          <cell r="F139">
            <v>130</v>
          </cell>
          <cell r="G139">
            <v>130</v>
          </cell>
          <cell r="H139">
            <v>130</v>
          </cell>
          <cell r="I139">
            <v>0</v>
          </cell>
          <cell r="J139">
            <v>130</v>
          </cell>
          <cell r="K139">
            <v>0</v>
          </cell>
          <cell r="L139">
            <v>0</v>
          </cell>
          <cell r="M139">
            <v>0</v>
          </cell>
          <cell r="N139">
            <v>130</v>
          </cell>
        </row>
        <row r="140">
          <cell r="A140" t="str">
            <v>72022</v>
          </cell>
          <cell r="B140" t="str">
            <v>Ферросилиций</v>
          </cell>
          <cell r="C140" t="str">
            <v>45965284</v>
          </cell>
          <cell r="D140" t="str">
            <v xml:space="preserve">ООО "ГИДРОМАШ" Т.364250</v>
          </cell>
          <cell r="E140">
            <v>69</v>
          </cell>
          <cell r="F140">
            <v>69</v>
          </cell>
          <cell r="G140">
            <v>69</v>
          </cell>
          <cell r="H140">
            <v>69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69</v>
          </cell>
        </row>
        <row r="141">
          <cell r="A141" t="str">
            <v>72022</v>
          </cell>
          <cell r="B141" t="str">
            <v>Ферросилиций</v>
          </cell>
          <cell r="C141" t="str">
            <v>00186602</v>
          </cell>
          <cell r="D141" t="str">
            <v xml:space="preserve">ОАО"ТАГАНРОГСКИЙ МЕТАЛЛУРГИЧЕСКИЙ ЗАВОД"</v>
          </cell>
          <cell r="E141">
            <v>139</v>
          </cell>
        </row>
        <row r="142">
          <cell r="A142" t="str">
            <v>72022</v>
          </cell>
          <cell r="B142" t="str">
            <v>Ферросилиций</v>
          </cell>
          <cell r="C142" t="str">
            <v>00186252</v>
          </cell>
          <cell r="D142" t="str">
            <v xml:space="preserve">ОАО "СУЛИНСКИЙ МЕТАЛЛУРГИЧЕСКИЙ ЗАВОД"</v>
          </cell>
          <cell r="E142">
            <v>68</v>
          </cell>
          <cell r="F142">
            <v>65</v>
          </cell>
          <cell r="G142">
            <v>68</v>
          </cell>
          <cell r="H142">
            <v>65</v>
          </cell>
          <cell r="I142">
            <v>0</v>
          </cell>
          <cell r="J142">
            <v>0</v>
          </cell>
          <cell r="K142">
            <v>68</v>
          </cell>
          <cell r="L142">
            <v>65</v>
          </cell>
        </row>
        <row r="143">
          <cell r="A143" t="str">
            <v>72022</v>
          </cell>
          <cell r="B143" t="str">
            <v>Ферросилиций</v>
          </cell>
          <cell r="C143" t="str">
            <v>18300062</v>
          </cell>
          <cell r="D143" t="str">
            <v xml:space="preserve">ООО "СОТЛАЙН"</v>
          </cell>
          <cell r="E143">
            <v>130</v>
          </cell>
          <cell r="F143">
            <v>130</v>
          </cell>
          <cell r="G143">
            <v>130</v>
          </cell>
        </row>
        <row r="144">
          <cell r="A144" t="str">
            <v>72022</v>
          </cell>
          <cell r="B144" t="str">
            <v>Ферросилиций</v>
          </cell>
          <cell r="C144" t="str">
            <v>48576703</v>
          </cell>
          <cell r="D144" t="str">
            <v xml:space="preserve">ООО "ВИЗ-СТАЛЬ"</v>
          </cell>
          <cell r="E144">
            <v>126</v>
          </cell>
          <cell r="F144">
            <v>126</v>
          </cell>
          <cell r="G144">
            <v>0</v>
          </cell>
          <cell r="H144">
            <v>126</v>
          </cell>
        </row>
        <row r="145">
          <cell r="A145" t="str">
            <v>72022</v>
          </cell>
          <cell r="B145" t="str">
            <v>Ферросилиций</v>
          </cell>
          <cell r="C145" t="str">
            <v>00235565</v>
          </cell>
          <cell r="D145" t="str">
            <v xml:space="preserve">ОАО "ЗАВОД БЕЛИНСКСЕЛЬМАШ"</v>
          </cell>
          <cell r="E145">
            <v>69</v>
          </cell>
          <cell r="F145">
            <v>69</v>
          </cell>
        </row>
        <row r="146">
          <cell r="A146" t="str">
            <v>72022</v>
          </cell>
          <cell r="B146" t="str">
            <v>Ферросилиций</v>
          </cell>
          <cell r="C146" t="str">
            <v>22275002</v>
          </cell>
          <cell r="D146" t="str">
            <v xml:space="preserve">ИЧП "ЛЮ-МАР"</v>
          </cell>
          <cell r="E146">
            <v>68</v>
          </cell>
        </row>
        <row r="147">
          <cell r="A147" t="str">
            <v>72022</v>
          </cell>
          <cell r="B147" t="str">
            <v>Ферросилиций</v>
          </cell>
          <cell r="C147" t="str">
            <v>12462473</v>
          </cell>
          <cell r="D147" t="str">
            <v xml:space="preserve">ОАО "ВАНАДИЙ-ТУЛАЧЕРМЕТ"</v>
          </cell>
          <cell r="E147">
            <v>66</v>
          </cell>
          <cell r="F147">
            <v>66</v>
          </cell>
          <cell r="G147">
            <v>0</v>
          </cell>
          <cell r="H147">
            <v>0</v>
          </cell>
          <cell r="I147">
            <v>66</v>
          </cell>
        </row>
        <row r="148">
          <cell r="A148" t="str">
            <v>72022</v>
          </cell>
          <cell r="B148" t="str">
            <v>Ферросилиций</v>
          </cell>
          <cell r="C148" t="str">
            <v>08612116</v>
          </cell>
          <cell r="D148" t="str">
            <v xml:space="preserve">КОМБИНАТ "БЕРЕЗКА"</v>
          </cell>
          <cell r="E148">
            <v>65</v>
          </cell>
        </row>
        <row r="149">
          <cell r="A149" t="str">
            <v>72022</v>
          </cell>
          <cell r="B149" t="str">
            <v>Ферросилиций</v>
          </cell>
          <cell r="C149" t="str">
            <v>10396565</v>
          </cell>
          <cell r="D149" t="str">
            <v xml:space="preserve">КРАСНЫЕ БАРРИКАДЫ СУДОСТРОИТ. З-Д АО</v>
          </cell>
          <cell r="E149">
            <v>57</v>
          </cell>
          <cell r="F149">
            <v>57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57</v>
          </cell>
        </row>
        <row r="150">
          <cell r="A150" t="str">
            <v>72022</v>
          </cell>
          <cell r="B150" t="str">
            <v>Ферросилиций</v>
          </cell>
          <cell r="C150" t="str">
            <v>45538725</v>
          </cell>
          <cell r="D150" t="str">
            <v>ООО"БАЛТ-ШЕЛЬФ"</v>
          </cell>
          <cell r="E150">
            <v>25</v>
          </cell>
          <cell r="F150">
            <v>25</v>
          </cell>
          <cell r="G150">
            <v>0</v>
          </cell>
          <cell r="H150">
            <v>0</v>
          </cell>
          <cell r="I150">
            <v>25</v>
          </cell>
        </row>
        <row r="151">
          <cell r="A151" t="str">
            <v>72022</v>
          </cell>
          <cell r="B151" t="str">
            <v>Ферросилиций</v>
          </cell>
          <cell r="C151" t="str">
            <v>22244168</v>
          </cell>
          <cell r="D151" t="str">
            <v xml:space="preserve">ООО "ФИРМА"ПИРС"</v>
          </cell>
          <cell r="E151">
            <v>20</v>
          </cell>
          <cell r="F151">
            <v>20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20</v>
          </cell>
        </row>
        <row r="152">
          <cell r="A152" t="str">
            <v>72022</v>
          </cell>
          <cell r="B152" t="str">
            <v>Ферросилиций</v>
          </cell>
          <cell r="C152" t="str">
            <v>47314332</v>
          </cell>
          <cell r="D152" t="str">
            <v xml:space="preserve">ЗАО "ФИРМА ТРАНСМЕТ"</v>
          </cell>
          <cell r="E152">
            <v>20</v>
          </cell>
        </row>
        <row r="153">
          <cell r="A153" t="str">
            <v>72022</v>
          </cell>
          <cell r="B153" t="str">
            <v>Ферросилиций</v>
          </cell>
          <cell r="C153" t="str">
            <v>05785922</v>
          </cell>
          <cell r="D153" t="str">
            <v xml:space="preserve">ОАО "РОСТСЕЛЬМАШ"</v>
          </cell>
          <cell r="E153">
            <v>18</v>
          </cell>
          <cell r="F153">
            <v>18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18</v>
          </cell>
        </row>
        <row r="154">
          <cell r="A154" t="str">
            <v>72022</v>
          </cell>
          <cell r="B154" t="str">
            <v>Ферросилиций</v>
          </cell>
          <cell r="C154" t="str">
            <v>00232934</v>
          </cell>
          <cell r="D154" t="str">
            <v xml:space="preserve">АО"АВТОВАЗ" МЕТСНАБ</v>
          </cell>
          <cell r="E154">
            <v>14</v>
          </cell>
          <cell r="F154">
            <v>14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14</v>
          </cell>
        </row>
        <row r="155">
          <cell r="A155" t="str">
            <v>72022</v>
          </cell>
          <cell r="B155" t="str">
            <v>Ферросилиций</v>
          </cell>
          <cell r="C155" t="str">
            <v>00218093</v>
          </cell>
          <cell r="D155" t="str">
            <v xml:space="preserve">ОАО"РАКИТЯНСКИЙ АРМАТУРНЫЙ ЗАВОД"</v>
          </cell>
          <cell r="E155">
            <v>10</v>
          </cell>
          <cell r="F155">
            <v>10</v>
          </cell>
          <cell r="G155">
            <v>0</v>
          </cell>
          <cell r="H155">
            <v>10</v>
          </cell>
        </row>
        <row r="156">
          <cell r="A156" t="str">
            <v>72022</v>
          </cell>
          <cell r="B156" t="str">
            <v>Ферросилиций</v>
          </cell>
          <cell r="C156" t="str">
            <v>18390763</v>
          </cell>
          <cell r="D156" t="str">
            <v xml:space="preserve">ООО "КОМПАHИЯ ФЛЕР М"</v>
          </cell>
          <cell r="E156">
            <v>2</v>
          </cell>
          <cell r="F156">
            <v>1</v>
          </cell>
          <cell r="G156">
            <v>2</v>
          </cell>
          <cell r="H156">
            <v>1</v>
          </cell>
          <cell r="I156">
            <v>4</v>
          </cell>
          <cell r="J156">
            <v>0</v>
          </cell>
          <cell r="K156">
            <v>0</v>
          </cell>
          <cell r="L156">
            <v>0</v>
          </cell>
          <cell r="M156">
            <v>1</v>
          </cell>
          <cell r="N156">
            <v>4</v>
          </cell>
        </row>
        <row r="157">
          <cell r="A157" t="str">
            <v>72022</v>
          </cell>
          <cell r="B157" t="str">
            <v>Ферросилиций</v>
          </cell>
          <cell r="C157" t="str">
            <v>26043171</v>
          </cell>
          <cell r="D157" t="str">
            <v xml:space="preserve">ОАО "СЕВЕРАЛМАЗ"</v>
          </cell>
          <cell r="E157">
            <v>5</v>
          </cell>
          <cell r="F157">
            <v>5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5</v>
          </cell>
        </row>
        <row r="158">
          <cell r="A158" t="str">
            <v>72022</v>
          </cell>
          <cell r="B158" t="str">
            <v>Ферросилиций</v>
          </cell>
          <cell r="C158" t="str">
            <v>46718659</v>
          </cell>
          <cell r="D158" t="str">
            <v xml:space="preserve">"СЕВЕРБУММАШ", ООО</v>
          </cell>
          <cell r="E158">
            <v>2</v>
          </cell>
          <cell r="F158">
            <v>2</v>
          </cell>
          <cell r="G158">
            <v>2</v>
          </cell>
          <cell r="H158">
            <v>2</v>
          </cell>
          <cell r="I158">
            <v>0</v>
          </cell>
          <cell r="J158">
            <v>2</v>
          </cell>
          <cell r="K158">
            <v>0</v>
          </cell>
          <cell r="L158">
            <v>2</v>
          </cell>
        </row>
        <row r="159">
          <cell r="A159" t="str">
            <v>72022</v>
          </cell>
          <cell r="B159" t="str">
            <v>Ферросилиций</v>
          </cell>
          <cell r="C159" t="str">
            <v>12866489</v>
          </cell>
          <cell r="D159" t="str">
            <v xml:space="preserve">АССОЦИАЦИЯ "СЕВЕРБУММАШ"</v>
          </cell>
          <cell r="E159">
            <v>1</v>
          </cell>
          <cell r="F159">
            <v>1</v>
          </cell>
          <cell r="G159">
            <v>1</v>
          </cell>
        </row>
        <row r="160">
          <cell r="A160" t="str">
            <v>72022</v>
          </cell>
          <cell r="B160" t="str">
            <v>Ферросилиций</v>
          </cell>
          <cell r="C160" t="str">
            <v>00219454</v>
          </cell>
          <cell r="D160" t="str">
            <v>ОАО"АЛНАС",423400,Г.АЛЬМЕТЬЕВСК-11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</row>
        <row r="161">
          <cell r="A161" t="str">
            <v>72022</v>
          </cell>
          <cell r="B161" t="str">
            <v>Ферросилиций</v>
          </cell>
          <cell r="C161" t="str">
            <v>07504152</v>
          </cell>
          <cell r="D161" t="str">
            <v xml:space="preserve">АООТ "АРМАЛИТ"</v>
          </cell>
          <cell r="E161">
            <v>0</v>
          </cell>
        </row>
        <row r="162">
          <cell r="A162" t="str">
            <v>72022</v>
          </cell>
          <cell r="B162" t="str">
            <v>Ферросилиций</v>
          </cell>
          <cell r="C162" t="str">
            <v>18160276</v>
          </cell>
          <cell r="D162" t="str">
            <v xml:space="preserve">ЗАО "ЛИТЕЙНЫЙ ЗАВОД" РОССИЯ</v>
          </cell>
          <cell r="E162">
            <v>0</v>
          </cell>
        </row>
        <row r="163">
          <cell r="A163" t="str">
            <v>72022</v>
          </cell>
          <cell r="B163" t="str">
            <v>Ферросилиций</v>
          </cell>
          <cell r="C163" t="str">
            <v>23061837</v>
          </cell>
          <cell r="D163" t="str">
            <v xml:space="preserve">ЗАО "ГАРМОНИЯ"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</row>
        <row r="164">
          <cell r="A164" t="str">
            <v>72022</v>
          </cell>
          <cell r="B164" t="str">
            <v>Ферросилиций</v>
          </cell>
          <cell r="C164" t="str">
            <v>45662017</v>
          </cell>
          <cell r="D164" t="str">
            <v xml:space="preserve">ООО "УРАЛСПЛАВ"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</row>
        <row r="165">
          <cell r="B165" t="str">
            <v xml:space="preserve">Ферросилиций Всего</v>
          </cell>
          <cell r="C165">
            <v>293</v>
          </cell>
          <cell r="D165">
            <v>353</v>
          </cell>
          <cell r="E165">
            <v>293</v>
          </cell>
          <cell r="F165">
            <v>353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293</v>
          </cell>
          <cell r="O165">
            <v>353</v>
          </cell>
        </row>
        <row r="166">
          <cell r="A166" t="str">
            <v>72023</v>
          </cell>
          <cell r="B166" t="str">
            <v>Ферросиликомарганец</v>
          </cell>
          <cell r="C166" t="str">
            <v>05757665</v>
          </cell>
          <cell r="D166" t="str">
            <v xml:space="preserve">ОАО "НОВОЛИПЕЦКИЙ МЕТКОМБИНАТ"</v>
          </cell>
          <cell r="E166">
            <v>2887</v>
          </cell>
          <cell r="F166">
            <v>1769</v>
          </cell>
          <cell r="G166">
            <v>1035</v>
          </cell>
          <cell r="H166">
            <v>2443</v>
          </cell>
          <cell r="I166">
            <v>2658</v>
          </cell>
          <cell r="J166">
            <v>1984</v>
          </cell>
          <cell r="K166">
            <v>2522</v>
          </cell>
          <cell r="L166">
            <v>1500</v>
          </cell>
          <cell r="M166">
            <v>1502</v>
          </cell>
          <cell r="N166">
            <v>1094</v>
          </cell>
        </row>
        <row r="167">
          <cell r="A167" t="str">
            <v>72023</v>
          </cell>
          <cell r="B167" t="str">
            <v>Ферросиликомарганец</v>
          </cell>
          <cell r="C167" t="str">
            <v>00186246</v>
          </cell>
          <cell r="D167" t="str">
            <v xml:space="preserve">ОАО "НОСТА"</v>
          </cell>
          <cell r="E167">
            <v>951</v>
          </cell>
          <cell r="F167">
            <v>1271</v>
          </cell>
          <cell r="G167">
            <v>2662</v>
          </cell>
          <cell r="H167">
            <v>1298</v>
          </cell>
          <cell r="I167">
            <v>887</v>
          </cell>
          <cell r="J167">
            <v>1165</v>
          </cell>
          <cell r="K167">
            <v>1764</v>
          </cell>
          <cell r="L167">
            <v>1368</v>
          </cell>
          <cell r="M167">
            <v>2125</v>
          </cell>
          <cell r="N167">
            <v>2474</v>
          </cell>
          <cell r="O167">
            <v>1772</v>
          </cell>
        </row>
        <row r="168">
          <cell r="A168" t="str">
            <v>72023</v>
          </cell>
          <cell r="B168" t="str">
            <v>Ферросиликомарганец</v>
          </cell>
          <cell r="C168" t="str">
            <v>05757653</v>
          </cell>
          <cell r="D168" t="str">
            <v xml:space="preserve">АО КУЗНЕЦКИЙ МЕТАЛЛУРГИЧЕСКИЙ КОМБИНАТ</v>
          </cell>
          <cell r="E168">
            <v>1370</v>
          </cell>
          <cell r="F168">
            <v>3618</v>
          </cell>
          <cell r="G168">
            <v>1787</v>
          </cell>
          <cell r="H168">
            <v>1098</v>
          </cell>
          <cell r="I168">
            <v>887</v>
          </cell>
          <cell r="J168">
            <v>1298</v>
          </cell>
          <cell r="K168">
            <v>1353</v>
          </cell>
          <cell r="L168">
            <v>758</v>
          </cell>
          <cell r="M168">
            <v>1790</v>
          </cell>
          <cell r="N168">
            <v>1842</v>
          </cell>
          <cell r="O168">
            <v>1818</v>
          </cell>
        </row>
        <row r="169">
          <cell r="A169" t="str">
            <v>72023</v>
          </cell>
          <cell r="B169" t="str">
            <v>Ферросиликомарганец</v>
          </cell>
          <cell r="C169" t="str">
            <v>00186465</v>
          </cell>
          <cell r="D169" t="str">
            <v xml:space="preserve">АО "МЕЧЕЛ"</v>
          </cell>
          <cell r="E169">
            <v>4184</v>
          </cell>
          <cell r="F169">
            <v>4184</v>
          </cell>
          <cell r="G169">
            <v>4123</v>
          </cell>
          <cell r="H169">
            <v>1988</v>
          </cell>
          <cell r="I169">
            <v>893</v>
          </cell>
          <cell r="J169">
            <v>2745</v>
          </cell>
          <cell r="K169">
            <v>407</v>
          </cell>
          <cell r="L169">
            <v>139</v>
          </cell>
          <cell r="M169">
            <v>1918</v>
          </cell>
          <cell r="N169">
            <v>1166</v>
          </cell>
        </row>
        <row r="170">
          <cell r="A170" t="str">
            <v>72023</v>
          </cell>
          <cell r="B170" t="str">
            <v>Ферросиликомарганец</v>
          </cell>
          <cell r="C170" t="str">
            <v>00186424</v>
          </cell>
          <cell r="D170" t="str">
            <v xml:space="preserve">МАГНИТОГОРСКИЙ МЕТ.КОМБИНАТ</v>
          </cell>
          <cell r="E170">
            <v>2646</v>
          </cell>
          <cell r="F170">
            <v>266</v>
          </cell>
          <cell r="G170">
            <v>3414</v>
          </cell>
          <cell r="H170">
            <v>2743</v>
          </cell>
          <cell r="I170">
            <v>525</v>
          </cell>
          <cell r="J170">
            <v>2117</v>
          </cell>
          <cell r="K170">
            <v>1224</v>
          </cell>
        </row>
        <row r="171">
          <cell r="A171" t="str">
            <v>72023</v>
          </cell>
          <cell r="B171" t="str">
            <v>Ферросиликомарганец</v>
          </cell>
          <cell r="C171" t="str">
            <v>00186341</v>
          </cell>
          <cell r="D171" t="str">
            <v xml:space="preserve">ОАО"ЧУСОВСКОЙ МЕТАЛЛУРГИЧЕСКИЙ ЗАВОД"</v>
          </cell>
          <cell r="E171">
            <v>412</v>
          </cell>
          <cell r="F171">
            <v>345</v>
          </cell>
          <cell r="G171">
            <v>684</v>
          </cell>
          <cell r="H171">
            <v>410</v>
          </cell>
          <cell r="I171">
            <v>376</v>
          </cell>
          <cell r="J171">
            <v>1029</v>
          </cell>
          <cell r="K171">
            <v>548</v>
          </cell>
          <cell r="L171">
            <v>545</v>
          </cell>
          <cell r="M171">
            <v>206</v>
          </cell>
          <cell r="N171">
            <v>552</v>
          </cell>
          <cell r="O171">
            <v>886</v>
          </cell>
        </row>
        <row r="172">
          <cell r="A172" t="str">
            <v>72023</v>
          </cell>
          <cell r="B172" t="str">
            <v>Ферросиликомарганец</v>
          </cell>
          <cell r="C172" t="str">
            <v>00186217</v>
          </cell>
          <cell r="D172" t="str">
            <v xml:space="preserve">ОАО "СЕВЕРСТАЛЬ"</v>
          </cell>
          <cell r="E172">
            <v>202</v>
          </cell>
          <cell r="F172">
            <v>825</v>
          </cell>
          <cell r="G172">
            <v>340</v>
          </cell>
          <cell r="H172">
            <v>825</v>
          </cell>
          <cell r="I172">
            <v>1216</v>
          </cell>
          <cell r="J172">
            <v>340</v>
          </cell>
          <cell r="K172">
            <v>892</v>
          </cell>
          <cell r="L172">
            <v>1216</v>
          </cell>
          <cell r="M172">
            <v>555</v>
          </cell>
          <cell r="N172">
            <v>470</v>
          </cell>
        </row>
        <row r="173">
          <cell r="A173" t="str">
            <v>72023</v>
          </cell>
          <cell r="B173" t="str">
            <v>Ферросиликомарганец</v>
          </cell>
          <cell r="C173" t="str">
            <v>02887154</v>
          </cell>
          <cell r="D173" t="str">
            <v xml:space="preserve">ООО "НПП КОНТАКТ"/ВАЛУЙСКИЙ ФИЛ-Л Г.ВАЛУЙКИ УЛ.СУРЖИКОВА 30</v>
          </cell>
          <cell r="E173">
            <v>277</v>
          </cell>
          <cell r="F173">
            <v>344</v>
          </cell>
          <cell r="G173">
            <v>1284</v>
          </cell>
          <cell r="H173">
            <v>1569</v>
          </cell>
          <cell r="I173">
            <v>277</v>
          </cell>
          <cell r="J173">
            <v>344</v>
          </cell>
          <cell r="K173">
            <v>1284</v>
          </cell>
          <cell r="L173">
            <v>277</v>
          </cell>
          <cell r="M173">
            <v>344</v>
          </cell>
          <cell r="N173">
            <v>1284</v>
          </cell>
          <cell r="O173">
            <v>1569</v>
          </cell>
        </row>
        <row r="174">
          <cell r="A174" t="str">
            <v>72023</v>
          </cell>
          <cell r="B174" t="str">
            <v>Ферросиликомарганец</v>
          </cell>
          <cell r="C174" t="str">
            <v>44740637</v>
          </cell>
          <cell r="D174" t="str">
            <v xml:space="preserve">ООО  "ТРАНССТРОЙ"</v>
          </cell>
          <cell r="E174">
            <v>476</v>
          </cell>
          <cell r="F174">
            <v>607</v>
          </cell>
          <cell r="G174">
            <v>685</v>
          </cell>
          <cell r="H174">
            <v>892</v>
          </cell>
          <cell r="I174">
            <v>407</v>
          </cell>
          <cell r="J174">
            <v>476</v>
          </cell>
          <cell r="K174">
            <v>476</v>
          </cell>
          <cell r="L174">
            <v>607</v>
          </cell>
          <cell r="M174">
            <v>685</v>
          </cell>
          <cell r="N174">
            <v>892</v>
          </cell>
          <cell r="O174">
            <v>407</v>
          </cell>
        </row>
        <row r="175">
          <cell r="A175" t="str">
            <v>72023</v>
          </cell>
          <cell r="B175" t="str">
            <v>Ферросиликомарганец</v>
          </cell>
          <cell r="C175" t="str">
            <v>05757848</v>
          </cell>
          <cell r="D175" t="str">
            <v xml:space="preserve">ОАО "ВЫКСУНСКИЙ МЕТАЛЛУPГИЧЕСКИЙ ЗАВОД"</v>
          </cell>
          <cell r="E175">
            <v>64</v>
          </cell>
          <cell r="F175">
            <v>129</v>
          </cell>
          <cell r="G175">
            <v>138</v>
          </cell>
          <cell r="H175">
            <v>198</v>
          </cell>
          <cell r="I175">
            <v>270</v>
          </cell>
          <cell r="J175">
            <v>131</v>
          </cell>
          <cell r="K175">
            <v>206</v>
          </cell>
          <cell r="L175">
            <v>263</v>
          </cell>
          <cell r="M175">
            <v>307</v>
          </cell>
          <cell r="N175">
            <v>69</v>
          </cell>
          <cell r="O175">
            <v>134</v>
          </cell>
        </row>
        <row r="176">
          <cell r="A176" t="str">
            <v>72023</v>
          </cell>
          <cell r="B176" t="str">
            <v>Ферросиликомарганец</v>
          </cell>
          <cell r="C176" t="str">
            <v>08844200</v>
          </cell>
          <cell r="D176" t="str">
            <v xml:space="preserve">ЗАКРЫТОЕ АКЦИОНЕРНОЕ ОБЩЕСТВО МЕТАЛЛУРГИЧЕСКИЙ ЗАВОД "ПЕТРОСТАЛЬ"</v>
          </cell>
          <cell r="E176">
            <v>203</v>
          </cell>
          <cell r="F176">
            <v>62</v>
          </cell>
          <cell r="G176">
            <v>277</v>
          </cell>
          <cell r="H176">
            <v>132</v>
          </cell>
          <cell r="I176">
            <v>277</v>
          </cell>
          <cell r="J176">
            <v>132</v>
          </cell>
          <cell r="K176">
            <v>336</v>
          </cell>
          <cell r="L176">
            <v>201</v>
          </cell>
          <cell r="M176">
            <v>137</v>
          </cell>
          <cell r="N176">
            <v>336</v>
          </cell>
          <cell r="O176">
            <v>343</v>
          </cell>
        </row>
        <row r="177">
          <cell r="A177" t="str">
            <v>72023</v>
          </cell>
          <cell r="B177" t="str">
            <v>Ферросиликомарганец</v>
          </cell>
          <cell r="C177" t="str">
            <v>48061330</v>
          </cell>
          <cell r="D177" t="str">
            <v xml:space="preserve">ОАО "П О ВОЛЖСКИЙ ТРУБНЫЙ ЗАВОД"</v>
          </cell>
          <cell r="E177">
            <v>116</v>
          </cell>
          <cell r="F177">
            <v>116</v>
          </cell>
          <cell r="G177">
            <v>59</v>
          </cell>
          <cell r="H177">
            <v>69</v>
          </cell>
          <cell r="I177">
            <v>193</v>
          </cell>
          <cell r="J177">
            <v>138</v>
          </cell>
          <cell r="K177">
            <v>48</v>
          </cell>
          <cell r="L177">
            <v>132</v>
          </cell>
          <cell r="M177">
            <v>206</v>
          </cell>
          <cell r="N177">
            <v>324</v>
          </cell>
          <cell r="O177">
            <v>133</v>
          </cell>
        </row>
        <row r="178">
          <cell r="A178" t="str">
            <v>72023</v>
          </cell>
          <cell r="B178" t="str">
            <v>Ферросиликомарганец</v>
          </cell>
          <cell r="C178" t="str">
            <v>45533515</v>
          </cell>
          <cell r="D178" t="str">
            <v xml:space="preserve">ООО"НПФ "АТОЛЛ"</v>
          </cell>
          <cell r="E178">
            <v>67</v>
          </cell>
          <cell r="F178">
            <v>137</v>
          </cell>
          <cell r="G178">
            <v>67</v>
          </cell>
          <cell r="H178">
            <v>71</v>
          </cell>
          <cell r="I178">
            <v>137</v>
          </cell>
          <cell r="J178">
            <v>66</v>
          </cell>
          <cell r="K178">
            <v>71</v>
          </cell>
          <cell r="L178">
            <v>69</v>
          </cell>
          <cell r="M178">
            <v>69</v>
          </cell>
          <cell r="N178">
            <v>68</v>
          </cell>
          <cell r="O178">
            <v>205</v>
          </cell>
        </row>
        <row r="179">
          <cell r="A179" t="str">
            <v>72023</v>
          </cell>
          <cell r="B179" t="str">
            <v>Ферросиликомарганец</v>
          </cell>
          <cell r="C179" t="str">
            <v>00186602</v>
          </cell>
          <cell r="D179" t="str">
            <v xml:space="preserve">ОАО"ТАГАНРОГСКИЙ МЕТАЛЛУРГИЧЕСКИЙ ЗАВОД"</v>
          </cell>
          <cell r="E179">
            <v>137</v>
          </cell>
          <cell r="F179">
            <v>139</v>
          </cell>
          <cell r="G179">
            <v>70</v>
          </cell>
          <cell r="H179">
            <v>69</v>
          </cell>
          <cell r="I179">
            <v>65</v>
          </cell>
          <cell r="J179">
            <v>69</v>
          </cell>
          <cell r="K179">
            <v>134</v>
          </cell>
          <cell r="L179">
            <v>134</v>
          </cell>
          <cell r="M179">
            <v>0</v>
          </cell>
          <cell r="N179">
            <v>0</v>
          </cell>
          <cell r="O179">
            <v>134</v>
          </cell>
        </row>
        <row r="180">
          <cell r="A180" t="str">
            <v>72023</v>
          </cell>
          <cell r="B180" t="str">
            <v>Ферросиликомарганец</v>
          </cell>
          <cell r="C180" t="str">
            <v>00186430</v>
          </cell>
          <cell r="D180" t="str">
            <v xml:space="preserve">ОАО"ЗЛАТОУСТ.МЕТАЛЛУРГИЧЕСКИЙ ЗАВОД"</v>
          </cell>
          <cell r="E180">
            <v>68</v>
          </cell>
          <cell r="F180">
            <v>325</v>
          </cell>
          <cell r="G180">
            <v>206</v>
          </cell>
          <cell r="H180">
            <v>68</v>
          </cell>
          <cell r="I180">
            <v>325</v>
          </cell>
          <cell r="J180">
            <v>206</v>
          </cell>
          <cell r="K180">
            <v>0</v>
          </cell>
          <cell r="L180">
            <v>325</v>
          </cell>
          <cell r="M180">
            <v>0</v>
          </cell>
          <cell r="N180">
            <v>206</v>
          </cell>
        </row>
        <row r="181">
          <cell r="A181" t="str">
            <v>72023</v>
          </cell>
          <cell r="B181" t="str">
            <v>Ферросиликомарганец</v>
          </cell>
          <cell r="C181" t="str">
            <v>04692093</v>
          </cell>
          <cell r="D181" t="str">
            <v xml:space="preserve">АКЦИОНЕРНОЕ ОБЩЕСТВО ОТКРЫТОГО ТИПА "ОСКОЛСНАБ"</v>
          </cell>
          <cell r="E181">
            <v>413</v>
          </cell>
          <cell r="F181">
            <v>413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413</v>
          </cell>
        </row>
        <row r="182">
          <cell r="A182" t="str">
            <v>72023</v>
          </cell>
          <cell r="B182" t="str">
            <v>Ферросиликомарганец</v>
          </cell>
          <cell r="C182" t="str">
            <v>05786040</v>
          </cell>
          <cell r="D182" t="str">
            <v xml:space="preserve">ОАО "ЧЕБОКСАРСКИЙ АГРЕГАТНЫЙ ЗАВОД"</v>
          </cell>
          <cell r="E182">
            <v>60</v>
          </cell>
          <cell r="F182">
            <v>60</v>
          </cell>
          <cell r="G182">
            <v>60</v>
          </cell>
          <cell r="H182">
            <v>120</v>
          </cell>
        </row>
        <row r="183">
          <cell r="A183" t="str">
            <v>72023</v>
          </cell>
          <cell r="B183" t="str">
            <v>Ферросиликомарганец</v>
          </cell>
          <cell r="C183" t="str">
            <v>46564475</v>
          </cell>
          <cell r="D183" t="str">
            <v xml:space="preserve">ЗАО"РЕАЛ ЛТД"</v>
          </cell>
          <cell r="E183">
            <v>59</v>
          </cell>
          <cell r="F183">
            <v>65</v>
          </cell>
          <cell r="G183">
            <v>83</v>
          </cell>
          <cell r="H183">
            <v>59</v>
          </cell>
          <cell r="I183">
            <v>65</v>
          </cell>
          <cell r="J183">
            <v>65</v>
          </cell>
          <cell r="K183">
            <v>65</v>
          </cell>
          <cell r="L183">
            <v>83</v>
          </cell>
          <cell r="M183">
            <v>65</v>
          </cell>
        </row>
        <row r="184">
          <cell r="A184" t="str">
            <v>72023</v>
          </cell>
          <cell r="B184" t="str">
            <v>Ферросиликомарганец</v>
          </cell>
          <cell r="C184" t="str">
            <v>49136113</v>
          </cell>
          <cell r="D184" t="str">
            <v xml:space="preserve">ЗАО "ТРАНС-АЗИЯ"</v>
          </cell>
          <cell r="E184">
            <v>185</v>
          </cell>
          <cell r="F184">
            <v>66</v>
          </cell>
          <cell r="G184">
            <v>185</v>
          </cell>
          <cell r="H184">
            <v>66</v>
          </cell>
          <cell r="I184">
            <v>0</v>
          </cell>
          <cell r="J184">
            <v>0</v>
          </cell>
          <cell r="K184">
            <v>185</v>
          </cell>
          <cell r="L184">
            <v>66</v>
          </cell>
        </row>
        <row r="185">
          <cell r="A185" t="str">
            <v>72023</v>
          </cell>
          <cell r="B185" t="str">
            <v>Ферросиликомарганец</v>
          </cell>
          <cell r="C185" t="str">
            <v>00187895</v>
          </cell>
          <cell r="D185" t="str">
            <v>ОАО"ОЭМК"</v>
          </cell>
          <cell r="E185">
            <v>0</v>
          </cell>
          <cell r="F185">
            <v>198</v>
          </cell>
          <cell r="G185">
            <v>12</v>
          </cell>
          <cell r="H185">
            <v>12</v>
          </cell>
          <cell r="I185">
            <v>12</v>
          </cell>
        </row>
        <row r="186">
          <cell r="A186" t="str">
            <v>72023</v>
          </cell>
          <cell r="B186" t="str">
            <v>Ферросиликомарганец</v>
          </cell>
          <cell r="C186" t="str">
            <v>00186654</v>
          </cell>
          <cell r="D186" t="str">
            <v xml:space="preserve">АО ОТ "ЧЕЛЯБИНСКИЙ ТРУБОПРОКАТНЫЙ ЗАВОД"</v>
          </cell>
          <cell r="E186">
            <v>204</v>
          </cell>
          <cell r="F186">
            <v>204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204</v>
          </cell>
        </row>
        <row r="187">
          <cell r="A187" t="str">
            <v>72023</v>
          </cell>
          <cell r="B187" t="str">
            <v>Ферросиликомарганец</v>
          </cell>
          <cell r="C187" t="str">
            <v>41692843</v>
          </cell>
          <cell r="D187" t="str">
            <v xml:space="preserve">ООО "ПЛАНЕТА К"</v>
          </cell>
          <cell r="E187">
            <v>69</v>
          </cell>
          <cell r="F187">
            <v>67</v>
          </cell>
          <cell r="G187">
            <v>67</v>
          </cell>
          <cell r="H187">
            <v>69</v>
          </cell>
          <cell r="I187">
            <v>67</v>
          </cell>
          <cell r="J187">
            <v>67</v>
          </cell>
          <cell r="K187">
            <v>0</v>
          </cell>
          <cell r="L187">
            <v>69</v>
          </cell>
          <cell r="M187">
            <v>67</v>
          </cell>
          <cell r="N187">
            <v>0</v>
          </cell>
          <cell r="O187">
            <v>67</v>
          </cell>
        </row>
        <row r="188">
          <cell r="A188" t="str">
            <v>72023</v>
          </cell>
          <cell r="B188" t="str">
            <v>Ферросиликомарганец</v>
          </cell>
          <cell r="C188" t="str">
            <v>05757676</v>
          </cell>
          <cell r="D188" t="str">
            <v>ОАО"ЗАПСИБМЕТКОМБИНАТ"</v>
          </cell>
          <cell r="E188">
            <v>187</v>
          </cell>
        </row>
        <row r="189">
          <cell r="A189" t="str">
            <v>72023</v>
          </cell>
          <cell r="B189" t="str">
            <v>Ферросиликомарганец</v>
          </cell>
          <cell r="C189" t="str">
            <v>03218403</v>
          </cell>
          <cell r="D189" t="str">
            <v xml:space="preserve">ЗАО "ЮЖУРАЛЛЕС"</v>
          </cell>
          <cell r="E189">
            <v>184</v>
          </cell>
          <cell r="F189">
            <v>184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184</v>
          </cell>
        </row>
        <row r="190">
          <cell r="A190" t="str">
            <v>72023</v>
          </cell>
          <cell r="B190" t="str">
            <v>Ферросиликомарганец</v>
          </cell>
          <cell r="C190" t="str">
            <v>17323902</v>
          </cell>
          <cell r="D190" t="str">
            <v xml:space="preserve">ОМТС И КВСУ</v>
          </cell>
          <cell r="E190">
            <v>65</v>
          </cell>
          <cell r="F190">
            <v>69</v>
          </cell>
          <cell r="G190">
            <v>65</v>
          </cell>
          <cell r="H190">
            <v>69</v>
          </cell>
          <cell r="I190">
            <v>0</v>
          </cell>
          <cell r="J190">
            <v>0</v>
          </cell>
          <cell r="K190">
            <v>0</v>
          </cell>
          <cell r="L190">
            <v>65</v>
          </cell>
          <cell r="M190">
            <v>0</v>
          </cell>
          <cell r="N190">
            <v>69</v>
          </cell>
        </row>
        <row r="191">
          <cell r="A191" t="str">
            <v>72023</v>
          </cell>
          <cell r="B191" t="str">
            <v>Ферросиликомарганец</v>
          </cell>
          <cell r="C191" t="str">
            <v>00186252</v>
          </cell>
          <cell r="D191" t="str">
            <v xml:space="preserve">ОАО "СУЛИНСКИЙ МЕТАЛЛУРГИЧЕСКИЙ ЗАВОД"</v>
          </cell>
          <cell r="E191">
            <v>28</v>
          </cell>
          <cell r="F191">
            <v>11</v>
          </cell>
          <cell r="G191">
            <v>9</v>
          </cell>
          <cell r="H191">
            <v>29</v>
          </cell>
          <cell r="I191">
            <v>28</v>
          </cell>
          <cell r="J191">
            <v>11</v>
          </cell>
          <cell r="K191">
            <v>28</v>
          </cell>
          <cell r="L191">
            <v>11</v>
          </cell>
          <cell r="M191">
            <v>0</v>
          </cell>
          <cell r="N191">
            <v>9</v>
          </cell>
          <cell r="O191">
            <v>29</v>
          </cell>
        </row>
        <row r="192">
          <cell r="A192" t="str">
            <v>72023</v>
          </cell>
          <cell r="B192" t="str">
            <v>Ферросиликомарганец</v>
          </cell>
          <cell r="C192" t="str">
            <v>05764417</v>
          </cell>
          <cell r="D192" t="str">
            <v xml:space="preserve">АООТ "ИЖОРСКИЕ ЗАВОДЫ "</v>
          </cell>
          <cell r="E192">
            <v>69</v>
          </cell>
          <cell r="F192">
            <v>69</v>
          </cell>
        </row>
        <row r="193">
          <cell r="A193" t="str">
            <v>72023</v>
          </cell>
          <cell r="B193" t="str">
            <v>Ферросиликомарганец</v>
          </cell>
          <cell r="C193" t="str">
            <v>25920492</v>
          </cell>
          <cell r="D193" t="str">
            <v xml:space="preserve">ООО "ДИАМОНД"</v>
          </cell>
          <cell r="E193">
            <v>69</v>
          </cell>
          <cell r="F193">
            <v>69</v>
          </cell>
          <cell r="G193">
            <v>0</v>
          </cell>
          <cell r="H193">
            <v>0</v>
          </cell>
          <cell r="I193">
            <v>69</v>
          </cell>
        </row>
        <row r="194">
          <cell r="A194" t="str">
            <v>72023</v>
          </cell>
          <cell r="B194" t="str">
            <v>Ферросиликомарганец</v>
          </cell>
          <cell r="C194" t="str">
            <v>40548802</v>
          </cell>
          <cell r="D194" t="str">
            <v xml:space="preserve">ЗАО "ИНТЕРРЕСУРС"</v>
          </cell>
          <cell r="E194">
            <v>69</v>
          </cell>
          <cell r="F194">
            <v>69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69</v>
          </cell>
        </row>
        <row r="195">
          <cell r="A195" t="str">
            <v>72023</v>
          </cell>
          <cell r="B195" t="str">
            <v>Ферросиликомарганец</v>
          </cell>
          <cell r="C195" t="str">
            <v>18267761</v>
          </cell>
          <cell r="D195" t="str">
            <v xml:space="preserve">ООО "МП "МЕТАЛЛ СЕРВИС"</v>
          </cell>
          <cell r="E195">
            <v>68</v>
          </cell>
          <cell r="F195">
            <v>68</v>
          </cell>
          <cell r="G195">
            <v>0</v>
          </cell>
          <cell r="H195">
            <v>0</v>
          </cell>
          <cell r="I195">
            <v>0</v>
          </cell>
          <cell r="J195">
            <v>68</v>
          </cell>
        </row>
        <row r="196">
          <cell r="A196" t="str">
            <v>72023</v>
          </cell>
          <cell r="B196" t="str">
            <v>Ферросиликомарганец</v>
          </cell>
          <cell r="C196" t="str">
            <v>41902341</v>
          </cell>
          <cell r="D196" t="str">
            <v xml:space="preserve"> ООО"БЕЛТРУБОТЕХСЕРВИС"</v>
          </cell>
          <cell r="E196">
            <v>68</v>
          </cell>
          <cell r="F196">
            <v>68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68</v>
          </cell>
        </row>
        <row r="197">
          <cell r="A197" t="str">
            <v>72023</v>
          </cell>
          <cell r="B197" t="str">
            <v>Ферросиликомарганец</v>
          </cell>
          <cell r="C197" t="str">
            <v>48981504</v>
          </cell>
          <cell r="D197" t="str">
            <v xml:space="preserve">ООО "КОНСТРУКТОР"</v>
          </cell>
          <cell r="E197">
            <v>68</v>
          </cell>
          <cell r="F197">
            <v>68</v>
          </cell>
          <cell r="G197">
            <v>68</v>
          </cell>
        </row>
        <row r="198">
          <cell r="A198" t="str">
            <v>72023</v>
          </cell>
          <cell r="B198" t="str">
            <v>Ферросиликомарганец</v>
          </cell>
          <cell r="C198" t="str">
            <v>51456279</v>
          </cell>
          <cell r="D198" t="str">
            <v xml:space="preserve">ООО ТПФ "АВРОРА"</v>
          </cell>
          <cell r="E198">
            <v>68</v>
          </cell>
          <cell r="F198">
            <v>68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68</v>
          </cell>
        </row>
        <row r="199">
          <cell r="B199" t="str">
            <v xml:space="preserve">Ферросиликомарганец Всего</v>
          </cell>
          <cell r="C199">
            <v>9119</v>
          </cell>
          <cell r="D199">
            <v>12226</v>
          </cell>
          <cell r="E199">
            <v>9119</v>
          </cell>
          <cell r="F199">
            <v>12226</v>
          </cell>
          <cell r="G199">
            <v>14167</v>
          </cell>
          <cell r="H199">
            <v>11388</v>
          </cell>
          <cell r="I199">
            <v>7249</v>
          </cell>
          <cell r="J199">
            <v>11347</v>
          </cell>
          <cell r="K199">
            <v>9908</v>
          </cell>
          <cell r="L199">
            <v>7694</v>
          </cell>
          <cell r="M199">
            <v>9976</v>
          </cell>
          <cell r="N199">
            <v>11196</v>
          </cell>
          <cell r="O199">
            <v>7978</v>
          </cell>
        </row>
        <row r="200">
          <cell r="A200" t="str">
            <v>72024</v>
          </cell>
          <cell r="B200" t="str">
            <v>Феррохром</v>
          </cell>
          <cell r="C200" t="str">
            <v>00186465</v>
          </cell>
          <cell r="D200" t="str">
            <v xml:space="preserve">АО "МЕЧЕЛ"</v>
          </cell>
          <cell r="E200">
            <v>504</v>
          </cell>
          <cell r="F200">
            <v>65</v>
          </cell>
          <cell r="G200">
            <v>1000</v>
          </cell>
          <cell r="H200">
            <v>65</v>
          </cell>
          <cell r="I200">
            <v>981</v>
          </cell>
          <cell r="J200">
            <v>92</v>
          </cell>
          <cell r="K200">
            <v>1000</v>
          </cell>
          <cell r="L200">
            <v>1231</v>
          </cell>
          <cell r="M200">
            <v>981</v>
          </cell>
          <cell r="N200">
            <v>92</v>
          </cell>
          <cell r="O200">
            <v>277</v>
          </cell>
        </row>
        <row r="201">
          <cell r="A201" t="str">
            <v>72024</v>
          </cell>
          <cell r="B201" t="str">
            <v>Феррохром</v>
          </cell>
          <cell r="C201" t="str">
            <v>29406384</v>
          </cell>
          <cell r="D201" t="str">
            <v>АОЗТ"ЭЛЕКТРОМАШИМПЕКС"</v>
          </cell>
          <cell r="E201">
            <v>739</v>
          </cell>
          <cell r="F201">
            <v>739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739</v>
          </cell>
        </row>
        <row r="202">
          <cell r="A202" t="str">
            <v>72024</v>
          </cell>
          <cell r="B202" t="str">
            <v>Феррохром</v>
          </cell>
          <cell r="C202" t="str">
            <v>20879520</v>
          </cell>
          <cell r="D202" t="str">
            <v xml:space="preserve">ЗАО "УРАЛМАШ-МЕТАЛЛУРГ"                                                     0322</v>
          </cell>
          <cell r="E202">
            <v>413</v>
          </cell>
          <cell r="F202">
            <v>413</v>
          </cell>
          <cell r="G202">
            <v>0</v>
          </cell>
          <cell r="H202">
            <v>0</v>
          </cell>
          <cell r="I202">
            <v>413</v>
          </cell>
        </row>
        <row r="203">
          <cell r="A203" t="str">
            <v>72024</v>
          </cell>
          <cell r="B203" t="str">
            <v>Феррохром</v>
          </cell>
          <cell r="C203" t="str">
            <v>27442826</v>
          </cell>
          <cell r="D203" t="str">
            <v xml:space="preserve">ЗАО КОММОДЕКС</v>
          </cell>
          <cell r="E203">
            <v>69</v>
          </cell>
          <cell r="F203">
            <v>133</v>
          </cell>
          <cell r="G203">
            <v>69</v>
          </cell>
          <cell r="H203">
            <v>133</v>
          </cell>
          <cell r="I203">
            <v>133</v>
          </cell>
          <cell r="J203">
            <v>63</v>
          </cell>
        </row>
        <row r="204">
          <cell r="A204" t="str">
            <v>72024</v>
          </cell>
          <cell r="B204" t="str">
            <v>Феррохром</v>
          </cell>
          <cell r="C204" t="str">
            <v>00239445</v>
          </cell>
          <cell r="D204" t="str">
            <v xml:space="preserve">АО "ВОЛГОЦЕММАШ"</v>
          </cell>
          <cell r="E204">
            <v>64</v>
          </cell>
          <cell r="F204">
            <v>127</v>
          </cell>
          <cell r="G204">
            <v>64</v>
          </cell>
          <cell r="H204">
            <v>127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64</v>
          </cell>
          <cell r="N204">
            <v>127</v>
          </cell>
        </row>
        <row r="205">
          <cell r="A205" t="str">
            <v>72024</v>
          </cell>
          <cell r="B205" t="str">
            <v>Феррохром</v>
          </cell>
          <cell r="C205" t="str">
            <v>05757759</v>
          </cell>
          <cell r="D205" t="str">
            <v xml:space="preserve">ОАО "ЗАВОД "КРАСНЫЙ ОКТЯБРЬ"</v>
          </cell>
          <cell r="E205">
            <v>64</v>
          </cell>
          <cell r="F205">
            <v>59</v>
          </cell>
          <cell r="G205">
            <v>59</v>
          </cell>
          <cell r="H205">
            <v>64</v>
          </cell>
          <cell r="I205">
            <v>59</v>
          </cell>
          <cell r="J205">
            <v>64</v>
          </cell>
          <cell r="K205">
            <v>59</v>
          </cell>
          <cell r="L205">
            <v>0</v>
          </cell>
          <cell r="M205">
            <v>59</v>
          </cell>
        </row>
        <row r="206">
          <cell r="A206" t="str">
            <v>72024</v>
          </cell>
          <cell r="B206" t="str">
            <v>Феррохром</v>
          </cell>
          <cell r="C206" t="str">
            <v>35740880</v>
          </cell>
          <cell r="D206" t="str">
            <v xml:space="preserve">ОАО ПРОМЫШЛЕННАЯ КОМПАНИЯ "СПЛАВ"</v>
          </cell>
          <cell r="E206">
            <v>137</v>
          </cell>
          <cell r="F206">
            <v>137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137</v>
          </cell>
        </row>
        <row r="207">
          <cell r="A207" t="str">
            <v>72024</v>
          </cell>
          <cell r="B207" t="str">
            <v>Феррохром</v>
          </cell>
          <cell r="C207" t="str">
            <v>48968550</v>
          </cell>
          <cell r="D207" t="str">
            <v>ЗАО"ЭРА"</v>
          </cell>
          <cell r="E207">
            <v>59</v>
          </cell>
          <cell r="F207">
            <v>65</v>
          </cell>
          <cell r="G207">
            <v>59</v>
          </cell>
          <cell r="H207">
            <v>65</v>
          </cell>
          <cell r="I207">
            <v>59</v>
          </cell>
          <cell r="J207">
            <v>0</v>
          </cell>
          <cell r="K207">
            <v>65</v>
          </cell>
        </row>
        <row r="208">
          <cell r="A208" t="str">
            <v>72024</v>
          </cell>
          <cell r="B208" t="str">
            <v>Феррохром</v>
          </cell>
          <cell r="C208" t="str">
            <v>00000001</v>
          </cell>
          <cell r="D208" t="str">
            <v xml:space="preserve">ДАВЫДОВ ВАСИЛИЙ АЛЕКСАНДРОВИЧ</v>
          </cell>
          <cell r="E208">
            <v>40</v>
          </cell>
          <cell r="F208">
            <v>80</v>
          </cell>
          <cell r="G208">
            <v>40</v>
          </cell>
          <cell r="H208">
            <v>80</v>
          </cell>
          <cell r="I208">
            <v>0</v>
          </cell>
          <cell r="J208">
            <v>0</v>
          </cell>
          <cell r="K208">
            <v>40</v>
          </cell>
          <cell r="L208">
            <v>80</v>
          </cell>
        </row>
        <row r="209">
          <cell r="A209" t="str">
            <v>72024</v>
          </cell>
          <cell r="B209" t="str">
            <v>Феррохром</v>
          </cell>
          <cell r="C209" t="str">
            <v>05744403</v>
          </cell>
          <cell r="D209" t="str">
            <v>ОАО"ЭЗТМ"</v>
          </cell>
          <cell r="E209">
            <v>67</v>
          </cell>
          <cell r="F209">
            <v>67</v>
          </cell>
          <cell r="G209">
            <v>67</v>
          </cell>
        </row>
        <row r="210">
          <cell r="A210" t="str">
            <v>72024</v>
          </cell>
          <cell r="B210" t="str">
            <v>Феррохром</v>
          </cell>
          <cell r="C210" t="str">
            <v>00186430</v>
          </cell>
          <cell r="D210" t="str">
            <v xml:space="preserve">ОАО"ЗЛАТОУСТ.МЕТАЛЛУРГИЧЕСКИЙ ЗАВОД"</v>
          </cell>
          <cell r="E210">
            <v>64</v>
          </cell>
          <cell r="F210">
            <v>64</v>
          </cell>
          <cell r="G210">
            <v>0</v>
          </cell>
          <cell r="H210">
            <v>64</v>
          </cell>
        </row>
        <row r="211">
          <cell r="A211" t="str">
            <v>72024</v>
          </cell>
          <cell r="B211" t="str">
            <v>Феррохром</v>
          </cell>
          <cell r="C211" t="str">
            <v>17971736</v>
          </cell>
          <cell r="D211" t="str">
            <v xml:space="preserve">ЗАО "ГАЛЛС"                           129110,Г.МОСКВА,1Й БАЛТИЙСКИЙ ПЕРЕУЛОК</v>
          </cell>
          <cell r="E211">
            <v>28</v>
          </cell>
          <cell r="F211">
            <v>28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28</v>
          </cell>
        </row>
        <row r="212">
          <cell r="A212" t="str">
            <v>72024</v>
          </cell>
          <cell r="B212" t="str">
            <v>Феррохром</v>
          </cell>
          <cell r="C212" t="str">
            <v>43699513</v>
          </cell>
          <cell r="D212" t="str">
            <v>ООО"АРЕАЛ"</v>
          </cell>
          <cell r="E212">
            <v>25</v>
          </cell>
          <cell r="F212">
            <v>25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25</v>
          </cell>
        </row>
        <row r="213">
          <cell r="A213" t="str">
            <v>72024</v>
          </cell>
          <cell r="B213" t="str">
            <v>Феррохром</v>
          </cell>
          <cell r="C213" t="str">
            <v>45662017</v>
          </cell>
          <cell r="D213" t="str">
            <v xml:space="preserve">ООО "УРАЛСПЛАВ"</v>
          </cell>
          <cell r="E213">
            <v>9</v>
          </cell>
          <cell r="F213">
            <v>9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9</v>
          </cell>
        </row>
        <row r="214">
          <cell r="A214" t="str">
            <v>72024</v>
          </cell>
          <cell r="B214" t="str">
            <v>Феррохром</v>
          </cell>
          <cell r="C214" t="str">
            <v>18010097</v>
          </cell>
          <cell r="D214" t="str">
            <v xml:space="preserve">ИНЖЕНЕРНЫЙ ЦЕНТР "СПЛАВ" МПС</v>
          </cell>
          <cell r="E214">
            <v>8</v>
          </cell>
          <cell r="F214">
            <v>8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8</v>
          </cell>
        </row>
        <row r="215">
          <cell r="A215" t="str">
            <v>72024</v>
          </cell>
          <cell r="B215" t="str">
            <v>Феррохром</v>
          </cell>
          <cell r="C215" t="str">
            <v>02785206</v>
          </cell>
          <cell r="D215" t="str">
            <v xml:space="preserve">АООТ РТП "ПЕТРОВСКОЕ"</v>
          </cell>
          <cell r="E215">
            <v>2</v>
          </cell>
          <cell r="F215">
            <v>2</v>
          </cell>
        </row>
        <row r="216">
          <cell r="A216" t="str">
            <v>72024</v>
          </cell>
          <cell r="B216" t="str">
            <v>Феррохром</v>
          </cell>
          <cell r="C216" t="str">
            <v>49533564</v>
          </cell>
          <cell r="D216" t="str">
            <v xml:space="preserve">ООО"ТОРГОВЫЙ ДОМ СМЗ"</v>
          </cell>
          <cell r="E216">
            <v>2</v>
          </cell>
        </row>
        <row r="217">
          <cell r="A217" t="str">
            <v>72024</v>
          </cell>
          <cell r="B217" t="str">
            <v>Феррохром</v>
          </cell>
          <cell r="C217" t="str">
            <v>05785968</v>
          </cell>
          <cell r="D217" t="str">
            <v xml:space="preserve">"КРАСНЫЙ АКСАЙ" ОАО</v>
          </cell>
          <cell r="E217">
            <v>1</v>
          </cell>
          <cell r="F217">
            <v>1</v>
          </cell>
          <cell r="G217">
            <v>0</v>
          </cell>
          <cell r="H217">
            <v>0</v>
          </cell>
          <cell r="I217">
            <v>0</v>
          </cell>
          <cell r="J217">
            <v>1</v>
          </cell>
        </row>
        <row r="218">
          <cell r="A218" t="str">
            <v>72024</v>
          </cell>
          <cell r="B218" t="str">
            <v>Феррохром</v>
          </cell>
          <cell r="C218" t="str">
            <v>01093966</v>
          </cell>
          <cell r="D218" t="str">
            <v xml:space="preserve">ДАЛЬНЕВОСТОЧНАЯ ЖЕЛЕЗНАЯ ДОРОГА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</row>
        <row r="219">
          <cell r="A219" t="str">
            <v>72024</v>
          </cell>
          <cell r="B219" t="str">
            <v>Феррохром</v>
          </cell>
          <cell r="C219" t="str">
            <v>46221433</v>
          </cell>
          <cell r="D219" t="str">
            <v xml:space="preserve">ОАО "САЯНСКАЯ ФОЛЬГА"</v>
          </cell>
          <cell r="E219">
            <v>0</v>
          </cell>
          <cell r="F219">
            <v>0</v>
          </cell>
        </row>
        <row r="220">
          <cell r="B220" t="str">
            <v xml:space="preserve">Феррохром Всего</v>
          </cell>
          <cell r="C220">
            <v>967</v>
          </cell>
          <cell r="D220">
            <v>277</v>
          </cell>
          <cell r="E220">
            <v>967</v>
          </cell>
          <cell r="F220">
            <v>277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967</v>
          </cell>
          <cell r="O220">
            <v>277</v>
          </cell>
        </row>
        <row r="221">
          <cell r="A221" t="str">
            <v>72027</v>
          </cell>
          <cell r="B221" t="str">
            <v>Ферромолибден</v>
          </cell>
          <cell r="C221" t="str">
            <v>47994195</v>
          </cell>
          <cell r="D221" t="str">
            <v xml:space="preserve">"БАРК" ООО</v>
          </cell>
          <cell r="E221">
            <v>16</v>
          </cell>
          <cell r="F221">
            <v>81</v>
          </cell>
          <cell r="G221">
            <v>20</v>
          </cell>
          <cell r="H221">
            <v>20</v>
          </cell>
          <cell r="I221">
            <v>81</v>
          </cell>
          <cell r="J221">
            <v>16</v>
          </cell>
          <cell r="K221">
            <v>81</v>
          </cell>
          <cell r="L221">
            <v>20</v>
          </cell>
          <cell r="M221">
            <v>20</v>
          </cell>
          <cell r="N221">
            <v>81</v>
          </cell>
          <cell r="O221">
            <v>82</v>
          </cell>
        </row>
        <row r="222">
          <cell r="A222" t="str">
            <v>72027</v>
          </cell>
          <cell r="B222" t="str">
            <v>Ферромолибден</v>
          </cell>
          <cell r="C222" t="str">
            <v>40335609</v>
          </cell>
          <cell r="D222" t="str">
            <v xml:space="preserve">ООО "СПЕЦОБОРУДОВАНИЕ И МАТЕРИАЛЫ"</v>
          </cell>
          <cell r="E222">
            <v>20</v>
          </cell>
          <cell r="F222">
            <v>59</v>
          </cell>
          <cell r="G222">
            <v>20</v>
          </cell>
          <cell r="H222">
            <v>59</v>
          </cell>
          <cell r="I222">
            <v>40</v>
          </cell>
          <cell r="J222">
            <v>30</v>
          </cell>
          <cell r="K222">
            <v>20</v>
          </cell>
          <cell r="L222">
            <v>40</v>
          </cell>
          <cell r="M222">
            <v>40</v>
          </cell>
          <cell r="N222">
            <v>40</v>
          </cell>
          <cell r="O222">
            <v>40</v>
          </cell>
        </row>
        <row r="223">
          <cell r="A223" t="str">
            <v>72027</v>
          </cell>
          <cell r="B223" t="str">
            <v>Ферромолибден</v>
          </cell>
          <cell r="C223" t="str">
            <v>05764498</v>
          </cell>
          <cell r="D223" t="str">
            <v xml:space="preserve">АО "ТЯЖМАШ"</v>
          </cell>
          <cell r="E223">
            <v>80</v>
          </cell>
          <cell r="F223">
            <v>79</v>
          </cell>
          <cell r="G223">
            <v>80</v>
          </cell>
          <cell r="H223">
            <v>79</v>
          </cell>
        </row>
        <row r="224">
          <cell r="A224" t="str">
            <v>72027</v>
          </cell>
          <cell r="B224" t="str">
            <v>Ферромолибден</v>
          </cell>
          <cell r="C224" t="str">
            <v>00186465</v>
          </cell>
          <cell r="D224" t="str">
            <v xml:space="preserve">АО "МЕЧЕЛ"</v>
          </cell>
          <cell r="E224">
            <v>19</v>
          </cell>
          <cell r="F224">
            <v>17</v>
          </cell>
          <cell r="G224">
            <v>19</v>
          </cell>
          <cell r="H224">
            <v>17</v>
          </cell>
          <cell r="I224">
            <v>20</v>
          </cell>
          <cell r="J224">
            <v>20</v>
          </cell>
          <cell r="K224">
            <v>19</v>
          </cell>
          <cell r="L224">
            <v>40</v>
          </cell>
          <cell r="M224">
            <v>20</v>
          </cell>
          <cell r="N224">
            <v>20</v>
          </cell>
        </row>
        <row r="225">
          <cell r="A225" t="str">
            <v>72027</v>
          </cell>
          <cell r="B225" t="str">
            <v>Ферромолибден</v>
          </cell>
          <cell r="C225" t="str">
            <v>33094179</v>
          </cell>
          <cell r="D225" t="str">
            <v xml:space="preserve">"ВЕСТАРОС" ООО</v>
          </cell>
          <cell r="E225">
            <v>40</v>
          </cell>
          <cell r="F225">
            <v>80</v>
          </cell>
          <cell r="G225">
            <v>40</v>
          </cell>
          <cell r="H225">
            <v>80</v>
          </cell>
        </row>
        <row r="226">
          <cell r="A226" t="str">
            <v>72027</v>
          </cell>
          <cell r="B226" t="str">
            <v>Ферромолибден</v>
          </cell>
          <cell r="C226" t="str">
            <v>00186217</v>
          </cell>
          <cell r="D226" t="str">
            <v xml:space="preserve">ОАО "СЕВЕРСТАЛЬ"</v>
          </cell>
          <cell r="E226">
            <v>48</v>
          </cell>
          <cell r="F226">
            <v>48</v>
          </cell>
          <cell r="G226">
            <v>19</v>
          </cell>
        </row>
        <row r="227">
          <cell r="A227" t="str">
            <v>72027</v>
          </cell>
          <cell r="B227" t="str">
            <v>Ферромолибден</v>
          </cell>
          <cell r="C227" t="str">
            <v>29406007</v>
          </cell>
          <cell r="D227" t="str">
            <v xml:space="preserve">АО НПО ПОЛИМЕТАЛЛ</v>
          </cell>
          <cell r="E227">
            <v>20</v>
          </cell>
          <cell r="F227">
            <v>20</v>
          </cell>
          <cell r="G227">
            <v>20</v>
          </cell>
          <cell r="H227">
            <v>20</v>
          </cell>
          <cell r="I227">
            <v>20</v>
          </cell>
          <cell r="J227">
            <v>20</v>
          </cell>
          <cell r="K227">
            <v>20</v>
          </cell>
        </row>
        <row r="228">
          <cell r="A228" t="str">
            <v>72027</v>
          </cell>
          <cell r="B228" t="str">
            <v>Ферромолибден</v>
          </cell>
          <cell r="C228" t="str">
            <v>50845300</v>
          </cell>
          <cell r="D228" t="str">
            <v xml:space="preserve">"ИРБИС" ООО</v>
          </cell>
          <cell r="E228">
            <v>20</v>
          </cell>
          <cell r="F228">
            <v>20</v>
          </cell>
          <cell r="G228">
            <v>20</v>
          </cell>
          <cell r="H228">
            <v>20</v>
          </cell>
          <cell r="I228">
            <v>20</v>
          </cell>
          <cell r="J228">
            <v>20</v>
          </cell>
          <cell r="K228">
            <v>20</v>
          </cell>
          <cell r="L228">
            <v>0</v>
          </cell>
          <cell r="M228">
            <v>0</v>
          </cell>
          <cell r="N228">
            <v>0</v>
          </cell>
          <cell r="O228">
            <v>20</v>
          </cell>
        </row>
        <row r="229">
          <cell r="A229" t="str">
            <v>72027</v>
          </cell>
          <cell r="B229" t="str">
            <v>Ферромолибден</v>
          </cell>
          <cell r="C229" t="str">
            <v>29376915</v>
          </cell>
          <cell r="D229" t="str">
            <v xml:space="preserve">АО НПО АВИАМАТЕРИАЛЫ И ОБОРУДОВАНИЕ</v>
          </cell>
          <cell r="E229">
            <v>20</v>
          </cell>
          <cell r="F229">
            <v>20</v>
          </cell>
          <cell r="G229">
            <v>20</v>
          </cell>
          <cell r="H229">
            <v>20</v>
          </cell>
          <cell r="I229">
            <v>19</v>
          </cell>
        </row>
        <row r="230">
          <cell r="A230" t="str">
            <v>72027</v>
          </cell>
          <cell r="B230" t="str">
            <v>Ферромолибден</v>
          </cell>
          <cell r="C230" t="str">
            <v>44650354</v>
          </cell>
          <cell r="D230" t="str">
            <v xml:space="preserve">ООО "МОТО-УРАЛ"</v>
          </cell>
          <cell r="E230">
            <v>40</v>
          </cell>
          <cell r="F230">
            <v>18</v>
          </cell>
          <cell r="G230">
            <v>18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18</v>
          </cell>
        </row>
        <row r="231">
          <cell r="A231" t="str">
            <v>72027</v>
          </cell>
          <cell r="B231" t="str">
            <v>Ферромолибден</v>
          </cell>
          <cell r="C231" t="str">
            <v>40564876</v>
          </cell>
          <cell r="D231" t="str">
            <v xml:space="preserve">ООО "ЭКСПРЕСС"</v>
          </cell>
          <cell r="E231">
            <v>40</v>
          </cell>
          <cell r="F231">
            <v>40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40</v>
          </cell>
        </row>
        <row r="232">
          <cell r="A232" t="str">
            <v>72027</v>
          </cell>
          <cell r="B232" t="str">
            <v>Ферромолибден</v>
          </cell>
          <cell r="C232" t="str">
            <v>42480296</v>
          </cell>
          <cell r="D232" t="str">
            <v xml:space="preserve">ООО "ПРОМБАЗА"</v>
          </cell>
          <cell r="E232">
            <v>20</v>
          </cell>
          <cell r="F232">
            <v>20</v>
          </cell>
          <cell r="G232">
            <v>20</v>
          </cell>
          <cell r="H232">
            <v>20</v>
          </cell>
          <cell r="I232">
            <v>20</v>
          </cell>
          <cell r="J232">
            <v>0</v>
          </cell>
          <cell r="K232">
            <v>0</v>
          </cell>
          <cell r="L232">
            <v>20</v>
          </cell>
        </row>
        <row r="233">
          <cell r="A233" t="str">
            <v>72027</v>
          </cell>
          <cell r="B233" t="str">
            <v>Ферромолибден</v>
          </cell>
          <cell r="C233" t="str">
            <v>43512868</v>
          </cell>
          <cell r="D233" t="str">
            <v xml:space="preserve">ООО"ВЕРТИКАЛЬ ПЛЮС"</v>
          </cell>
          <cell r="E233">
            <v>20</v>
          </cell>
          <cell r="F233">
            <v>20</v>
          </cell>
          <cell r="G233">
            <v>20</v>
          </cell>
          <cell r="H233">
            <v>20</v>
          </cell>
          <cell r="I233">
            <v>0</v>
          </cell>
          <cell r="J233">
            <v>0</v>
          </cell>
          <cell r="K233">
            <v>20</v>
          </cell>
          <cell r="L233">
            <v>20</v>
          </cell>
        </row>
        <row r="234">
          <cell r="A234" t="str">
            <v>72027</v>
          </cell>
          <cell r="B234" t="str">
            <v>Ферромолибден</v>
          </cell>
          <cell r="C234" t="str">
            <v>45567678</v>
          </cell>
          <cell r="D234" t="str">
            <v xml:space="preserve">"ПРИМЭКС" ООО</v>
          </cell>
          <cell r="E234">
            <v>20</v>
          </cell>
          <cell r="F234">
            <v>20</v>
          </cell>
          <cell r="G234">
            <v>20</v>
          </cell>
          <cell r="H234">
            <v>20</v>
          </cell>
          <cell r="I234">
            <v>20</v>
          </cell>
        </row>
        <row r="235">
          <cell r="A235" t="str">
            <v>72027</v>
          </cell>
          <cell r="B235" t="str">
            <v>Ферромолибден</v>
          </cell>
          <cell r="C235" t="str">
            <v>46878311</v>
          </cell>
          <cell r="D235" t="str">
            <v xml:space="preserve">ЗАО "КОМПАНИЯ"ВОЛЬФРАМ"</v>
          </cell>
          <cell r="E235">
            <v>20</v>
          </cell>
          <cell r="F235">
            <v>20</v>
          </cell>
          <cell r="G235">
            <v>20</v>
          </cell>
          <cell r="H235">
            <v>20</v>
          </cell>
          <cell r="I235">
            <v>0</v>
          </cell>
          <cell r="J235">
            <v>0</v>
          </cell>
          <cell r="K235">
            <v>0</v>
          </cell>
          <cell r="L235">
            <v>20</v>
          </cell>
        </row>
        <row r="236">
          <cell r="A236" t="str">
            <v>72027</v>
          </cell>
          <cell r="B236" t="str">
            <v>Ферромолибден</v>
          </cell>
          <cell r="C236" t="str">
            <v>47614146</v>
          </cell>
          <cell r="D236" t="str">
            <v xml:space="preserve">ООО "ОМЕГА-РИЧ"</v>
          </cell>
          <cell r="E236">
            <v>20</v>
          </cell>
          <cell r="F236">
            <v>20</v>
          </cell>
          <cell r="G236">
            <v>20</v>
          </cell>
          <cell r="H236">
            <v>20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20</v>
          </cell>
          <cell r="N236">
            <v>0</v>
          </cell>
          <cell r="O236">
            <v>20</v>
          </cell>
        </row>
        <row r="237">
          <cell r="A237" t="str">
            <v>72027</v>
          </cell>
          <cell r="B237" t="str">
            <v>Ферромолибден</v>
          </cell>
          <cell r="C237" t="str">
            <v>48968550</v>
          </cell>
          <cell r="D237" t="str">
            <v>ЗАО"ЭРА"</v>
          </cell>
          <cell r="E237">
            <v>20</v>
          </cell>
          <cell r="F237">
            <v>20</v>
          </cell>
          <cell r="G237">
            <v>20</v>
          </cell>
          <cell r="H237">
            <v>20</v>
          </cell>
          <cell r="I237">
            <v>0</v>
          </cell>
          <cell r="J237">
            <v>0</v>
          </cell>
          <cell r="K237">
            <v>20</v>
          </cell>
          <cell r="L237">
            <v>0</v>
          </cell>
          <cell r="M237">
            <v>0</v>
          </cell>
          <cell r="N237">
            <v>0</v>
          </cell>
          <cell r="O237">
            <v>20</v>
          </cell>
        </row>
        <row r="238">
          <cell r="A238" t="str">
            <v>72027</v>
          </cell>
          <cell r="B238" t="str">
            <v>Ферромолибден</v>
          </cell>
          <cell r="C238" t="str">
            <v>18777427</v>
          </cell>
          <cell r="D238" t="str">
            <v xml:space="preserve">ООО "МИКСКОМ"</v>
          </cell>
          <cell r="E238">
            <v>19</v>
          </cell>
          <cell r="F238">
            <v>19</v>
          </cell>
          <cell r="G238">
            <v>19</v>
          </cell>
          <cell r="H238">
            <v>19</v>
          </cell>
          <cell r="I238">
            <v>19</v>
          </cell>
        </row>
        <row r="239">
          <cell r="A239" t="str">
            <v>72027</v>
          </cell>
          <cell r="B239" t="str">
            <v>Ферромолибден</v>
          </cell>
          <cell r="C239" t="str">
            <v>00000001</v>
          </cell>
          <cell r="D239" t="str">
            <v xml:space="preserve">ПБОЮЛ "ШЕВЧУК В.В." СВИДЕТ. № 15733 ОТ 11.05.99</v>
          </cell>
          <cell r="E239">
            <v>20</v>
          </cell>
          <cell r="F239">
            <v>20</v>
          </cell>
          <cell r="G239">
            <v>0</v>
          </cell>
          <cell r="H239">
            <v>0</v>
          </cell>
          <cell r="I239">
            <v>0</v>
          </cell>
          <cell r="J239">
            <v>20</v>
          </cell>
        </row>
        <row r="240">
          <cell r="A240" t="str">
            <v>72027</v>
          </cell>
          <cell r="B240" t="str">
            <v>Ферромолибден</v>
          </cell>
          <cell r="C240" t="str">
            <v>18808731</v>
          </cell>
          <cell r="D240" t="str">
            <v xml:space="preserve">ООО "ИМСТОК-1"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20</v>
          </cell>
        </row>
        <row r="241">
          <cell r="A241" t="str">
            <v>72027</v>
          </cell>
          <cell r="B241" t="str">
            <v>Ферромолибден</v>
          </cell>
          <cell r="C241" t="str">
            <v>35497296</v>
          </cell>
          <cell r="D241" t="str">
            <v xml:space="preserve">ЗАО ППП "ТЕХНОСПЕЦСТАЛЬ"</v>
          </cell>
          <cell r="E241">
            <v>20</v>
          </cell>
          <cell r="F241">
            <v>20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20</v>
          </cell>
        </row>
        <row r="242">
          <cell r="A242" t="str">
            <v>72027</v>
          </cell>
          <cell r="B242" t="str">
            <v>Ферромолибден</v>
          </cell>
          <cell r="C242" t="str">
            <v>47985552</v>
          </cell>
          <cell r="D242" t="str">
            <v xml:space="preserve">"ЛЕНТЭК БРОКЕРИДЖ" ООО</v>
          </cell>
          <cell r="E242">
            <v>20</v>
          </cell>
          <cell r="F242">
            <v>20</v>
          </cell>
          <cell r="G242">
            <v>0</v>
          </cell>
          <cell r="H242">
            <v>0</v>
          </cell>
          <cell r="I242">
            <v>20</v>
          </cell>
        </row>
        <row r="243">
          <cell r="A243" t="str">
            <v>72027</v>
          </cell>
          <cell r="B243" t="str">
            <v>Ферромолибден</v>
          </cell>
          <cell r="C243" t="str">
            <v>29222891</v>
          </cell>
          <cell r="D243" t="str">
            <v xml:space="preserve">АОЗТ "ТОРГОВЫЙ ДОМ "ЭЛТОН"</v>
          </cell>
          <cell r="E243">
            <v>19</v>
          </cell>
          <cell r="F243">
            <v>19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19</v>
          </cell>
        </row>
        <row r="244">
          <cell r="A244" t="str">
            <v>72027</v>
          </cell>
          <cell r="B244" t="str">
            <v>Ферромолибден</v>
          </cell>
          <cell r="C244" t="str">
            <v>02887154</v>
          </cell>
          <cell r="D244" t="str">
            <v xml:space="preserve">ООО "НПП КОНТАКТ"</v>
          </cell>
          <cell r="E244">
            <v>9</v>
          </cell>
          <cell r="F244">
            <v>6</v>
          </cell>
          <cell r="G244">
            <v>9</v>
          </cell>
          <cell r="H244">
            <v>6</v>
          </cell>
          <cell r="I244">
            <v>0</v>
          </cell>
          <cell r="J244">
            <v>0</v>
          </cell>
          <cell r="K244">
            <v>0</v>
          </cell>
          <cell r="L244">
            <v>9</v>
          </cell>
          <cell r="M244">
            <v>6</v>
          </cell>
        </row>
        <row r="245">
          <cell r="A245" t="str">
            <v>72027</v>
          </cell>
          <cell r="B245" t="str">
            <v>Ферромолибден</v>
          </cell>
          <cell r="C245" t="str">
            <v>00186424</v>
          </cell>
          <cell r="D245" t="str">
            <v xml:space="preserve">ОАО"МАГНИТОГОРСКИЙ МЕТ. КОМБИНАТ"</v>
          </cell>
          <cell r="E245">
            <v>5</v>
          </cell>
          <cell r="F245">
            <v>7</v>
          </cell>
          <cell r="G245">
            <v>5</v>
          </cell>
          <cell r="H245">
            <v>7</v>
          </cell>
          <cell r="I245">
            <v>0</v>
          </cell>
          <cell r="J245">
            <v>5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7</v>
          </cell>
        </row>
        <row r="246">
          <cell r="A246" t="str">
            <v>72027</v>
          </cell>
          <cell r="B246" t="str">
            <v>Ферромолибден</v>
          </cell>
          <cell r="C246" t="str">
            <v>29406384</v>
          </cell>
          <cell r="D246" t="str">
            <v xml:space="preserve">АОЗТ "ЭЛЕКТРОМАШИМПЕКС"</v>
          </cell>
          <cell r="E246">
            <v>11</v>
          </cell>
          <cell r="F246">
            <v>11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11</v>
          </cell>
        </row>
        <row r="247">
          <cell r="A247" t="str">
            <v>72027</v>
          </cell>
          <cell r="B247" t="str">
            <v>Ферромолибден</v>
          </cell>
          <cell r="C247" t="str">
            <v>35573784</v>
          </cell>
          <cell r="D247" t="str">
            <v xml:space="preserve">"КОМТЕХ-ЦЕНТР" ЗАО ДИР.БАБИЧЕВ ИГОРЬ АНАТОЛЬЕВИЧ</v>
          </cell>
          <cell r="E247">
            <v>10</v>
          </cell>
        </row>
        <row r="248">
          <cell r="A248" t="str">
            <v>72027</v>
          </cell>
          <cell r="B248" t="str">
            <v>Ферромолибден</v>
          </cell>
          <cell r="C248" t="str">
            <v>44612738</v>
          </cell>
          <cell r="D248" t="str">
            <v xml:space="preserve">ЗАО "СПЛАВ"</v>
          </cell>
          <cell r="E248">
            <v>9</v>
          </cell>
        </row>
        <row r="249">
          <cell r="A249" t="str">
            <v>72027</v>
          </cell>
          <cell r="B249" t="str">
            <v>Ферромолибден</v>
          </cell>
          <cell r="C249" t="str">
            <v>22319535</v>
          </cell>
          <cell r="D249" t="str">
            <v xml:space="preserve">ТОО ФИРМА "ЧЕЛП"</v>
          </cell>
          <cell r="E249">
            <v>5</v>
          </cell>
          <cell r="F249">
            <v>5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5</v>
          </cell>
        </row>
        <row r="250">
          <cell r="A250" t="str">
            <v>72027</v>
          </cell>
          <cell r="B250" t="str">
            <v>Ферромолибден</v>
          </cell>
          <cell r="C250" t="str">
            <v>48080623</v>
          </cell>
          <cell r="D250" t="str">
            <v xml:space="preserve">ООО "ФОРЕКС"</v>
          </cell>
          <cell r="E250">
            <v>4</v>
          </cell>
          <cell r="F250">
            <v>4</v>
          </cell>
          <cell r="G250">
            <v>0</v>
          </cell>
          <cell r="H250">
            <v>0</v>
          </cell>
          <cell r="I250">
            <v>4</v>
          </cell>
        </row>
        <row r="251">
          <cell r="A251" t="str">
            <v>72027</v>
          </cell>
          <cell r="B251" t="str">
            <v>Ферромолибден</v>
          </cell>
          <cell r="C251" t="str">
            <v>00186602</v>
          </cell>
          <cell r="D251" t="str">
            <v xml:space="preserve">ОАО"ТАГАНРОГСКИЙ МЕТАЛЛУРГИЧЕСКИЙ ЗАВОД"</v>
          </cell>
          <cell r="E251">
            <v>0</v>
          </cell>
          <cell r="F251">
            <v>3</v>
          </cell>
          <cell r="G251">
            <v>0</v>
          </cell>
          <cell r="H251">
            <v>3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3</v>
          </cell>
        </row>
        <row r="252">
          <cell r="A252" t="str">
            <v>72027</v>
          </cell>
          <cell r="B252" t="str">
            <v>Ферромолибден</v>
          </cell>
          <cell r="C252" t="str">
            <v>39471922</v>
          </cell>
          <cell r="D252" t="str">
            <v xml:space="preserve">"КОНЦЕРН "АВЕНТА" ОАО</v>
          </cell>
          <cell r="E252">
            <v>2</v>
          </cell>
          <cell r="F252">
            <v>2</v>
          </cell>
          <cell r="G252">
            <v>2</v>
          </cell>
        </row>
        <row r="253">
          <cell r="A253" t="str">
            <v>72027</v>
          </cell>
          <cell r="B253" t="str">
            <v>Ферромолибден</v>
          </cell>
          <cell r="C253" t="str">
            <v>50558279</v>
          </cell>
          <cell r="D253" t="str">
            <v xml:space="preserve">ООО "ТЕХПРОМ"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</row>
        <row r="254">
          <cell r="B254" t="str">
            <v xml:space="preserve">Ферромолибден Всего</v>
          </cell>
          <cell r="C254">
            <v>159</v>
          </cell>
          <cell r="D254">
            <v>220</v>
          </cell>
          <cell r="E254">
            <v>159</v>
          </cell>
          <cell r="F254">
            <v>220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159</v>
          </cell>
          <cell r="O254">
            <v>220</v>
          </cell>
        </row>
        <row r="255">
          <cell r="A255" t="str">
            <v>72028</v>
          </cell>
          <cell r="B255" t="str">
            <v xml:space="preserve">Ферровольфрам и ферросиликовольфрам</v>
          </cell>
          <cell r="C255" t="str">
            <v>40335609</v>
          </cell>
          <cell r="D255" t="str">
            <v xml:space="preserve">ООО "СПЕЦОБОРУДОВАНИЕ И МАТЕРИАЛЫ"</v>
          </cell>
          <cell r="E255">
            <v>18</v>
          </cell>
          <cell r="F255">
            <v>18</v>
          </cell>
          <cell r="G255">
            <v>0</v>
          </cell>
          <cell r="H255">
            <v>18</v>
          </cell>
        </row>
        <row r="256">
          <cell r="A256" t="str">
            <v>72028</v>
          </cell>
          <cell r="B256" t="str">
            <v xml:space="preserve">Ферровольфрам и ферросиликовольфрам</v>
          </cell>
          <cell r="C256" t="str">
            <v>00186424</v>
          </cell>
          <cell r="D256" t="str">
            <v xml:space="preserve">МАГНИТОГОРСКИЙ МЕТАЛЛУРГИЧЕСКИЙ КОМБИНАТ ДЛЯ ООО "МЕТАЛЛСЕРВИС-МАГНИТОГОРСК"</v>
          </cell>
          <cell r="E256">
            <v>12</v>
          </cell>
          <cell r="F256">
            <v>12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12</v>
          </cell>
        </row>
        <row r="257">
          <cell r="B257" t="str">
            <v xml:space="preserve">Ферровольфрам и ферросиликовольфрам Всего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</row>
        <row r="258">
          <cell r="A258" t="str">
            <v>720291</v>
          </cell>
          <cell r="B258" t="str">
            <v xml:space="preserve">Ферротитан и ферросиликотитан</v>
          </cell>
          <cell r="C258" t="str">
            <v>35843574</v>
          </cell>
          <cell r="D258" t="str">
            <v xml:space="preserve">"АТОМЭНЕРГОЗАПЧАСТЬ" - ОАО</v>
          </cell>
          <cell r="E258">
            <v>120</v>
          </cell>
          <cell r="F258">
            <v>120</v>
          </cell>
          <cell r="G258">
            <v>120</v>
          </cell>
          <cell r="H258">
            <v>120</v>
          </cell>
          <cell r="I258">
            <v>0</v>
          </cell>
          <cell r="J258">
            <v>0</v>
          </cell>
          <cell r="K258">
            <v>120</v>
          </cell>
          <cell r="L258">
            <v>120</v>
          </cell>
        </row>
        <row r="259">
          <cell r="A259" t="str">
            <v>720291</v>
          </cell>
          <cell r="B259" t="str">
            <v xml:space="preserve">Ферротитан и ферросиликотитан</v>
          </cell>
          <cell r="C259" t="str">
            <v>29032914</v>
          </cell>
          <cell r="D259" t="str">
            <v xml:space="preserve">ЗАО "МЕЖТРАНС"</v>
          </cell>
          <cell r="E259">
            <v>79</v>
          </cell>
          <cell r="F259">
            <v>79</v>
          </cell>
          <cell r="G259">
            <v>0</v>
          </cell>
          <cell r="H259">
            <v>79</v>
          </cell>
        </row>
        <row r="260">
          <cell r="A260" t="str">
            <v>720291</v>
          </cell>
          <cell r="B260" t="str">
            <v xml:space="preserve">Ферротитан и ферросиликотитан</v>
          </cell>
          <cell r="C260" t="str">
            <v>48519668</v>
          </cell>
          <cell r="D260" t="str">
            <v xml:space="preserve">ООО "КОМПАНИЯ АЛМЕД"</v>
          </cell>
          <cell r="E260">
            <v>14</v>
          </cell>
          <cell r="F260">
            <v>14</v>
          </cell>
        </row>
        <row r="261">
          <cell r="A261" t="str">
            <v>720291</v>
          </cell>
          <cell r="B261" t="str">
            <v xml:space="preserve">Ферротитан и ферросиликотитан</v>
          </cell>
          <cell r="C261" t="str">
            <v>17790905</v>
          </cell>
          <cell r="D261" t="str">
            <v xml:space="preserve">ЗАО "ЛЕКС"</v>
          </cell>
          <cell r="E261">
            <v>12</v>
          </cell>
          <cell r="F261">
            <v>12</v>
          </cell>
        </row>
        <row r="262">
          <cell r="B262" t="str">
            <v xml:space="preserve">Ферротитан и ферросиликотитан Всего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</row>
        <row r="263">
          <cell r="A263" t="str">
            <v>720292</v>
          </cell>
          <cell r="B263" t="str">
            <v>Феррованадий</v>
          </cell>
          <cell r="C263" t="str">
            <v>40335609</v>
          </cell>
          <cell r="D263" t="str">
            <v xml:space="preserve">ООО "СПЕЦОБОРУДОВАНИЕ И МАТЕРИАЛЫ"</v>
          </cell>
          <cell r="E263">
            <v>19</v>
          </cell>
          <cell r="F263">
            <v>19</v>
          </cell>
          <cell r="G263">
            <v>19</v>
          </cell>
          <cell r="H263">
            <v>17</v>
          </cell>
          <cell r="I263">
            <v>19</v>
          </cell>
          <cell r="J263">
            <v>19</v>
          </cell>
          <cell r="K263">
            <v>19</v>
          </cell>
          <cell r="L263">
            <v>0</v>
          </cell>
          <cell r="M263">
            <v>0</v>
          </cell>
          <cell r="N263">
            <v>0</v>
          </cell>
          <cell r="O263">
            <v>17</v>
          </cell>
        </row>
        <row r="264">
          <cell r="A264" t="str">
            <v>720292</v>
          </cell>
          <cell r="B264" t="str">
            <v>Феррованадий</v>
          </cell>
          <cell r="C264" t="str">
            <v>05799321</v>
          </cell>
          <cell r="D264" t="str">
            <v xml:space="preserve">АО "Белэнергомаш"</v>
          </cell>
          <cell r="E264">
            <v>51</v>
          </cell>
        </row>
        <row r="265">
          <cell r="A265" t="str">
            <v>720292</v>
          </cell>
          <cell r="B265" t="str">
            <v>Феррованадий</v>
          </cell>
          <cell r="C265" t="str">
            <v>00186465</v>
          </cell>
          <cell r="D265" t="str">
            <v xml:space="preserve">ОАО "МЕЧЕЛ"</v>
          </cell>
          <cell r="E265">
            <v>20</v>
          </cell>
          <cell r="F265">
            <v>20</v>
          </cell>
          <cell r="G265">
            <v>20</v>
          </cell>
          <cell r="H265">
            <v>20</v>
          </cell>
          <cell r="I265">
            <v>20</v>
          </cell>
        </row>
        <row r="266">
          <cell r="A266" t="str">
            <v>720292</v>
          </cell>
          <cell r="B266" t="str">
            <v>Феррованадий</v>
          </cell>
          <cell r="C266" t="str">
            <v>47994195</v>
          </cell>
          <cell r="D266" t="str">
            <v xml:space="preserve">"БАРК" ООО</v>
          </cell>
          <cell r="E266">
            <v>20</v>
          </cell>
          <cell r="F266">
            <v>20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20</v>
          </cell>
        </row>
        <row r="267">
          <cell r="A267" t="str">
            <v>720292</v>
          </cell>
          <cell r="B267" t="str">
            <v>Феррованадий</v>
          </cell>
          <cell r="C267" t="str">
            <v>29376915</v>
          </cell>
          <cell r="D267" t="str">
            <v xml:space="preserve">АОЗТ НПО АВИАМАТЕРИАЛЫ И ОБОРУДОВАНИЕ</v>
          </cell>
          <cell r="E267">
            <v>19</v>
          </cell>
          <cell r="F267">
            <v>19</v>
          </cell>
          <cell r="G267">
            <v>0</v>
          </cell>
          <cell r="H267">
            <v>0</v>
          </cell>
          <cell r="I267">
            <v>0</v>
          </cell>
          <cell r="J267">
            <v>19</v>
          </cell>
        </row>
        <row r="268">
          <cell r="A268" t="str">
            <v>720292</v>
          </cell>
          <cell r="B268" t="str">
            <v>Феррованадий</v>
          </cell>
          <cell r="C268" t="str">
            <v>17407697</v>
          </cell>
          <cell r="D268" t="str">
            <v xml:space="preserve">АКЦИОНЕРНОЕ ОБЩЕСТВО ОТКРЫТОГО ТИПА "ИЖСТАЛЬ"</v>
          </cell>
          <cell r="E268">
            <v>1</v>
          </cell>
          <cell r="F268">
            <v>7</v>
          </cell>
          <cell r="G268">
            <v>5</v>
          </cell>
        </row>
        <row r="269">
          <cell r="A269" t="str">
            <v>720292</v>
          </cell>
          <cell r="B269" t="str">
            <v>Феррованадий</v>
          </cell>
          <cell r="C269" t="str">
            <v>29406384</v>
          </cell>
          <cell r="D269" t="str">
            <v xml:space="preserve">АОЗТ "ЭЛЕКТРОМАШИМПЕКС"</v>
          </cell>
          <cell r="E269">
            <v>11</v>
          </cell>
          <cell r="F269">
            <v>11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11</v>
          </cell>
        </row>
        <row r="270">
          <cell r="B270" t="str">
            <v xml:space="preserve">Феррованадий Всего</v>
          </cell>
          <cell r="C270">
            <v>11</v>
          </cell>
          <cell r="D270">
            <v>37</v>
          </cell>
          <cell r="E270">
            <v>11</v>
          </cell>
          <cell r="F270">
            <v>37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11</v>
          </cell>
          <cell r="O270">
            <v>37</v>
          </cell>
        </row>
        <row r="271">
          <cell r="A271" t="str">
            <v>720293</v>
          </cell>
          <cell r="B271" t="str">
            <v>Феррониобий</v>
          </cell>
          <cell r="C271" t="str">
            <v>00186217</v>
          </cell>
          <cell r="D271" t="str">
            <v xml:space="preserve">ОАО "СЕВЕРСТАЛЬ"</v>
          </cell>
          <cell r="E271">
            <v>12</v>
          </cell>
          <cell r="F271">
            <v>12</v>
          </cell>
          <cell r="G271">
            <v>12</v>
          </cell>
          <cell r="H271">
            <v>12</v>
          </cell>
          <cell r="I271">
            <v>12</v>
          </cell>
          <cell r="J271">
            <v>12</v>
          </cell>
          <cell r="K271">
            <v>36</v>
          </cell>
          <cell r="L271">
            <v>38</v>
          </cell>
          <cell r="M271">
            <v>38</v>
          </cell>
          <cell r="N271">
            <v>19</v>
          </cell>
          <cell r="O271">
            <v>38</v>
          </cell>
        </row>
        <row r="272">
          <cell r="A272" t="str">
            <v>720293</v>
          </cell>
          <cell r="B272" t="str">
            <v>Феррониобий</v>
          </cell>
          <cell r="C272" t="str">
            <v>00186246</v>
          </cell>
          <cell r="D272" t="str">
            <v xml:space="preserve">ОАО "НОСТА"</v>
          </cell>
          <cell r="E272">
            <v>19</v>
          </cell>
          <cell r="F272">
            <v>19</v>
          </cell>
          <cell r="G272">
            <v>19</v>
          </cell>
        </row>
        <row r="273">
          <cell r="B273" t="str">
            <v xml:space="preserve">Феррониобий Всего</v>
          </cell>
          <cell r="C273">
            <v>19</v>
          </cell>
          <cell r="D273">
            <v>38</v>
          </cell>
          <cell r="E273">
            <v>19</v>
          </cell>
          <cell r="F273">
            <v>38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19</v>
          </cell>
          <cell r="O273">
            <v>38</v>
          </cell>
        </row>
        <row r="274">
          <cell r="A274" t="str">
            <v>720299</v>
          </cell>
          <cell r="B274" t="str">
            <v>Прочие</v>
          </cell>
          <cell r="C274" t="str">
            <v>00233201</v>
          </cell>
          <cell r="D274" t="str">
            <v xml:space="preserve">ОАО КОСТРОМСКОЙ ЗАВОД "МОТОРДЕТАЛЬ"</v>
          </cell>
          <cell r="E274">
            <v>202</v>
          </cell>
          <cell r="F274">
            <v>264</v>
          </cell>
          <cell r="G274">
            <v>202</v>
          </cell>
          <cell r="H274">
            <v>264</v>
          </cell>
          <cell r="I274">
            <v>202</v>
          </cell>
          <cell r="J274">
            <v>264</v>
          </cell>
        </row>
        <row r="275">
          <cell r="A275" t="str">
            <v>720299</v>
          </cell>
          <cell r="B275" t="str">
            <v>Прочие</v>
          </cell>
          <cell r="C275" t="str">
            <v>10836194</v>
          </cell>
          <cell r="D275" t="str">
            <v xml:space="preserve">ОАО "КИРОВСКИЙ ЗАВОД"</v>
          </cell>
          <cell r="E275">
            <v>15</v>
          </cell>
          <cell r="F275">
            <v>81</v>
          </cell>
          <cell r="G275">
            <v>66</v>
          </cell>
          <cell r="H275">
            <v>65</v>
          </cell>
          <cell r="I275">
            <v>15</v>
          </cell>
          <cell r="J275">
            <v>81</v>
          </cell>
          <cell r="K275">
            <v>66</v>
          </cell>
          <cell r="L275">
            <v>65</v>
          </cell>
          <cell r="M275">
            <v>64</v>
          </cell>
          <cell r="N275">
            <v>54</v>
          </cell>
          <cell r="O275">
            <v>46</v>
          </cell>
        </row>
        <row r="276">
          <cell r="A276" t="str">
            <v>720299</v>
          </cell>
          <cell r="B276" t="str">
            <v>Прочие</v>
          </cell>
          <cell r="C276" t="str">
            <v>23866653</v>
          </cell>
          <cell r="D276" t="str">
            <v>ООО"ТЕХПРОМЭКС"</v>
          </cell>
          <cell r="E276">
            <v>390</v>
          </cell>
          <cell r="F276">
            <v>390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390</v>
          </cell>
        </row>
        <row r="277">
          <cell r="A277" t="str">
            <v>720299</v>
          </cell>
          <cell r="B277" t="str">
            <v>Прочие</v>
          </cell>
          <cell r="C277" t="str">
            <v>45376435</v>
          </cell>
          <cell r="D277" t="str">
            <v xml:space="preserve">ООО "АЛЕГРЕТИ"</v>
          </cell>
          <cell r="E277">
            <v>273</v>
          </cell>
          <cell r="F277">
            <v>273</v>
          </cell>
          <cell r="G277">
            <v>0</v>
          </cell>
          <cell r="H277">
            <v>0</v>
          </cell>
          <cell r="I277">
            <v>273</v>
          </cell>
        </row>
        <row r="278">
          <cell r="A278" t="str">
            <v>720299</v>
          </cell>
          <cell r="B278" t="str">
            <v>Прочие</v>
          </cell>
          <cell r="C278" t="str">
            <v>00686138</v>
          </cell>
          <cell r="D278" t="str">
            <v xml:space="preserve">ГУП ЯРОСЛАВСКИЙ ЭЛЕКТРОВОЗОРЕМОНТНЫЙ ЗАВОД</v>
          </cell>
          <cell r="E278">
            <v>137</v>
          </cell>
          <cell r="F278">
            <v>130</v>
          </cell>
          <cell r="G278">
            <v>137</v>
          </cell>
          <cell r="H278">
            <v>130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137</v>
          </cell>
          <cell r="N278">
            <v>0</v>
          </cell>
          <cell r="O278">
            <v>130</v>
          </cell>
        </row>
        <row r="279">
          <cell r="A279" t="str">
            <v>720299</v>
          </cell>
          <cell r="B279" t="str">
            <v>Прочие</v>
          </cell>
          <cell r="C279" t="str">
            <v>35167392</v>
          </cell>
          <cell r="D279" t="str">
            <v xml:space="preserve">УПТК АООТ "УРАЛТРАНССТРОЙ"</v>
          </cell>
          <cell r="E279">
            <v>71</v>
          </cell>
          <cell r="F279">
            <v>71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71</v>
          </cell>
        </row>
        <row r="280">
          <cell r="A280" t="str">
            <v>720299</v>
          </cell>
          <cell r="B280" t="str">
            <v>Прочие</v>
          </cell>
          <cell r="C280" t="str">
            <v>07589912</v>
          </cell>
          <cell r="D280" t="str">
            <v xml:space="preserve">АОЗТ "РУСЛИЧ"</v>
          </cell>
          <cell r="E280">
            <v>69</v>
          </cell>
          <cell r="F280">
            <v>69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69</v>
          </cell>
        </row>
        <row r="281">
          <cell r="A281" t="str">
            <v>720299</v>
          </cell>
          <cell r="B281" t="str">
            <v>Прочие</v>
          </cell>
          <cell r="C281" t="str">
            <v>00288372</v>
          </cell>
          <cell r="D281" t="str">
            <v xml:space="preserve">АООТ "САНТЕХЛИТ"</v>
          </cell>
          <cell r="E281">
            <v>66</v>
          </cell>
          <cell r="F281">
            <v>66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66</v>
          </cell>
        </row>
        <row r="282">
          <cell r="A282" t="str">
            <v>720299</v>
          </cell>
          <cell r="B282" t="str">
            <v>Прочие</v>
          </cell>
          <cell r="C282" t="str">
            <v>00659124</v>
          </cell>
          <cell r="D282" t="str">
            <v xml:space="preserve">МИЧУРИНСКИЙ ЛОКОМОТИВОРЕМОНТНЫЙ ЗАВОД   /"МИЛОРЕМ"/</v>
          </cell>
          <cell r="E282">
            <v>65</v>
          </cell>
          <cell r="F282">
            <v>65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65</v>
          </cell>
        </row>
        <row r="283">
          <cell r="A283" t="str">
            <v>720299</v>
          </cell>
          <cell r="B283" t="str">
            <v>Прочие</v>
          </cell>
          <cell r="C283" t="str">
            <v>18371197</v>
          </cell>
          <cell r="D283" t="str">
            <v xml:space="preserve">ООО "ФИРМА АСТИ+"</v>
          </cell>
          <cell r="E283">
            <v>65</v>
          </cell>
          <cell r="F283">
            <v>65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65</v>
          </cell>
        </row>
        <row r="284">
          <cell r="A284" t="str">
            <v>720299</v>
          </cell>
          <cell r="B284" t="str">
            <v>Прочие</v>
          </cell>
          <cell r="C284" t="str">
            <v>05094106</v>
          </cell>
          <cell r="D284" t="str">
            <v xml:space="preserve">ООО ВНЕШНЕЭКОН.АГЕНСТВО"СПЕЦИАЛЬНЫЕ МАТЕРИАЛЫ</v>
          </cell>
          <cell r="E284">
            <v>20</v>
          </cell>
          <cell r="F284">
            <v>20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20</v>
          </cell>
        </row>
        <row r="285">
          <cell r="A285" t="str">
            <v>720299</v>
          </cell>
          <cell r="B285" t="str">
            <v>Прочие</v>
          </cell>
          <cell r="C285" t="str">
            <v>27556464</v>
          </cell>
          <cell r="D285" t="str">
            <v xml:space="preserve">ООО СП "КОНТЕССА"</v>
          </cell>
          <cell r="E285">
            <v>20</v>
          </cell>
          <cell r="F285">
            <v>20</v>
          </cell>
          <cell r="G285">
            <v>20</v>
          </cell>
        </row>
        <row r="286">
          <cell r="A286" t="str">
            <v>720299</v>
          </cell>
          <cell r="B286" t="str">
            <v>Прочие</v>
          </cell>
          <cell r="C286" t="str">
            <v>00195771</v>
          </cell>
          <cell r="D286" t="str">
            <v xml:space="preserve">ОАО ПОДОЛЬСКИЙ З-Д ЦВЕТНЫХ МЕТАЛЛОВ</v>
          </cell>
          <cell r="E286">
            <v>4</v>
          </cell>
          <cell r="F286">
            <v>4</v>
          </cell>
          <cell r="G286">
            <v>7</v>
          </cell>
          <cell r="H286">
            <v>4</v>
          </cell>
          <cell r="I286">
            <v>4</v>
          </cell>
          <cell r="J286">
            <v>7</v>
          </cell>
          <cell r="K286">
            <v>4</v>
          </cell>
          <cell r="L286">
            <v>0</v>
          </cell>
          <cell r="M286">
            <v>0</v>
          </cell>
          <cell r="N286">
            <v>7</v>
          </cell>
        </row>
        <row r="287">
          <cell r="A287" t="str">
            <v>720299</v>
          </cell>
          <cell r="B287" t="str">
            <v>Прочие</v>
          </cell>
          <cell r="C287" t="str">
            <v>43155279</v>
          </cell>
          <cell r="D287" t="str">
            <v xml:space="preserve">ООО "ЛИТМАШ"</v>
          </cell>
          <cell r="E287">
            <v>5</v>
          </cell>
          <cell r="F287">
            <v>5</v>
          </cell>
          <cell r="G287">
            <v>5</v>
          </cell>
          <cell r="H287">
            <v>5</v>
          </cell>
          <cell r="I287">
            <v>5</v>
          </cell>
          <cell r="J287">
            <v>0</v>
          </cell>
          <cell r="K287">
            <v>0</v>
          </cell>
          <cell r="L287">
            <v>0</v>
          </cell>
          <cell r="M287">
            <v>5</v>
          </cell>
        </row>
        <row r="288">
          <cell r="A288" t="str">
            <v>720299</v>
          </cell>
          <cell r="B288" t="str">
            <v>Прочие</v>
          </cell>
          <cell r="C288" t="str">
            <v>46718659</v>
          </cell>
          <cell r="D288" t="str">
            <v xml:space="preserve">"СЕВЕРБУММАШ", ООО</v>
          </cell>
          <cell r="E288">
            <v>7</v>
          </cell>
          <cell r="F288">
            <v>8</v>
          </cell>
          <cell r="G288">
            <v>7</v>
          </cell>
          <cell r="H288">
            <v>8</v>
          </cell>
          <cell r="I288">
            <v>0</v>
          </cell>
          <cell r="J288">
            <v>7</v>
          </cell>
          <cell r="K288">
            <v>0</v>
          </cell>
          <cell r="L288">
            <v>8</v>
          </cell>
        </row>
        <row r="289">
          <cell r="A289" t="str">
            <v>720299</v>
          </cell>
          <cell r="B289" t="str">
            <v>Прочие</v>
          </cell>
          <cell r="C289" t="str">
            <v>49404252</v>
          </cell>
          <cell r="D289" t="str">
            <v xml:space="preserve">ООО "ЛИТЕП"</v>
          </cell>
          <cell r="E289">
            <v>3</v>
          </cell>
          <cell r="F289">
            <v>3</v>
          </cell>
          <cell r="G289">
            <v>5</v>
          </cell>
          <cell r="H289">
            <v>5</v>
          </cell>
          <cell r="I289">
            <v>5</v>
          </cell>
          <cell r="J289">
            <v>0</v>
          </cell>
          <cell r="K289">
            <v>0</v>
          </cell>
          <cell r="L289">
            <v>5</v>
          </cell>
        </row>
        <row r="290">
          <cell r="A290" t="str">
            <v>720299</v>
          </cell>
          <cell r="B290" t="str">
            <v>Прочие</v>
          </cell>
          <cell r="C290" t="str">
            <v>00000000</v>
          </cell>
          <cell r="D290" t="str">
            <v xml:space="preserve">АООТ"ТУАПСИНСКИЙ СУДОРЕМОНТНЫЙ ЗАВОД"</v>
          </cell>
          <cell r="E290">
            <v>4</v>
          </cell>
          <cell r="F290">
            <v>4</v>
          </cell>
          <cell r="G290">
            <v>4</v>
          </cell>
          <cell r="H290">
            <v>4</v>
          </cell>
          <cell r="I290">
            <v>0</v>
          </cell>
          <cell r="J290">
            <v>0</v>
          </cell>
          <cell r="K290">
            <v>4</v>
          </cell>
          <cell r="L290">
            <v>4</v>
          </cell>
        </row>
        <row r="291">
          <cell r="A291" t="str">
            <v>720299</v>
          </cell>
          <cell r="B291" t="str">
            <v>Прочие</v>
          </cell>
          <cell r="C291" t="str">
            <v>12866489</v>
          </cell>
          <cell r="D291" t="str">
            <v xml:space="preserve">АССОЦИАЦИЯ "СЕВЕРБУММАШ"</v>
          </cell>
          <cell r="E291">
            <v>7</v>
          </cell>
          <cell r="F291">
            <v>7</v>
          </cell>
          <cell r="G291">
            <v>7</v>
          </cell>
        </row>
        <row r="292">
          <cell r="A292" t="str">
            <v>720299</v>
          </cell>
          <cell r="B292" t="str">
            <v>Прочие</v>
          </cell>
          <cell r="C292" t="str">
            <v>07504152</v>
          </cell>
          <cell r="D292" t="str">
            <v xml:space="preserve">"АРМАЛИТ" АООТ</v>
          </cell>
          <cell r="E292">
            <v>2</v>
          </cell>
          <cell r="F292">
            <v>3</v>
          </cell>
          <cell r="G292">
            <v>3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3</v>
          </cell>
        </row>
        <row r="293">
          <cell r="A293" t="str">
            <v>720299</v>
          </cell>
          <cell r="B293" t="str">
            <v>Прочие</v>
          </cell>
          <cell r="C293" t="str">
            <v>50953886</v>
          </cell>
          <cell r="D293" t="str">
            <v xml:space="preserve">ООО "ИНТЕРЛИТ"</v>
          </cell>
          <cell r="E293">
            <v>3</v>
          </cell>
          <cell r="F293">
            <v>3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3</v>
          </cell>
        </row>
        <row r="294">
          <cell r="A294" t="str">
            <v>720299</v>
          </cell>
          <cell r="B294" t="str">
            <v>Прочие</v>
          </cell>
          <cell r="C294" t="str">
            <v>10856794</v>
          </cell>
          <cell r="D294" t="str">
            <v xml:space="preserve">ООО "ЭРГА"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1</v>
          </cell>
          <cell r="L294">
            <v>0</v>
          </cell>
          <cell r="M294">
            <v>0</v>
          </cell>
        </row>
        <row r="295">
          <cell r="A295" t="str">
            <v>720299</v>
          </cell>
          <cell r="B295" t="str">
            <v>Прочие</v>
          </cell>
          <cell r="C295" t="str">
            <v>07519260</v>
          </cell>
          <cell r="D295" t="str">
            <v xml:space="preserve">ОКТБ "КРИСТАЛЛ"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</row>
        <row r="296">
          <cell r="A296" t="str">
            <v>720299</v>
          </cell>
          <cell r="B296" t="str">
            <v>Прочие</v>
          </cell>
          <cell r="C296" t="str">
            <v>23061837</v>
          </cell>
          <cell r="D296" t="str">
            <v xml:space="preserve">ЗАО "ГАРМОНИЯ"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</row>
        <row r="297">
          <cell r="A297" t="str">
            <v>720299</v>
          </cell>
          <cell r="B297" t="str">
            <v>Прочие</v>
          </cell>
          <cell r="C297" t="str">
            <v>27147091</v>
          </cell>
          <cell r="D297" t="str">
            <v xml:space="preserve">"АТЛАНТИС-ПАК" ОOO ПКФ ДИР.ДАВИДЕНКО ОЛЕГ ВЛАДИМ.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</row>
        <row r="298">
          <cell r="A298" t="str">
            <v>720299</v>
          </cell>
          <cell r="B298" t="str">
            <v>Прочие</v>
          </cell>
          <cell r="C298" t="str">
            <v>34248591</v>
          </cell>
          <cell r="D298" t="str">
            <v xml:space="preserve">ГОСПРЕДПРИЯТИЕ "СОКОЛУЧМЕБЕЛЬ"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</row>
        <row r="299">
          <cell r="A299" t="str">
            <v>720299</v>
          </cell>
          <cell r="B299" t="str">
            <v>Прочие</v>
          </cell>
          <cell r="C299" t="str">
            <v>35755580</v>
          </cell>
          <cell r="D299" t="str">
            <v xml:space="preserve">ООО "АМОТЕК"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</row>
        <row r="300">
          <cell r="A300" t="str">
            <v>720299</v>
          </cell>
          <cell r="B300" t="str">
            <v>Прочие</v>
          </cell>
          <cell r="C300" t="str">
            <v>45152687</v>
          </cell>
          <cell r="D300" t="str">
            <v xml:space="preserve">ЗАО "МЕТАЛИКА"</v>
          </cell>
          <cell r="E300">
            <v>0</v>
          </cell>
          <cell r="F300">
            <v>0</v>
          </cell>
          <cell r="G300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газ"/>
      <sheetName val="газ детал"/>
      <sheetName val="рік"/>
      <sheetName val="ОП"/>
      <sheetName val="темп. квітень жовтень Ваня"/>
      <sheetName val="темп. квітень жовтень"/>
      <sheetName val="ктм Дсту"/>
      <sheetName val="факт 5 років"/>
      <sheetName val="Порівняння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ТЕП"/>
      <sheetName val="факс 2 (2)"/>
      <sheetName val="економія палива"/>
      <sheetName val="економія палива (рік)"/>
      <sheetName val="Форма 425"/>
      <sheetName val="вар-ть палива (2000)газ-145"/>
      <sheetName val="вар-ть палива (2000)газ-178"/>
      <sheetName val="вар-ть палива (2000)газ-224"/>
      <sheetName val="вартість палива (2000)газ-178+%"/>
      <sheetName val="вартість палива (2001)"/>
      <sheetName val="МЕ інд (2)"/>
      <sheetName val="Макет 425 (2000)"/>
      <sheetName val="Макет 425 (2000(І кв.))"/>
      <sheetName val="Макет 425 (2000(ІІ кв.))"/>
      <sheetName val="Макет 425 (2000(ІІІ кв.))"/>
      <sheetName val="Макет 425 (2000(IVкв.))"/>
      <sheetName val="Макет 425"/>
      <sheetName val="МЕ інд"/>
      <sheetName val="топливо(І)"/>
      <sheetName val="вартість палива (місяць) (2)"/>
      <sheetName val="топливо(ІІ)"/>
      <sheetName val="топливо(ІІI)"/>
      <sheetName val="МЕ інд (3)"/>
      <sheetName val="вартість палива (місяць)"/>
      <sheetName val="вартість палива (квартал)"/>
      <sheetName val="вартість палива (рік)"/>
      <sheetName val="Таблиця ТЕП (рік) (2)"/>
      <sheetName val="Таблиця ТЕП (1999очік.)"/>
      <sheetName val="Таблиця ТЕП (1999очік.) (2)"/>
      <sheetName val="Таблиця ТЕП (2000)"/>
      <sheetName val="Таблиця ТЕП (очік. І півріччя)"/>
      <sheetName val="факс 2 (2000)"/>
      <sheetName val="баланс електричної енергії (м)"/>
      <sheetName val="баланс електричної енергії  (к)"/>
      <sheetName val="баланс електричної енергії  (р)"/>
      <sheetName val="баланс ел.ен. (1999очік.)"/>
      <sheetName val="баланс ел.ен. (2000)"/>
      <sheetName val="11-МТП(І)"/>
      <sheetName val="11-МТП (ІІ)"/>
      <sheetName val="11-МТП (ІІІ)"/>
      <sheetName val="баланс електричної енергії  (в)"/>
      <sheetName val="Форма 8111"/>
      <sheetName val="Макет 8111"/>
      <sheetName val="Форма 8112"/>
      <sheetName val="Макет 8112"/>
      <sheetName val="Форма 018"/>
      <sheetName val="Макет 018"/>
      <sheetName val="факс 1"/>
      <sheetName val="баланс ел.ен. (1999очік.) (2)"/>
      <sheetName val="Лист1"/>
      <sheetName val="умовне в бухгалтерію"/>
      <sheetName val="№1-НКРЕ"/>
      <sheetName val="Лист2"/>
      <sheetName val="0 (месяц)"/>
      <sheetName val="0 (квартал)"/>
      <sheetName val="факс 2"/>
      <sheetName val="Таблиця ТЕП (рік по кварталах) "/>
      <sheetName val="0 (все кварталы)"/>
      <sheetName val="0 (квартал) (2)"/>
      <sheetName val="Ini"/>
      <sheetName val="f_6.2"/>
      <sheetName val="Таблиця ТЕП (квартал)"/>
      <sheetName val="8112_о"/>
      <sheetName val="8111_o"/>
      <sheetName val="Таблиця ТЕП"/>
      <sheetName val="Таблиця ТЕП (рік)"/>
      <sheetName val="0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_Ф2"/>
      <sheetName val="Зведений баланс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 refreshError="1">
        <row r="1">
          <cell r="J1">
            <v>1</v>
          </cell>
        </row>
        <row r="9">
          <cell r="B9" t="str">
            <v>!$C$3:$G$107</v>
          </cell>
        </row>
      </sheetData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  <sheetData sheetId="80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тариф ТЭЦ_7мес"/>
      <sheetName val="структура тарифів по ТЕЦ_7 міс"/>
      <sheetName val="_Т1"/>
      <sheetName val="_Т10"/>
      <sheetName val="_Т2"/>
      <sheetName val="_Т4"/>
      <sheetName val="_Т5"/>
      <sheetName val="_Т6"/>
      <sheetName val="_Т7"/>
      <sheetName val="_Т8"/>
      <sheetName val="_Т9"/>
    </sheetNames>
    <definedNames>
      <definedName name="b"/>
      <definedName name="ee"/>
      <definedName name="ekymay" refersTo="#ПОСИЛАННЯ!"/>
      <definedName name="ew"/>
      <definedName name="GER" refersTo="#ПОСИЛАННЯ!"/>
      <definedName name="gg" refersTo="#ПОСИЛАННЯ!"/>
      <definedName name="hhhhh" refersTo="#ПОСИЛАННЯ!"/>
      <definedName name="hopok" refersTo="#ПОСИЛАННЯ!"/>
      <definedName name="i"/>
      <definedName name="Katya" refersTo="#ПОСИЛАННЯ!"/>
      <definedName name="kkkk"/>
      <definedName name="llllll" refersTo="#ПОСИЛАННЯ!"/>
      <definedName name="may" refersTo="#ПОСИЛАННЯ!"/>
      <definedName name="MAYEK" refersTo="#ПОСИЛАННЯ!"/>
      <definedName name="POLO" refersTo="#ПОСИЛАННЯ!"/>
      <definedName name="pppp" refersTo="#ПОСИЛАННЯ!"/>
      <definedName name="qq"/>
      <definedName name="rr"/>
      <definedName name="tu"/>
      <definedName name="uuuu" refersTo="#ПОСИЛАННЯ!"/>
      <definedName name="v"/>
      <definedName name="VVVVV" refersTo="#ПОСИЛАННЯ!"/>
      <definedName name="xenia"/>
      <definedName name="yyyyyyyyyyyyyyyyyyy"/>
    </defined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ІНСТРУКЦІЯ"/>
      <sheetName val="1_Структура по елементах"/>
      <sheetName val="2_ФОП"/>
      <sheetName val="3_Стуктура витрат"/>
      <sheetName val="4_Зведена операційних"/>
      <sheetName val="5_Розрахунок тарифів"/>
      <sheetName val="Д2"/>
      <sheetName val="Д3"/>
      <sheetName val="Д4"/>
      <sheetName val="Д5"/>
      <sheetName val="Д6"/>
      <sheetName val="Д7"/>
      <sheetName val="Д8"/>
      <sheetName val="Д9"/>
      <sheetName val="Д10"/>
      <sheetName val="Лист6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 refreshError="1"/>
      <sheetData sheetId="7"/>
      <sheetData sheetId="8"/>
      <sheetData sheetId="9"/>
      <sheetData sheetId="10" refreshError="1"/>
      <sheetData sheetId="11" refreshError="1"/>
      <sheetData sheetId="12" refreshError="1"/>
      <sheetData sheetId="13"/>
      <sheetData sheetId="14"/>
      <sheetData sheetId="15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план"/>
      <sheetName val="факт"/>
      <sheetName val="TEP"/>
      <sheetName val="СС"/>
      <sheetName val="Лист1"/>
      <sheetName val="Лист2"/>
      <sheetName val="Лист3"/>
      <sheetName val="Inform"/>
      <sheetName val="_Ф2"/>
    </sheetNames>
    <sheetDataSet>
      <sheetData sheetId="0" refreshError="1"/>
      <sheetData sheetId="1" refreshError="1">
        <row r="16">
          <cell r="E16">
            <v>15092</v>
          </cell>
          <cell r="F16">
            <v>31385</v>
          </cell>
          <cell r="G16">
            <v>896</v>
          </cell>
          <cell r="H16">
            <v>77915</v>
          </cell>
          <cell r="I16">
            <v>0</v>
          </cell>
          <cell r="J16">
            <v>0</v>
          </cell>
          <cell r="K16">
            <v>0</v>
          </cell>
        </row>
        <row r="17">
          <cell r="E17">
            <v>2078</v>
          </cell>
          <cell r="F17">
            <v>654</v>
          </cell>
          <cell r="G17">
            <v>117</v>
          </cell>
          <cell r="H17">
            <v>20418</v>
          </cell>
          <cell r="I17">
            <v>0</v>
          </cell>
          <cell r="J17">
            <v>0</v>
          </cell>
          <cell r="K17">
            <v>0</v>
          </cell>
        </row>
        <row r="18">
          <cell r="E18">
            <v>25</v>
          </cell>
          <cell r="H18">
            <v>982</v>
          </cell>
          <cell r="I18">
            <v>0</v>
          </cell>
          <cell r="J18">
            <v>0</v>
          </cell>
          <cell r="K18">
            <v>0</v>
          </cell>
        </row>
        <row r="19">
          <cell r="E19">
            <v>724508</v>
          </cell>
          <cell r="H19">
            <v>1238247</v>
          </cell>
          <cell r="I19">
            <v>0</v>
          </cell>
          <cell r="J19">
            <v>0</v>
          </cell>
          <cell r="K19">
            <v>0</v>
          </cell>
        </row>
        <row r="21">
          <cell r="E21">
            <v>252</v>
          </cell>
          <cell r="F21">
            <v>1456</v>
          </cell>
          <cell r="G21">
            <v>125</v>
          </cell>
          <cell r="H21">
            <v>97546</v>
          </cell>
          <cell r="I21">
            <v>0</v>
          </cell>
          <cell r="J21">
            <v>0</v>
          </cell>
          <cell r="K21">
            <v>0</v>
          </cell>
        </row>
        <row r="22">
          <cell r="E22">
            <v>24417</v>
          </cell>
          <cell r="F22">
            <v>44065</v>
          </cell>
          <cell r="G22">
            <v>9897</v>
          </cell>
          <cell r="H22">
            <v>220865</v>
          </cell>
          <cell r="I22">
            <v>0</v>
          </cell>
          <cell r="J22">
            <v>0</v>
          </cell>
          <cell r="K22">
            <v>0</v>
          </cell>
        </row>
        <row r="23">
          <cell r="E23">
            <v>9248</v>
          </cell>
          <cell r="F23">
            <v>16747</v>
          </cell>
          <cell r="G23">
            <v>3773</v>
          </cell>
          <cell r="H23">
            <v>83070</v>
          </cell>
          <cell r="I23">
            <v>0</v>
          </cell>
          <cell r="J23">
            <v>0</v>
          </cell>
          <cell r="K23">
            <v>0</v>
          </cell>
        </row>
        <row r="24">
          <cell r="E24">
            <v>8591</v>
          </cell>
          <cell r="F24">
            <v>35635</v>
          </cell>
          <cell r="G24">
            <v>746</v>
          </cell>
          <cell r="H24">
            <v>62325</v>
          </cell>
          <cell r="I24">
            <v>0</v>
          </cell>
          <cell r="J24">
            <v>0</v>
          </cell>
          <cell r="K24">
            <v>0</v>
          </cell>
        </row>
        <row r="26">
          <cell r="E26">
            <v>1277</v>
          </cell>
          <cell r="H26">
            <v>2548</v>
          </cell>
          <cell r="I26">
            <v>0</v>
          </cell>
          <cell r="J26">
            <v>0</v>
          </cell>
          <cell r="K26">
            <v>0</v>
          </cell>
        </row>
        <row r="27">
          <cell r="E27">
            <v>12</v>
          </cell>
          <cell r="F27">
            <v>34</v>
          </cell>
          <cell r="G27">
            <v>23</v>
          </cell>
          <cell r="H27">
            <v>193</v>
          </cell>
          <cell r="I27">
            <v>0</v>
          </cell>
          <cell r="J27">
            <v>0</v>
          </cell>
          <cell r="K27">
            <v>0</v>
          </cell>
        </row>
        <row r="28">
          <cell r="E28">
            <v>16</v>
          </cell>
          <cell r="F28">
            <v>30</v>
          </cell>
          <cell r="G28">
            <v>8</v>
          </cell>
          <cell r="H28">
            <v>167</v>
          </cell>
          <cell r="I28">
            <v>0</v>
          </cell>
          <cell r="J28">
            <v>0</v>
          </cell>
          <cell r="K28">
            <v>0</v>
          </cell>
        </row>
        <row r="29">
          <cell r="E29">
            <v>4716</v>
          </cell>
          <cell r="F29">
            <v>7646</v>
          </cell>
          <cell r="G29">
            <v>7639</v>
          </cell>
          <cell r="H29">
            <v>31974</v>
          </cell>
          <cell r="I29">
            <v>0</v>
          </cell>
          <cell r="J29">
            <v>0</v>
          </cell>
          <cell r="K29">
            <v>0</v>
          </cell>
        </row>
        <row r="31">
          <cell r="E31">
            <v>2311</v>
          </cell>
          <cell r="F31">
            <v>282</v>
          </cell>
          <cell r="G31">
            <v>61</v>
          </cell>
          <cell r="H31">
            <v>4696</v>
          </cell>
          <cell r="I31">
            <v>0</v>
          </cell>
          <cell r="J31">
            <v>0</v>
          </cell>
          <cell r="K31">
            <v>0</v>
          </cell>
        </row>
        <row r="32">
          <cell r="E32">
            <v>4264</v>
          </cell>
          <cell r="F32">
            <v>518</v>
          </cell>
          <cell r="G32">
            <v>113</v>
          </cell>
          <cell r="H32">
            <v>8439</v>
          </cell>
          <cell r="I32">
            <v>0</v>
          </cell>
          <cell r="J32">
            <v>0</v>
          </cell>
          <cell r="K32">
            <v>0</v>
          </cell>
        </row>
        <row r="33">
          <cell r="E33">
            <v>1392</v>
          </cell>
          <cell r="F33">
            <v>168</v>
          </cell>
          <cell r="G33">
            <v>37</v>
          </cell>
          <cell r="H33">
            <v>2801</v>
          </cell>
          <cell r="I33">
            <v>0</v>
          </cell>
          <cell r="J33">
            <v>0</v>
          </cell>
          <cell r="K33">
            <v>0</v>
          </cell>
        </row>
        <row r="34">
          <cell r="E34">
            <v>527</v>
          </cell>
          <cell r="F34">
            <v>63</v>
          </cell>
          <cell r="G34">
            <v>14</v>
          </cell>
          <cell r="H34">
            <v>1019</v>
          </cell>
          <cell r="I34">
            <v>0</v>
          </cell>
          <cell r="J34">
            <v>0</v>
          </cell>
          <cell r="K34">
            <v>0</v>
          </cell>
        </row>
        <row r="36">
          <cell r="E36">
            <v>126</v>
          </cell>
          <cell r="F36">
            <v>15</v>
          </cell>
          <cell r="G36">
            <v>3</v>
          </cell>
          <cell r="H36">
            <v>254</v>
          </cell>
          <cell r="I36">
            <v>0</v>
          </cell>
          <cell r="J36">
            <v>0</v>
          </cell>
          <cell r="K36">
            <v>0</v>
          </cell>
        </row>
        <row r="37">
          <cell r="E37">
            <v>3</v>
          </cell>
          <cell r="F37">
            <v>1</v>
          </cell>
          <cell r="H37">
            <v>6</v>
          </cell>
          <cell r="I37">
            <v>0</v>
          </cell>
          <cell r="J37">
            <v>0</v>
          </cell>
          <cell r="K37">
            <v>0</v>
          </cell>
        </row>
        <row r="38">
          <cell r="I38">
            <v>0</v>
          </cell>
          <cell r="J38">
            <v>0</v>
          </cell>
          <cell r="K38">
            <v>0</v>
          </cell>
        </row>
        <row r="39">
          <cell r="E39">
            <v>4297</v>
          </cell>
          <cell r="F39">
            <v>848</v>
          </cell>
          <cell r="G39">
            <v>388</v>
          </cell>
          <cell r="H39">
            <v>9572</v>
          </cell>
          <cell r="I39">
            <v>0</v>
          </cell>
          <cell r="J39">
            <v>0</v>
          </cell>
          <cell r="K39">
            <v>0</v>
          </cell>
        </row>
        <row r="41">
          <cell r="I41">
            <v>0</v>
          </cell>
          <cell r="J41">
            <v>0</v>
          </cell>
          <cell r="K41">
            <v>0</v>
          </cell>
        </row>
        <row r="42">
          <cell r="I42">
            <v>0</v>
          </cell>
          <cell r="J42">
            <v>0</v>
          </cell>
          <cell r="K42">
            <v>0</v>
          </cell>
        </row>
        <row r="43">
          <cell r="I43">
            <v>0</v>
          </cell>
          <cell r="J43">
            <v>0</v>
          </cell>
          <cell r="K43">
            <v>0</v>
          </cell>
        </row>
        <row r="44">
          <cell r="I44">
            <v>0</v>
          </cell>
          <cell r="J44">
            <v>0</v>
          </cell>
          <cell r="K44">
            <v>0</v>
          </cell>
        </row>
        <row r="45">
          <cell r="I45">
            <v>0</v>
          </cell>
          <cell r="J45">
            <v>0</v>
          </cell>
          <cell r="K45">
            <v>0</v>
          </cell>
        </row>
        <row r="47">
          <cell r="I47">
            <v>0</v>
          </cell>
          <cell r="J47">
            <v>0</v>
          </cell>
          <cell r="K47">
            <v>0</v>
          </cell>
        </row>
        <row r="48">
          <cell r="E48">
            <v>4166</v>
          </cell>
          <cell r="F48">
            <v>1713</v>
          </cell>
          <cell r="G48">
            <v>74259</v>
          </cell>
          <cell r="H48">
            <v>280568</v>
          </cell>
          <cell r="I48">
            <v>0</v>
          </cell>
          <cell r="J48">
            <v>0</v>
          </cell>
          <cell r="K48">
            <v>0</v>
          </cell>
        </row>
        <row r="49"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Тариф на транзит"/>
      <sheetName val="Оплата тр-та"/>
      <sheetName val="Îïëàòà òð-òà"/>
      <sheetName val="Òàðèô íà òðàíçèò"/>
      <sheetName val="Ïëàòà çà òðàíçèò"/>
      <sheetName val="Формати"/>
      <sheetName val="рік"/>
    </sheetNames>
    <sheetDataSet>
      <sheetData sheetId="0" refreshError="1">
        <row r="14">
          <cell r="D14">
            <v>1.76</v>
          </cell>
        </row>
      </sheetData>
      <sheetData sheetId="1"/>
      <sheetData sheetId="2"/>
      <sheetData sheetId="3"/>
      <sheetData sheetId="4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тисячка"/>
      <sheetName val="молодіжна"/>
      <sheetName val="центр"/>
      <sheetName val="нагорна"/>
      <sheetName val="загальна 50"/>
      <sheetName val="загальна 50 (2)"/>
      <sheetName val="загальна 50 (3)"/>
      <sheetName val="загальна 50 (4)"/>
      <sheetName val="загальна 50 (5)"/>
      <sheetName val="нагрузки на 22.08"/>
      <sheetName val="без кварталов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Templ"/>
      <sheetName val="Лист1"/>
      <sheetName val="Лист1 (2)"/>
      <sheetName val="бюджет травня "/>
      <sheetName val="AP_calc"/>
      <sheetName val="01.Вик.дир"/>
      <sheetName val="02.ДепЗбут"/>
      <sheetName val="03.ККМ"/>
      <sheetName val="07.ТРМ"/>
      <sheetName val="06.ТЕЦ-6"/>
      <sheetName val="04.КТМ"/>
      <sheetName val="05.ТЕЦ-5"/>
      <sheetName val="Статті"/>
      <sheetName val="Типи данних"/>
      <sheetName val="Типи данних філії"/>
      <sheetName val="Звіти"/>
      <sheetName val="Статті до звітів"/>
      <sheetName val="Формати"/>
      <sheetName val="Філіали"/>
      <sheetName val="Типи філіалів"/>
      <sheetName val="Плани"/>
      <sheetName val="Періоди"/>
      <sheetName val="Dialog"/>
      <sheetName val="DialogDB"/>
      <sheetName val="DialogForRep"/>
      <sheetName val="Ini"/>
      <sheetName val="ZMPU23"/>
      <sheetName val="факт"/>
      <sheetName val="рік"/>
      <sheetName val="1_Структура по елементах"/>
      <sheetName val="Реєстр котелень"/>
      <sheetName val="Inform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 refreshError="1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>
        <row r="38">
          <cell r="C38">
            <v>5</v>
          </cell>
        </row>
        <row r="40">
          <cell r="C40" t="str">
            <v xml:space="preserve">1-й рівень статтей</v>
          </cell>
        </row>
        <row r="41">
          <cell r="C41" t="str">
            <v xml:space="preserve">2-й рівень статтей</v>
          </cell>
        </row>
        <row r="42">
          <cell r="C42" t="str">
            <v xml:space="preserve">3-й рівень статтей</v>
          </cell>
        </row>
        <row r="43">
          <cell r="C43" t="str">
            <v xml:space="preserve">4-й рівень статтей</v>
          </cell>
        </row>
        <row r="44">
          <cell r="C44" t="str">
            <v xml:space="preserve">5-й - рівень статтей</v>
          </cell>
        </row>
        <row r="46">
          <cell r="C46">
            <v>1</v>
          </cell>
        </row>
        <row r="47">
          <cell r="C47" t="str">
            <v xml:space="preserve">1-й рівень данних</v>
          </cell>
        </row>
        <row r="48">
          <cell r="C48" t="str">
            <v xml:space="preserve">2-й рівень данних</v>
          </cell>
        </row>
        <row r="49">
          <cell r="C49" t="str">
            <v xml:space="preserve">3-й рівень статтей</v>
          </cell>
        </row>
      </sheetData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АТ_на 2004_витрати_1"/>
      <sheetName val="Спецхарч04"/>
      <sheetName val="ох праці04"/>
    </sheetNames>
    <sheetDataSet>
      <sheetData sheetId="0"/>
      <sheetData sheetId="1"/>
      <sheetData sheetId="2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assump"/>
      <sheetName val="output"/>
      <sheetName val="Cost by product CUR"/>
      <sheetName val="Cost by product PR"/>
      <sheetName val="COGS CUR"/>
      <sheetName val="COGS PR"/>
      <sheetName val="COGS total"/>
      <sheetName val="CapEx"/>
      <sheetName val="Depreciation"/>
      <sheetName val="Taxes"/>
      <sheetName val="WCap"/>
      <sheetName val="Income St"/>
      <sheetName val="CashFlow &amp; Debt"/>
      <sheetName val="Balance Sheet"/>
      <sheetName val="Резюме-титул"/>
      <sheetName val="Заключение"/>
      <sheetName val="Результаты вар"/>
      <sheetName val="Варианты"/>
      <sheetName val="Cash Flow 1"/>
      <sheetName val="Cash Flow 2"/>
      <sheetName val="Cash Flow 3"/>
      <sheetName val="Fin"/>
      <sheetName val="Plan"/>
      <sheetName val="КПЭ"/>
      <sheetName val="Analysis of Risks"/>
      <sheetName val="Inv - варианты"/>
      <sheetName val="Inv-по вариантам"/>
      <sheetName val="Inv"/>
      <sheetName val="Эксп.расх.-по вариантам"/>
      <sheetName val="Эксп.расх. автоб."/>
      <sheetName val="Эксп.расходы КрАЗ"/>
      <sheetName val="PR"/>
      <sheetName val="Cost_by_product_CUR"/>
      <sheetName val="Cost_by_product_PR"/>
      <sheetName val="COGS_CUR"/>
      <sheetName val="COGS_PR"/>
      <sheetName val="COGS_total"/>
      <sheetName val="Income_St"/>
      <sheetName val="CashFlow_&amp;_Debt"/>
      <sheetName val="Balance_Sheet"/>
      <sheetName val="Результаты_вар"/>
      <sheetName val="Cash_Flow_1"/>
      <sheetName val="Cash_Flow_2"/>
      <sheetName val="Cash_Flow_3"/>
      <sheetName val="Analysis_of_Risks"/>
      <sheetName val="Inv_-_варианты"/>
      <sheetName val="Inv-по_вариантам"/>
      <sheetName val="Эксп_расх_-по_вариантам"/>
      <sheetName val="Эксп_расх__автоб_"/>
      <sheetName val="Эксп_расходы_КрАЗ"/>
      <sheetName val="Экспорт_99_1"/>
      <sheetName val="Экспорт_99_2"/>
      <sheetName val="Экспорт_99_3"/>
      <sheetName val="ЛОМ_УКР"/>
      <sheetName val="Чугун_Украина"/>
      <sheetName val="GLC_ratios_Jun"/>
      <sheetName val="Макрос1"/>
      <sheetName val="Цены_СНГ"/>
      <sheetName val="Исходные данные"/>
      <sheetName val="4"/>
      <sheetName val="Незав.пр-во "/>
      <sheetName val="Незав_пр-во_"/>
      <sheetName val="KO_model_loan$35"/>
      <sheetName val="InputTI"/>
      <sheetName val="Reconciliation"/>
      <sheetName val="IAS Trial Balance"/>
      <sheetName val="DICTS"/>
      <sheetName val="Тариф на транзит"/>
      <sheetName val="Cost_by_product_CUR1"/>
      <sheetName val="Cost_by_product_PR1"/>
      <sheetName val="COGS_CUR1"/>
      <sheetName val="COGS_PR1"/>
      <sheetName val="COGS_total1"/>
      <sheetName val="Income_St1"/>
      <sheetName val="CashFlow_&amp;_Debt1"/>
      <sheetName val="Balance_Sheet1"/>
      <sheetName val="Результаты_вар1"/>
      <sheetName val="Cash_Flow_11"/>
      <sheetName val="Cash_Flow_21"/>
      <sheetName val="Cash_Flow_31"/>
      <sheetName val="Analysis_of_Risks1"/>
      <sheetName val="Inv_-_варианты1"/>
      <sheetName val="Inv-по_вариантам1"/>
      <sheetName val="Эксп_расх_-по_вариантам1"/>
      <sheetName val="Эксп_расх__автоб_1"/>
      <sheetName val="Эксп_расходы_КрАЗ1"/>
      <sheetName val="Исходные_данные"/>
      <sheetName val="Незав_пр-во_1"/>
      <sheetName val="IAS_Trial_Balance"/>
      <sheetName val="Тариф_на_транзит"/>
      <sheetName val="Тит стор"/>
      <sheetName val="Списк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газ"/>
      <sheetName val="газ детал"/>
      <sheetName val="рік"/>
      <sheetName val="ОП"/>
      <sheetName val="темп. квітень жовтень Ваня"/>
      <sheetName val="темп. квітень жовтень"/>
      <sheetName val="ктм Дсту"/>
      <sheetName val="факт 5 років"/>
      <sheetName val="Порівняння"/>
      <sheetName val="Типи данних філії"/>
      <sheetName val="KOEF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II-III"/>
      <sheetName val="2013"/>
      <sheetName val="2014"/>
      <sheetName val="2015"/>
    </sheetNames>
    <sheetDataSet>
      <sheetData sheetId="0"/>
      <sheetData sheetId="1"/>
      <sheetData sheetId="2"/>
      <sheetData sheetId="3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Templ"/>
      <sheetName val="перелДогов"/>
      <sheetName val="ремонт (2)"/>
      <sheetName val="КапІнвес"/>
      <sheetName val="430"/>
      <sheetName val="Доход"/>
      <sheetName val="осн витрани"/>
      <sheetName val="Содер"/>
      <sheetName val="експлуат"/>
      <sheetName val="розш"/>
      <sheetName val="ГрошКош"/>
      <sheetName val="ЕЗ"/>
      <sheetName val="430ЕЗ"/>
      <sheetName val="ST_20001 ЕЗ"/>
      <sheetName val="430ВД"/>
      <sheetName val="ST_20001ВД"/>
      <sheetName val="калькул"/>
      <sheetName val="Перегляд данних"/>
      <sheetName val="01.Вик.дир"/>
      <sheetName val="ДепЕЗ"/>
      <sheetName val="Статті"/>
      <sheetName val="Типи данних"/>
      <sheetName val="вода "/>
      <sheetName val="канал"/>
      <sheetName val="матер"/>
      <sheetName val="енерг"/>
      <sheetName val="посл.банків"/>
      <sheetName val="ком.под (2)"/>
      <sheetName val="ком.под"/>
      <sheetName val="Типи данних філії"/>
      <sheetName val="Звіти"/>
      <sheetName val="Статті до звітів"/>
      <sheetName val="Формати"/>
      <sheetName val="Філіали"/>
      <sheetName val="Типи філіалів"/>
      <sheetName val="Плани"/>
      <sheetName val="Періоди"/>
      <sheetName val="Dialog"/>
      <sheetName val="DialogDB"/>
      <sheetName val="DialogForRep"/>
      <sheetName val="Ini"/>
      <sheetName val="1_Структура по елементах"/>
      <sheetName val="Inform"/>
      <sheetName val="3 утв."/>
      <sheetName val="Л змін"/>
      <sheetName val="Заповнення"/>
      <sheetName val="Баланс САО"/>
      <sheetName val="Зв. баланс Джер."/>
      <sheetName val="Зв. баланс ТП"/>
      <sheetName val="Зв.бал.мер"/>
      <sheetName val="Корисний м2"/>
      <sheetName val="Баланс 7 та 8 ="/>
      <sheetName val="Корисний мер"/>
      <sheetName val="Додаток2000"/>
      <sheetName val="Послуга М3"/>
      <sheetName val="МЗК"/>
      <sheetName val="Q max"/>
      <sheetName val="ДСТУ"/>
      <sheetName val="Списки"/>
      <sheetName val="QфактОП "/>
      <sheetName val="ФактГВП М3"/>
      <sheetName val="МЗК база"/>
      <sheetName val="СНИП82+КТМ"/>
      <sheetName val="t ДСТУ"/>
      <sheetName val="дати ОП МОП"/>
      <sheetName val="2 Корисний дсту"/>
      <sheetName val="Послуга Д2_ реєстр"/>
      <sheetName val="Послуга Д3_ОП"/>
      <sheetName val="Послуга Д4_ГВП(нас)"/>
      <sheetName val="Послуга Д5_ГВП(БІРО)"/>
      <sheetName val="Додаток_2"/>
      <sheetName val="Баланс 7 та 8"/>
      <sheetName val="Перехід КВ-Втр-Пал"/>
      <sheetName val="head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  <sheetData sheetId="42" refreshError="1"/>
      <sheetData sheetId="43" refreshError="1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 refreshError="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Templ"/>
      <sheetName val="топл. куп. (2)ПДВ"/>
      <sheetName val="топл. куп. (2) "/>
      <sheetName val="бюджет лист"/>
      <sheetName val="Лист1"/>
      <sheetName val="Ремонти"/>
      <sheetName val="Перегляд данних"/>
      <sheetName val="18.Енергія"/>
      <sheetName val="17.ЖТЕКЕ"/>
      <sheetName val="KOEF"/>
      <sheetName val="AP_calc"/>
      <sheetName val="01.Вик.дир"/>
      <sheetName val="02.ДепЗбут"/>
      <sheetName val="03.ККМ"/>
      <sheetName val="07.ТРМ"/>
      <sheetName val="06.ТЕЦ-6"/>
      <sheetName val="04.КТМ"/>
      <sheetName val="05.ТЕЦ-5"/>
      <sheetName val="Статті"/>
      <sheetName val="Типи данних"/>
      <sheetName val="Типи данних філії"/>
      <sheetName val="Звіти"/>
      <sheetName val="Формати"/>
      <sheetName val="Статті до звітів"/>
      <sheetName val="Філіали"/>
      <sheetName val="Типи філіалів"/>
      <sheetName val="Плани"/>
      <sheetName val="Періоди"/>
      <sheetName val="Dialog"/>
      <sheetName val="DialogDB"/>
      <sheetName val="DialogForRep"/>
      <sheetName val="Ini"/>
      <sheetName val="812"/>
      <sheetName val="факт"/>
      <sheetName val="v9_06_12"/>
      <sheetName val="Inform"/>
      <sheetName val="Periods"/>
      <sheetName val="рі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2">
          <cell r="C2">
            <v>0.38669999999999999</v>
          </cell>
          <cell r="D2">
            <v>0.43690000000000001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Ini"/>
      <sheetName val="Ëčńň1"/>
      <sheetName val="Sum_pok"/>
      <sheetName val="Sum_pok.xls"/>
      <sheetName val="#REF!"/>
      <sheetName val="січ-лют."/>
      <sheetName val="430 сыч-лютий"/>
      <sheetName val="бер"/>
      <sheetName val="430 бер"/>
      <sheetName val="січ-бер"/>
      <sheetName val="430 сыч-бер"/>
      <sheetName val="Inform"/>
      <sheetName val="L4"/>
      <sheetName val="L10"/>
      <sheetName val="KOEF"/>
      <sheetName val="7  Інші витрати"/>
      <sheetName val="ОСВ МСФЗ"/>
      <sheetName val="База"/>
      <sheetName val="попер_роз"/>
      <sheetName val="Links"/>
      <sheetName val="Lead"/>
      <sheetName val="МТР Газ України"/>
    </sheetNames>
    <definedNames>
      <definedName name="ShowFil"/>
    </defined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ТЕП"/>
      <sheetName val="факс 2 (2)"/>
      <sheetName val="економія палива"/>
      <sheetName val="економія палива (рік)"/>
      <sheetName val="Форма 425"/>
      <sheetName val="вар-ть палива (2000)газ-145"/>
      <sheetName val="вар-ть палива (2000)газ-178"/>
      <sheetName val="вар-ть палива (2000)газ-224"/>
      <sheetName val="вартість палива (2000)газ-178+%"/>
      <sheetName val="вартість палива (2001)"/>
      <sheetName val="МЕ інд (2)"/>
      <sheetName val="Макет 425 (2000)"/>
      <sheetName val="Макет 425 (2000(І кв.))"/>
      <sheetName val="Макет 425 (2000(ІІ кв.))"/>
      <sheetName val="Макет 425 (2000(ІІІ кв.))"/>
      <sheetName val="Макет 425 (2000(IVкв.))"/>
      <sheetName val="Макет 425"/>
      <sheetName val="МЕ інд"/>
      <sheetName val="топливо(І)"/>
      <sheetName val="вартість палива (місяць) (2)"/>
      <sheetName val="топливо(ІІ)"/>
      <sheetName val="топливо(ІІI)"/>
      <sheetName val="МЕ інд (3)"/>
      <sheetName val="вартість палива (місяць)"/>
      <sheetName val="вартість палива (квартал)"/>
      <sheetName val="вартість палива (рік)"/>
      <sheetName val="Таблиця ТЕП (рік) (2)"/>
      <sheetName val="Таблиця ТЕП (1999очік.)"/>
      <sheetName val="Таблиця ТЕП (1999очік.) (2)"/>
      <sheetName val="Таблиця ТЕП (2000)"/>
      <sheetName val="Таблиця ТЕП (очік. І півріччя)"/>
      <sheetName val="факс 2 (2000)"/>
      <sheetName val="баланс електричної енергії (м)"/>
      <sheetName val="баланс електричної енергії  (к)"/>
      <sheetName val="баланс електричної енергії  (р)"/>
      <sheetName val="баланс ел.ен. (1999очік.)"/>
      <sheetName val="баланс ел.ен. (2000)"/>
      <sheetName val="11-МТП(І)"/>
      <sheetName val="11-МТП (ІІ)"/>
      <sheetName val="11-МТП (ІІІ)"/>
      <sheetName val="баланс електричної енергії  (в)"/>
      <sheetName val="Форма 8111"/>
      <sheetName val="Макет 8111"/>
      <sheetName val="Форма 8112"/>
      <sheetName val="Макет 8112"/>
      <sheetName val="Форма 018"/>
      <sheetName val="Макет 018"/>
      <sheetName val="факс 1"/>
      <sheetName val="баланс ел.ен. (1999очік.) (2)"/>
      <sheetName val="Лист1"/>
      <sheetName val="умовне в бухгалтерію"/>
      <sheetName val="№1-НКРЕ"/>
      <sheetName val="Лист2"/>
      <sheetName val="0 (месяц)"/>
      <sheetName val="0 (квартал)"/>
      <sheetName val="факс 2"/>
      <sheetName val="Таблиця ТЕП (рік по кварталах) "/>
      <sheetName val="0 (все кварталы)"/>
      <sheetName val="0 (квартал) (2)"/>
      <sheetName val="Ini"/>
      <sheetName val="f_6.2"/>
      <sheetName val="Таблиця ТЕП (квартал)"/>
      <sheetName val="8112_о"/>
      <sheetName val="8111_o"/>
      <sheetName val="Таблиця ТЕП"/>
      <sheetName val="Таблиця ТЕП (рік)"/>
      <sheetName val="0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_Т1"/>
      <sheetName val="_Т10"/>
      <sheetName val="_Т2"/>
      <sheetName val="_Т4"/>
      <sheetName val="_Т5"/>
      <sheetName val="_Т6"/>
      <sheetName val="_Т7"/>
      <sheetName val="_Т8"/>
      <sheetName val="_Т9"/>
      <sheetName val="Period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>
        <row r="3">
          <cell r="B3">
            <v>2007</v>
          </cell>
        </row>
        <row r="5">
          <cell r="B5">
            <v>12</v>
          </cell>
        </row>
      </sheetData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812 (2)"/>
      <sheetName val="812"/>
      <sheetName val="0"/>
      <sheetName val="1"/>
      <sheetName val="2"/>
      <sheetName val="2 утв"/>
      <sheetName val="3 утв."/>
      <sheetName val="3 не сокр."/>
      <sheetName val="3 тар."/>
      <sheetName val="4 утв"/>
      <sheetName val="rem"/>
      <sheetName val="5"/>
      <sheetName val="6"/>
      <sheetName val="7"/>
      <sheetName val="8"/>
      <sheetName val="3кв "/>
      <sheetName val="1998"/>
      <sheetName val="9 (2)"/>
      <sheetName val="9"/>
      <sheetName val="10"/>
      <sheetName val="11"/>
      <sheetName val="12"/>
      <sheetName val="бюджет травня факт"/>
      <sheetName val="бюджет травня"/>
      <sheetName val="бюджет червня"/>
      <sheetName val="бюджет липня"/>
      <sheetName val="бюджет серпня "/>
      <sheetName val="бюджет вересня"/>
      <sheetName val="бюджет жовтня"/>
      <sheetName val="бюджет листоп."/>
      <sheetName val="бюджет грудня"/>
      <sheetName val="план підр."/>
      <sheetName val="прот."/>
      <sheetName val="1 кв"/>
      <sheetName val="2 кв"/>
      <sheetName val="1півр"/>
      <sheetName val="7 міс"/>
      <sheetName val="8 міс."/>
      <sheetName val="3кв"/>
      <sheetName val="9 міс."/>
      <sheetName val="10 міс."/>
      <sheetName val="11 міс."/>
      <sheetName val="12 міс."/>
      <sheetName val="пок.ен.1к"/>
      <sheetName val="пок.ен.2к"/>
      <sheetName val="пок.ен.3к "/>
      <sheetName val="пок.ен.4к  "/>
      <sheetName val="Лист1"/>
      <sheetName val="Лист1 (2)"/>
      <sheetName val="Лист2"/>
      <sheetName val="sm20 3кв"/>
      <sheetName val="движение комб. скр.конв."/>
      <sheetName val="assump"/>
      <sheetName val="МТР Газ України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-</v>
          </cell>
        </row>
        <row r="23">
          <cell r="AI23" t="str">
            <v xml:space="preserve"> генеральний директор</v>
          </cell>
        </row>
        <row r="25">
          <cell r="AI25" t="str">
            <v xml:space="preserve">                        І.В.Плачков</v>
          </cell>
        </row>
        <row r="26">
          <cell r="AI26" t="str">
            <v xml:space="preserve">   "_____" ________2000 р.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X34" t="str">
            <v xml:space="preserve">ТЕЦ-5 ВСЬОГО</v>
          </cell>
          <cell r="Y34" t="str">
            <v>Е/Е</v>
          </cell>
          <cell r="Z34" t="str">
            <v xml:space="preserve"> Т/Е</v>
          </cell>
          <cell r="AC34" t="str">
            <v xml:space="preserve">ТЕЦ-6 ВСЬОГО</v>
          </cell>
          <cell r="AD34" t="str">
            <v>Е/Е</v>
          </cell>
          <cell r="AE34" t="str">
            <v xml:space="preserve"> Т/Е</v>
          </cell>
          <cell r="AF34" t="str">
            <v xml:space="preserve">ТРМ ВСЬОГО</v>
          </cell>
          <cell r="AG34" t="str">
            <v xml:space="preserve">ТРМ  АК КЕ</v>
          </cell>
          <cell r="AH34" t="str">
            <v xml:space="preserve">ТРМ СТОР</v>
          </cell>
          <cell r="AI34" t="str">
            <v xml:space="preserve">ДОП.ВИР. </v>
          </cell>
          <cell r="AJ34" t="str">
            <v xml:space="preserve">ДОП.ВИР. СТ.ОРГ.</v>
          </cell>
          <cell r="AK34" t="str">
            <v xml:space="preserve">АК КЕ ВСЬОГО</v>
          </cell>
          <cell r="AL34" t="str">
            <v xml:space="preserve"> Е/Е</v>
          </cell>
          <cell r="AM34" t="str">
            <v xml:space="preserve"> Т/Е</v>
          </cell>
          <cell r="AN34" t="str">
            <v xml:space="preserve">СТАНЦІї ЕЛЕКТРО</v>
          </cell>
          <cell r="AO34" t="str">
            <v xml:space="preserve">СТАНЦІІ ТЕПЛОВІ</v>
          </cell>
          <cell r="AP34" t="str">
            <v xml:space="preserve">МЕРЕЖІ ЕЛЕКТРО</v>
          </cell>
          <cell r="AQ34" t="str">
            <v xml:space="preserve">МЕРЕЖІ ТЕПЛОВІ</v>
          </cell>
        </row>
        <row r="35">
          <cell r="AL35">
            <v>395</v>
          </cell>
        </row>
        <row r="36">
          <cell r="AL36">
            <v>336</v>
          </cell>
        </row>
        <row r="37">
          <cell r="AL37">
            <v>0</v>
          </cell>
        </row>
        <row r="39">
          <cell r="AL39">
            <v>0</v>
          </cell>
        </row>
        <row r="40">
          <cell r="AL40">
            <v>0</v>
          </cell>
        </row>
        <row r="41">
          <cell r="AL41">
            <v>395.6</v>
          </cell>
        </row>
        <row r="42">
          <cell r="P42">
            <v>0</v>
          </cell>
          <cell r="AL42">
            <v>395.6</v>
          </cell>
        </row>
        <row r="43">
          <cell r="AM43">
            <v>1580</v>
          </cell>
        </row>
        <row r="44">
          <cell r="AM44">
            <v>0</v>
          </cell>
        </row>
        <row r="45">
          <cell r="AM45">
            <v>1580</v>
          </cell>
        </row>
        <row r="46">
          <cell r="F46">
            <v>3213.1666666666652</v>
          </cell>
          <cell r="P46">
            <v>2641.6000000000004</v>
          </cell>
          <cell r="S46">
            <v>8041.218181818178</v>
          </cell>
          <cell r="T46">
            <v>4194.2120000000004</v>
          </cell>
          <cell r="U46">
            <v>2131.2061818181819</v>
          </cell>
          <cell r="X46">
            <v>2404.6545454545439</v>
          </cell>
          <cell r="AC46">
            <v>1313.2</v>
          </cell>
          <cell r="AF46">
            <v>3816.2</v>
          </cell>
          <cell r="AG46">
            <v>3162.08</v>
          </cell>
          <cell r="AH46">
            <v>654.12</v>
          </cell>
        </row>
        <row r="47">
          <cell r="F47">
            <v>0.8</v>
          </cell>
          <cell r="P47">
            <v>0.8</v>
          </cell>
          <cell r="S47">
            <v>0.8</v>
          </cell>
          <cell r="X47">
            <v>0.8</v>
          </cell>
          <cell r="AC47">
            <v>0.8</v>
          </cell>
          <cell r="AF47">
            <v>0.8</v>
          </cell>
          <cell r="AG47">
            <v>0.8</v>
          </cell>
          <cell r="AH47">
            <v>0.8</v>
          </cell>
        </row>
        <row r="49">
          <cell r="F49">
            <v>204.8</v>
          </cell>
          <cell r="G49">
            <v>45</v>
          </cell>
          <cell r="H49">
            <v>159.80000000000001</v>
          </cell>
          <cell r="P49">
            <v>401.6</v>
          </cell>
          <cell r="S49">
            <v>625.40000000000009</v>
          </cell>
          <cell r="T49">
            <v>312.70000000000005</v>
          </cell>
          <cell r="U49">
            <v>312.70000000000005</v>
          </cell>
          <cell r="X49">
            <v>206.4</v>
          </cell>
          <cell r="Y49">
            <v>64</v>
          </cell>
          <cell r="Z49">
            <v>142.4</v>
          </cell>
          <cell r="AC49">
            <v>174.4</v>
          </cell>
          <cell r="AD49">
            <v>57</v>
          </cell>
          <cell r="AE49">
            <v>117.4</v>
          </cell>
          <cell r="AF49">
            <v>468.8</v>
          </cell>
          <cell r="AG49">
            <v>469</v>
          </cell>
          <cell r="AH49">
            <v>-0.19999999999998863</v>
          </cell>
          <cell r="AK49">
            <v>2200.0000000000005</v>
          </cell>
          <cell r="AL49">
            <v>662</v>
          </cell>
          <cell r="AM49">
            <v>1538.0000000000005</v>
          </cell>
          <cell r="AN49">
            <v>121</v>
          </cell>
          <cell r="AO49">
            <v>472</v>
          </cell>
          <cell r="AP49">
            <v>541</v>
          </cell>
          <cell r="AQ49">
            <v>1066.0000000000005</v>
          </cell>
        </row>
        <row r="50">
          <cell r="F50">
            <v>158</v>
          </cell>
          <cell r="G50">
            <v>35</v>
          </cell>
          <cell r="P50">
            <v>56</v>
          </cell>
          <cell r="S50">
            <v>625</v>
          </cell>
          <cell r="X50">
            <v>75</v>
          </cell>
          <cell r="Y50">
            <v>23</v>
          </cell>
          <cell r="Z50">
            <v>52</v>
          </cell>
          <cell r="AC50">
            <v>40</v>
          </cell>
          <cell r="AD50">
            <v>13</v>
          </cell>
          <cell r="AE50">
            <v>27</v>
          </cell>
          <cell r="AF50">
            <v>436</v>
          </cell>
          <cell r="AG50">
            <v>436</v>
          </cell>
          <cell r="AH50">
            <v>0</v>
          </cell>
          <cell r="AK50">
            <v>1424</v>
          </cell>
          <cell r="AL50">
            <v>158</v>
          </cell>
          <cell r="AM50">
            <v>1266</v>
          </cell>
        </row>
        <row r="51">
          <cell r="G51">
            <v>0</v>
          </cell>
          <cell r="P51">
            <v>1</v>
          </cell>
          <cell r="X51">
            <v>18</v>
          </cell>
          <cell r="Y51">
            <v>6</v>
          </cell>
          <cell r="Z51">
            <v>12</v>
          </cell>
          <cell r="AC51">
            <v>47</v>
          </cell>
          <cell r="AD51">
            <v>15</v>
          </cell>
          <cell r="AE51">
            <v>32</v>
          </cell>
          <cell r="AH51">
            <v>0</v>
          </cell>
          <cell r="AK51">
            <v>66</v>
          </cell>
          <cell r="AL51">
            <v>22</v>
          </cell>
          <cell r="AM51">
            <v>44</v>
          </cell>
        </row>
        <row r="52">
          <cell r="F52">
            <v>46.800000000000011</v>
          </cell>
          <cell r="G52">
            <v>10</v>
          </cell>
          <cell r="P52">
            <v>10</v>
          </cell>
          <cell r="X52">
            <v>0</v>
          </cell>
          <cell r="Y52">
            <v>0</v>
          </cell>
          <cell r="Z52">
            <v>0</v>
          </cell>
          <cell r="AC52">
            <v>20</v>
          </cell>
          <cell r="AD52">
            <v>7</v>
          </cell>
          <cell r="AE52">
            <v>13</v>
          </cell>
          <cell r="AF52">
            <v>25.6</v>
          </cell>
          <cell r="AG52">
            <v>25.6</v>
          </cell>
          <cell r="AH52">
            <v>0</v>
          </cell>
          <cell r="AK52">
            <v>102.4</v>
          </cell>
          <cell r="AL52">
            <v>27</v>
          </cell>
          <cell r="AM52">
            <v>75.400000000000006</v>
          </cell>
        </row>
        <row r="53">
          <cell r="F53">
            <v>8.2666666666666675</v>
          </cell>
          <cell r="G53">
            <v>2</v>
          </cell>
          <cell r="H53">
            <v>6.2666666666666675</v>
          </cell>
          <cell r="P53">
            <v>44.800000000000004</v>
          </cell>
          <cell r="S53">
            <v>307.20000000000005</v>
          </cell>
          <cell r="T53">
            <v>239.61600000000004</v>
          </cell>
          <cell r="U53">
            <v>67.584000000000003</v>
          </cell>
          <cell r="X53">
            <v>881.6</v>
          </cell>
          <cell r="Y53">
            <v>273</v>
          </cell>
          <cell r="Z53">
            <v>608.6</v>
          </cell>
          <cell r="AC53">
            <v>76</v>
          </cell>
          <cell r="AD53">
            <v>25</v>
          </cell>
          <cell r="AE53">
            <v>51</v>
          </cell>
          <cell r="AF53">
            <v>164</v>
          </cell>
          <cell r="AG53">
            <v>160.80000000000001</v>
          </cell>
          <cell r="AH53">
            <v>3.1999999999999886</v>
          </cell>
          <cell r="AK53">
            <v>1483.0666666666668</v>
          </cell>
          <cell r="AL53">
            <v>347.2</v>
          </cell>
          <cell r="AM53">
            <v>1135.8666666666668</v>
          </cell>
          <cell r="AN53">
            <v>298</v>
          </cell>
          <cell r="AO53">
            <v>764</v>
          </cell>
          <cell r="AP53">
            <v>49.199999999999989</v>
          </cell>
          <cell r="AQ53">
            <v>371.86666666666679</v>
          </cell>
        </row>
        <row r="54">
          <cell r="F54">
            <v>0</v>
          </cell>
          <cell r="G54">
            <v>0</v>
          </cell>
          <cell r="H54">
            <v>0</v>
          </cell>
          <cell r="S54">
            <v>16.8</v>
          </cell>
          <cell r="T54">
            <v>16.8</v>
          </cell>
          <cell r="U54">
            <v>0</v>
          </cell>
          <cell r="X54">
            <v>777.6</v>
          </cell>
          <cell r="Y54">
            <v>241</v>
          </cell>
          <cell r="Z54">
            <v>536.6</v>
          </cell>
          <cell r="AC54">
            <v>11.200000000000001</v>
          </cell>
          <cell r="AD54">
            <v>4</v>
          </cell>
          <cell r="AE54">
            <v>7.2000000000000011</v>
          </cell>
          <cell r="AH54">
            <v>0</v>
          </cell>
          <cell r="AK54">
            <v>805.6</v>
          </cell>
          <cell r="AL54">
            <v>245</v>
          </cell>
          <cell r="AM54">
            <v>560.6</v>
          </cell>
          <cell r="AN54">
            <v>245</v>
          </cell>
          <cell r="AO54">
            <v>550</v>
          </cell>
          <cell r="AP54">
            <v>0</v>
          </cell>
          <cell r="AQ54">
            <v>10.600000000000023</v>
          </cell>
        </row>
        <row r="55">
          <cell r="F55">
            <v>0</v>
          </cell>
          <cell r="G55">
            <v>0</v>
          </cell>
          <cell r="H55">
            <v>0</v>
          </cell>
          <cell r="S55">
            <v>18925</v>
          </cell>
          <cell r="T55">
            <v>18925</v>
          </cell>
          <cell r="U55">
            <v>0</v>
          </cell>
          <cell r="X55">
            <v>22509</v>
          </cell>
          <cell r="Y55">
            <v>8375.0975609756097</v>
          </cell>
          <cell r="Z55">
            <v>14133.90243902439</v>
          </cell>
          <cell r="AC55">
            <v>20437</v>
          </cell>
          <cell r="AD55">
            <v>8330.4774346793329</v>
          </cell>
          <cell r="AE55">
            <v>12106.522565320667</v>
          </cell>
          <cell r="AH55">
            <v>0</v>
          </cell>
          <cell r="AK55">
            <v>61871</v>
          </cell>
          <cell r="AL55">
            <v>16705.574995654941</v>
          </cell>
          <cell r="AM55">
            <v>45165.425004345059</v>
          </cell>
          <cell r="AN55">
            <v>16705.574995654941</v>
          </cell>
          <cell r="AO55">
            <v>45165</v>
          </cell>
          <cell r="AP55">
            <v>0</v>
          </cell>
          <cell r="AQ55">
            <v>0.42500434505927842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S56">
            <v>18925</v>
          </cell>
          <cell r="T56">
            <v>18925</v>
          </cell>
          <cell r="U56">
            <v>0</v>
          </cell>
          <cell r="X56">
            <v>22509</v>
          </cell>
          <cell r="Y56">
            <v>8375.0975609756097</v>
          </cell>
          <cell r="Z56">
            <v>14133.90243902439</v>
          </cell>
          <cell r="AC56">
            <v>20437</v>
          </cell>
          <cell r="AD56">
            <v>8330.4774346793329</v>
          </cell>
          <cell r="AE56">
            <v>12106.522565320667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K56">
            <v>61871</v>
          </cell>
          <cell r="AL56">
            <v>16705.574995654941</v>
          </cell>
          <cell r="AM56">
            <v>45165.425004345059</v>
          </cell>
          <cell r="AN56">
            <v>16705.574995654941</v>
          </cell>
          <cell r="AO56">
            <v>45165</v>
          </cell>
          <cell r="AP56">
            <v>0</v>
          </cell>
          <cell r="AQ56">
            <v>0.42500434505927842</v>
          </cell>
        </row>
        <row r="57">
          <cell r="F57">
            <v>0</v>
          </cell>
          <cell r="G57">
            <v>0</v>
          </cell>
          <cell r="H57">
            <v>0</v>
          </cell>
          <cell r="T57">
            <v>0</v>
          </cell>
          <cell r="U57">
            <v>0</v>
          </cell>
          <cell r="AF57">
            <v>0</v>
          </cell>
          <cell r="AH57">
            <v>0</v>
          </cell>
          <cell r="AK57">
            <v>0</v>
          </cell>
          <cell r="AL57">
            <v>0</v>
          </cell>
          <cell r="AM57">
            <v>0</v>
          </cell>
          <cell r="AO57">
            <v>0</v>
          </cell>
        </row>
        <row r="58">
          <cell r="F58">
            <v>2.4000000000000004</v>
          </cell>
          <cell r="G58">
            <v>1</v>
          </cell>
          <cell r="H58">
            <v>1.4000000000000004</v>
          </cell>
          <cell r="P58">
            <v>72.8</v>
          </cell>
          <cell r="S58">
            <v>2599.8000000000002</v>
          </cell>
          <cell r="T58">
            <v>2599.8000000000002</v>
          </cell>
          <cell r="U58">
            <v>0</v>
          </cell>
          <cell r="X58">
            <v>0</v>
          </cell>
          <cell r="Y58">
            <v>0</v>
          </cell>
          <cell r="Z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723.2</v>
          </cell>
          <cell r="AG58">
            <v>253.12</v>
          </cell>
          <cell r="AH58">
            <v>470.08000000000004</v>
          </cell>
          <cell r="AK58">
            <v>2928.12</v>
          </cell>
          <cell r="AL58">
            <v>73.8</v>
          </cell>
          <cell r="AM58">
            <v>2854.3199999999997</v>
          </cell>
          <cell r="AN58">
            <v>0</v>
          </cell>
          <cell r="AO58">
            <v>884</v>
          </cell>
          <cell r="AP58">
            <v>73.8</v>
          </cell>
          <cell r="AQ58">
            <v>1970.3199999999997</v>
          </cell>
        </row>
        <row r="59">
          <cell r="F59">
            <v>281</v>
          </cell>
          <cell r="G59">
            <v>62</v>
          </cell>
          <cell r="H59">
            <v>219</v>
          </cell>
          <cell r="P59">
            <v>477</v>
          </cell>
          <cell r="S59">
            <v>928.27272727272725</v>
          </cell>
          <cell r="T59">
            <v>454.85363636363633</v>
          </cell>
          <cell r="U59">
            <v>473.41909090909093</v>
          </cell>
          <cell r="X59">
            <v>272.81818181818181</v>
          </cell>
          <cell r="Y59">
            <v>85</v>
          </cell>
          <cell r="Z59">
            <v>187.81818181818181</v>
          </cell>
          <cell r="AC59">
            <v>242</v>
          </cell>
          <cell r="AD59">
            <v>79</v>
          </cell>
          <cell r="AE59">
            <v>163</v>
          </cell>
          <cell r="AF59">
            <v>959</v>
          </cell>
          <cell r="AG59">
            <v>906</v>
          </cell>
          <cell r="AH59">
            <v>53</v>
          </cell>
          <cell r="AI59">
            <v>202.90909090909091</v>
          </cell>
          <cell r="AK59">
            <v>3552</v>
          </cell>
          <cell r="AL59">
            <v>862</v>
          </cell>
          <cell r="AM59">
            <v>2690</v>
          </cell>
          <cell r="AN59">
            <v>164</v>
          </cell>
          <cell r="AO59">
            <v>666</v>
          </cell>
          <cell r="AP59">
            <v>698</v>
          </cell>
          <cell r="AQ59">
            <v>2024</v>
          </cell>
        </row>
        <row r="60">
          <cell r="F60">
            <v>15</v>
          </cell>
          <cell r="G60">
            <v>3</v>
          </cell>
          <cell r="H60">
            <v>12</v>
          </cell>
          <cell r="P60">
            <v>26</v>
          </cell>
          <cell r="S60">
            <v>51</v>
          </cell>
          <cell r="T60">
            <v>25</v>
          </cell>
          <cell r="U60">
            <v>26</v>
          </cell>
          <cell r="X60">
            <v>15</v>
          </cell>
          <cell r="Y60">
            <v>5</v>
          </cell>
          <cell r="Z60">
            <v>10</v>
          </cell>
          <cell r="AC60">
            <v>13</v>
          </cell>
          <cell r="AD60">
            <v>4</v>
          </cell>
          <cell r="AE60">
            <v>9</v>
          </cell>
          <cell r="AF60">
            <v>53</v>
          </cell>
          <cell r="AG60">
            <v>50</v>
          </cell>
          <cell r="AH60">
            <v>3</v>
          </cell>
          <cell r="AI60">
            <v>11</v>
          </cell>
          <cell r="AK60">
            <v>195</v>
          </cell>
          <cell r="AL60">
            <v>47</v>
          </cell>
          <cell r="AM60">
            <v>148</v>
          </cell>
          <cell r="AN60">
            <v>9</v>
          </cell>
          <cell r="AO60">
            <v>28</v>
          </cell>
          <cell r="AP60">
            <v>38</v>
          </cell>
          <cell r="AQ60">
            <v>120</v>
          </cell>
        </row>
        <row r="61">
          <cell r="F61">
            <v>88</v>
          </cell>
          <cell r="G61">
            <v>19</v>
          </cell>
          <cell r="H61">
            <v>69</v>
          </cell>
          <cell r="P61">
            <v>153</v>
          </cell>
          <cell r="S61">
            <v>297</v>
          </cell>
          <cell r="T61">
            <v>146</v>
          </cell>
          <cell r="U61">
            <v>151</v>
          </cell>
          <cell r="X61">
            <v>87</v>
          </cell>
          <cell r="Y61">
            <v>27</v>
          </cell>
          <cell r="Z61">
            <v>60</v>
          </cell>
          <cell r="AC61">
            <v>77</v>
          </cell>
          <cell r="AD61">
            <v>25</v>
          </cell>
          <cell r="AE61">
            <v>52</v>
          </cell>
          <cell r="AF61">
            <v>307</v>
          </cell>
          <cell r="AG61">
            <v>290</v>
          </cell>
          <cell r="AH61">
            <v>17</v>
          </cell>
          <cell r="AI61">
            <v>65</v>
          </cell>
          <cell r="AK61">
            <v>1135</v>
          </cell>
          <cell r="AL61">
            <v>276</v>
          </cell>
          <cell r="AM61">
            <v>859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</row>
        <row r="62">
          <cell r="F62">
            <v>0</v>
          </cell>
          <cell r="G62">
            <v>0</v>
          </cell>
          <cell r="P62">
            <v>0</v>
          </cell>
          <cell r="X62">
            <v>0</v>
          </cell>
          <cell r="AH62">
            <v>0</v>
          </cell>
          <cell r="AK62">
            <v>0</v>
          </cell>
        </row>
        <row r="63">
          <cell r="F63">
            <v>87.333333333333329</v>
          </cell>
          <cell r="G63">
            <v>19</v>
          </cell>
          <cell r="H63">
            <v>68.333333333333329</v>
          </cell>
          <cell r="P63">
            <v>586</v>
          </cell>
          <cell r="S63">
            <v>1295</v>
          </cell>
          <cell r="T63">
            <v>207.20000000000002</v>
          </cell>
          <cell r="U63">
            <v>1087.8</v>
          </cell>
          <cell r="X63">
            <v>752</v>
          </cell>
          <cell r="Y63">
            <v>233</v>
          </cell>
          <cell r="Z63">
            <v>519</v>
          </cell>
          <cell r="AC63">
            <v>734</v>
          </cell>
          <cell r="AD63">
            <v>240</v>
          </cell>
          <cell r="AE63">
            <v>494</v>
          </cell>
          <cell r="AF63">
            <v>553</v>
          </cell>
          <cell r="AG63">
            <v>538</v>
          </cell>
          <cell r="AH63">
            <v>15</v>
          </cell>
          <cell r="AK63">
            <v>4002.3333333333335</v>
          </cell>
          <cell r="AL63">
            <v>1086</v>
          </cell>
          <cell r="AM63">
            <v>2916.3333333333335</v>
          </cell>
          <cell r="AN63">
            <v>473</v>
          </cell>
          <cell r="AO63">
            <v>1453</v>
          </cell>
          <cell r="AP63">
            <v>613</v>
          </cell>
          <cell r="AQ63">
            <v>1463.3333333333335</v>
          </cell>
        </row>
        <row r="64">
          <cell r="G64">
            <v>0</v>
          </cell>
          <cell r="T64">
            <v>21</v>
          </cell>
          <cell r="U64">
            <v>109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N64">
            <v>47</v>
          </cell>
          <cell r="AO64">
            <v>145</v>
          </cell>
          <cell r="AP64">
            <v>61</v>
          </cell>
          <cell r="AQ64">
            <v>146</v>
          </cell>
        </row>
        <row r="65">
          <cell r="F65">
            <v>87</v>
          </cell>
          <cell r="G65">
            <v>19</v>
          </cell>
          <cell r="H65">
            <v>68</v>
          </cell>
          <cell r="P65">
            <v>627.20000000000005</v>
          </cell>
          <cell r="S65">
            <v>1365.6</v>
          </cell>
          <cell r="X65">
            <v>175.20000000000002</v>
          </cell>
          <cell r="AC65">
            <v>159.20000000000002</v>
          </cell>
          <cell r="AF65">
            <v>444.2</v>
          </cell>
          <cell r="AG65">
            <v>367.2</v>
          </cell>
          <cell r="AH65">
            <v>0</v>
          </cell>
          <cell r="AK65">
            <v>2781.3999999999996</v>
          </cell>
          <cell r="AL65">
            <v>646.20000000000005</v>
          </cell>
          <cell r="AM65">
            <v>2135.1999999999998</v>
          </cell>
          <cell r="AO65">
            <v>376</v>
          </cell>
        </row>
        <row r="66">
          <cell r="F66">
            <v>0</v>
          </cell>
          <cell r="G66">
            <v>0</v>
          </cell>
          <cell r="P66">
            <v>0</v>
          </cell>
          <cell r="S66">
            <v>0</v>
          </cell>
          <cell r="X66">
            <v>0</v>
          </cell>
          <cell r="AC66">
            <v>0</v>
          </cell>
          <cell r="AD66">
            <v>0</v>
          </cell>
          <cell r="AH66">
            <v>0</v>
          </cell>
          <cell r="AK66">
            <v>0</v>
          </cell>
          <cell r="AL66">
            <v>0</v>
          </cell>
          <cell r="AM66">
            <v>0</v>
          </cell>
          <cell r="AO66">
            <v>0</v>
          </cell>
        </row>
        <row r="67">
          <cell r="G67">
            <v>0</v>
          </cell>
          <cell r="H67">
            <v>0.3333333333333286</v>
          </cell>
          <cell r="P67">
            <v>-41.200000000000045</v>
          </cell>
          <cell r="S67">
            <v>-70.599999999999909</v>
          </cell>
          <cell r="T67">
            <v>186.20000000000002</v>
          </cell>
          <cell r="U67">
            <v>978.8</v>
          </cell>
          <cell r="X67">
            <v>576.79999999999995</v>
          </cell>
          <cell r="Y67">
            <v>233</v>
          </cell>
          <cell r="Z67">
            <v>519</v>
          </cell>
          <cell r="AC67">
            <v>574.79999999999995</v>
          </cell>
          <cell r="AD67">
            <v>240</v>
          </cell>
          <cell r="AE67">
            <v>494</v>
          </cell>
          <cell r="AF67">
            <v>108.80000000000001</v>
          </cell>
          <cell r="AG67">
            <v>170.8</v>
          </cell>
          <cell r="AH67">
            <v>-62</v>
          </cell>
          <cell r="AI67">
            <v>0</v>
          </cell>
          <cell r="AJ67">
            <v>0</v>
          </cell>
          <cell r="AK67">
            <v>1220.5999999999999</v>
          </cell>
          <cell r="AN67">
            <v>426</v>
          </cell>
          <cell r="AO67">
            <v>932</v>
          </cell>
          <cell r="AP67">
            <v>552</v>
          </cell>
          <cell r="AQ67">
            <v>1317.3333333333335</v>
          </cell>
        </row>
        <row r="68">
          <cell r="F68">
            <v>133.60000000000002</v>
          </cell>
          <cell r="G68">
            <v>29</v>
          </cell>
          <cell r="H68">
            <v>104.60000000000002</v>
          </cell>
          <cell r="P68">
            <v>699.4</v>
          </cell>
          <cell r="S68">
            <v>1291.1454545454546</v>
          </cell>
          <cell r="T68">
            <v>322.78636363636366</v>
          </cell>
          <cell r="U68">
            <v>968.35909090909104</v>
          </cell>
          <cell r="X68">
            <v>661.0363636363636</v>
          </cell>
          <cell r="Y68">
            <v>205</v>
          </cell>
          <cell r="Z68">
            <v>456.0363636363636</v>
          </cell>
          <cell r="AC68">
            <v>482.8</v>
          </cell>
          <cell r="AD68">
            <v>158</v>
          </cell>
          <cell r="AE68">
            <v>324.8</v>
          </cell>
          <cell r="AF68">
            <v>506</v>
          </cell>
          <cell r="AG68">
            <v>506</v>
          </cell>
          <cell r="AH68">
            <v>0</v>
          </cell>
          <cell r="AK68">
            <v>3773.9818181818182</v>
          </cell>
          <cell r="AL68">
            <v>1091.4000000000001</v>
          </cell>
          <cell r="AM68">
            <v>2682.5818181818181</v>
          </cell>
          <cell r="AN68">
            <v>363</v>
          </cell>
          <cell r="AO68">
            <v>1220</v>
          </cell>
          <cell r="AP68">
            <v>728.40000000000009</v>
          </cell>
          <cell r="AQ68">
            <v>1462.5818181818181</v>
          </cell>
        </row>
        <row r="69">
          <cell r="G69">
            <v>0</v>
          </cell>
          <cell r="H69">
            <v>0</v>
          </cell>
          <cell r="P69">
            <v>51</v>
          </cell>
          <cell r="S69">
            <v>296.72727272727275</v>
          </cell>
          <cell r="X69">
            <v>202.18181818181819</v>
          </cell>
          <cell r="Y69">
            <v>63</v>
          </cell>
          <cell r="Z69">
            <v>139.18181818181819</v>
          </cell>
          <cell r="AC69">
            <v>147</v>
          </cell>
          <cell r="AD69">
            <v>48</v>
          </cell>
          <cell r="AE69">
            <v>99</v>
          </cell>
          <cell r="AF69">
            <v>88</v>
          </cell>
          <cell r="AG69">
            <v>88</v>
          </cell>
          <cell r="AH69">
            <v>0</v>
          </cell>
          <cell r="AK69">
            <v>784.90909090909099</v>
          </cell>
          <cell r="AL69">
            <v>162</v>
          </cell>
          <cell r="AM69">
            <v>622.90909090909099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3</v>
          </cell>
          <cell r="S70">
            <v>17</v>
          </cell>
          <cell r="X70">
            <v>11</v>
          </cell>
          <cell r="Y70">
            <v>3</v>
          </cell>
          <cell r="Z70">
            <v>8</v>
          </cell>
          <cell r="AC70">
            <v>8</v>
          </cell>
          <cell r="AD70">
            <v>3</v>
          </cell>
          <cell r="AE70">
            <v>5</v>
          </cell>
          <cell r="AF70">
            <v>5</v>
          </cell>
          <cell r="AG70">
            <v>5</v>
          </cell>
          <cell r="AH70">
            <v>0</v>
          </cell>
          <cell r="AK70">
            <v>44</v>
          </cell>
          <cell r="AL70">
            <v>9</v>
          </cell>
          <cell r="AM70">
            <v>35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16</v>
          </cell>
          <cell r="S71">
            <v>95</v>
          </cell>
          <cell r="X71">
            <v>65</v>
          </cell>
          <cell r="Y71">
            <v>20</v>
          </cell>
          <cell r="Z71">
            <v>45</v>
          </cell>
          <cell r="AC71">
            <v>48</v>
          </cell>
          <cell r="AD71">
            <v>16</v>
          </cell>
          <cell r="AE71">
            <v>32</v>
          </cell>
          <cell r="AF71">
            <v>28</v>
          </cell>
          <cell r="AG71">
            <v>28</v>
          </cell>
          <cell r="AH71">
            <v>0</v>
          </cell>
          <cell r="AK71">
            <v>252</v>
          </cell>
          <cell r="AL71">
            <v>52</v>
          </cell>
          <cell r="AM71">
            <v>200</v>
          </cell>
        </row>
        <row r="72">
          <cell r="F72">
            <v>0</v>
          </cell>
          <cell r="G72">
            <v>0</v>
          </cell>
          <cell r="X72">
            <v>0</v>
          </cell>
          <cell r="AC72">
            <v>0</v>
          </cell>
          <cell r="AF72">
            <v>0</v>
          </cell>
          <cell r="AG72">
            <v>0</v>
          </cell>
          <cell r="AH72">
            <v>0</v>
          </cell>
          <cell r="AK72">
            <v>0</v>
          </cell>
          <cell r="AL72">
            <v>0</v>
          </cell>
          <cell r="AM72">
            <v>0</v>
          </cell>
        </row>
        <row r="73">
          <cell r="G73">
            <v>0</v>
          </cell>
          <cell r="P73">
            <v>699.4</v>
          </cell>
          <cell r="S73">
            <v>0</v>
          </cell>
          <cell r="X73">
            <v>0</v>
          </cell>
          <cell r="Y73">
            <v>0</v>
          </cell>
          <cell r="Z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K73">
            <v>699.4</v>
          </cell>
          <cell r="AL73">
            <v>699.4</v>
          </cell>
          <cell r="AM73">
            <v>0</v>
          </cell>
        </row>
        <row r="74">
          <cell r="G74">
            <v>0</v>
          </cell>
          <cell r="P74">
            <v>0</v>
          </cell>
          <cell r="S74">
            <v>0</v>
          </cell>
          <cell r="X74">
            <v>0</v>
          </cell>
          <cell r="Z74">
            <v>0</v>
          </cell>
          <cell r="AC74">
            <v>0</v>
          </cell>
          <cell r="AD74">
            <v>0</v>
          </cell>
          <cell r="AE74">
            <v>0</v>
          </cell>
          <cell r="AH74">
            <v>0</v>
          </cell>
          <cell r="AK74">
            <v>0</v>
          </cell>
          <cell r="AL74">
            <v>0</v>
          </cell>
          <cell r="AM74">
            <v>0</v>
          </cell>
        </row>
        <row r="75">
          <cell r="F75">
            <v>1431.9</v>
          </cell>
          <cell r="G75">
            <v>316</v>
          </cell>
          <cell r="H75">
            <v>1115.9000000000001</v>
          </cell>
          <cell r="P75">
            <v>91.000000000000014</v>
          </cell>
          <cell r="S75">
            <v>225.60000000000002</v>
          </cell>
          <cell r="T75">
            <v>93.456000000000003</v>
          </cell>
          <cell r="U75">
            <v>132.14400000000001</v>
          </cell>
          <cell r="X75">
            <v>92.000000000000014</v>
          </cell>
          <cell r="Y75">
            <v>29</v>
          </cell>
          <cell r="Z75">
            <v>63.000000000000014</v>
          </cell>
          <cell r="AC75">
            <v>67.2</v>
          </cell>
          <cell r="AD75">
            <v>22</v>
          </cell>
          <cell r="AE75">
            <v>45.2</v>
          </cell>
          <cell r="AF75">
            <v>180</v>
          </cell>
          <cell r="AG75">
            <v>148.96</v>
          </cell>
          <cell r="AH75">
            <v>31.039999999999992</v>
          </cell>
          <cell r="AI75">
            <v>507.20000000000005</v>
          </cell>
          <cell r="AK75">
            <v>3022.5266666666666</v>
          </cell>
          <cell r="AL75">
            <v>667.6</v>
          </cell>
          <cell r="AM75">
            <v>2354.9266666666667</v>
          </cell>
          <cell r="AN75">
            <v>51</v>
          </cell>
          <cell r="AO75">
            <v>185</v>
          </cell>
          <cell r="AP75">
            <v>616.6</v>
          </cell>
          <cell r="AQ75">
            <v>2169.9266666666667</v>
          </cell>
        </row>
        <row r="76">
          <cell r="F76">
            <v>105</v>
          </cell>
          <cell r="G76">
            <v>23</v>
          </cell>
          <cell r="H76">
            <v>82</v>
          </cell>
          <cell r="T76">
            <v>0</v>
          </cell>
          <cell r="U76">
            <v>0</v>
          </cell>
          <cell r="Y76">
            <v>0</v>
          </cell>
          <cell r="Z76">
            <v>0</v>
          </cell>
          <cell r="AE76">
            <v>0</v>
          </cell>
          <cell r="AH76">
            <v>0</v>
          </cell>
          <cell r="AK76">
            <v>105</v>
          </cell>
          <cell r="AL76">
            <v>23</v>
          </cell>
          <cell r="AM76">
            <v>82</v>
          </cell>
          <cell r="AN76">
            <v>0</v>
          </cell>
          <cell r="AO76">
            <v>0</v>
          </cell>
          <cell r="AP76">
            <v>23</v>
          </cell>
          <cell r="AQ76">
            <v>82</v>
          </cell>
        </row>
        <row r="77">
          <cell r="F77">
            <v>1326.9</v>
          </cell>
          <cell r="G77">
            <v>293</v>
          </cell>
          <cell r="H77">
            <v>1033.9000000000001</v>
          </cell>
          <cell r="P77">
            <v>91.000000000000014</v>
          </cell>
          <cell r="S77">
            <v>225.60000000000002</v>
          </cell>
          <cell r="T77">
            <v>93.456000000000003</v>
          </cell>
          <cell r="U77">
            <v>132.14400000000001</v>
          </cell>
          <cell r="X77">
            <v>92.000000000000014</v>
          </cell>
          <cell r="Y77">
            <v>29</v>
          </cell>
          <cell r="Z77">
            <v>63.000000000000014</v>
          </cell>
          <cell r="AC77">
            <v>67.2</v>
          </cell>
          <cell r="AD77">
            <v>22</v>
          </cell>
          <cell r="AE77">
            <v>45.2</v>
          </cell>
          <cell r="AF77">
            <v>180</v>
          </cell>
          <cell r="AG77">
            <v>148.96</v>
          </cell>
          <cell r="AH77">
            <v>31.039999999999992</v>
          </cell>
          <cell r="AI77">
            <v>507.20000000000005</v>
          </cell>
          <cell r="AK77">
            <v>2917.5266666666666</v>
          </cell>
          <cell r="AL77">
            <v>644.6</v>
          </cell>
          <cell r="AM77">
            <v>2272.9266666666667</v>
          </cell>
          <cell r="AN77">
            <v>51</v>
          </cell>
          <cell r="AO77">
            <v>185</v>
          </cell>
          <cell r="AP77">
            <v>593.6</v>
          </cell>
          <cell r="AQ77">
            <v>2087.9266666666667</v>
          </cell>
        </row>
        <row r="78">
          <cell r="F78">
            <v>474.8</v>
          </cell>
          <cell r="G78">
            <v>105</v>
          </cell>
          <cell r="H78">
            <v>369.8</v>
          </cell>
          <cell r="P78">
            <v>52.800000000000004</v>
          </cell>
          <cell r="S78">
            <v>141.6</v>
          </cell>
          <cell r="T78">
            <v>93.456000000000003</v>
          </cell>
          <cell r="U78">
            <v>48.143999999999991</v>
          </cell>
          <cell r="X78">
            <v>44.800000000000004</v>
          </cell>
          <cell r="Y78">
            <v>14</v>
          </cell>
          <cell r="Z78">
            <v>30.800000000000004</v>
          </cell>
          <cell r="AC78">
            <v>34.4</v>
          </cell>
          <cell r="AD78">
            <v>22</v>
          </cell>
          <cell r="AE78">
            <v>12.399999999999999</v>
          </cell>
          <cell r="AF78">
            <v>130.4</v>
          </cell>
          <cell r="AG78">
            <v>119.2</v>
          </cell>
          <cell r="AH78">
            <v>11.200000000000003</v>
          </cell>
          <cell r="AK78">
            <v>947.59999999999991</v>
          </cell>
          <cell r="AL78">
            <v>239.4</v>
          </cell>
          <cell r="AM78">
            <v>708.19999999999993</v>
          </cell>
          <cell r="AQ78">
            <v>708.19999999999993</v>
          </cell>
        </row>
        <row r="79">
          <cell r="H79">
            <v>0</v>
          </cell>
          <cell r="S79">
            <v>0</v>
          </cell>
          <cell r="AK79">
            <v>363.66666666666663</v>
          </cell>
          <cell r="AL79">
            <v>158</v>
          </cell>
          <cell r="AM79">
            <v>205.66666666666663</v>
          </cell>
          <cell r="AQ79">
            <v>205.66666666666663</v>
          </cell>
        </row>
        <row r="80">
          <cell r="F80">
            <v>353.6</v>
          </cell>
          <cell r="G80">
            <v>78</v>
          </cell>
          <cell r="H80">
            <v>275.60000000000002</v>
          </cell>
          <cell r="P80">
            <v>19</v>
          </cell>
          <cell r="S80">
            <v>36.800000000000004</v>
          </cell>
          <cell r="X80">
            <v>38.400000000000006</v>
          </cell>
          <cell r="Y80">
            <v>12</v>
          </cell>
          <cell r="Z80">
            <v>26.400000000000006</v>
          </cell>
          <cell r="AC80">
            <v>7.2</v>
          </cell>
          <cell r="AF80">
            <v>9.6000000000000014</v>
          </cell>
          <cell r="AG80">
            <v>5.7600000000000007</v>
          </cell>
          <cell r="AH80">
            <v>3.8400000000000007</v>
          </cell>
          <cell r="AI80">
            <v>31.466666666666669</v>
          </cell>
          <cell r="AK80">
            <v>496.22666666666669</v>
          </cell>
          <cell r="AL80">
            <v>111</v>
          </cell>
          <cell r="AM80">
            <v>385.22666666666669</v>
          </cell>
        </row>
        <row r="81">
          <cell r="F81">
            <v>498.5</v>
          </cell>
          <cell r="G81">
            <v>110</v>
          </cell>
          <cell r="H81">
            <v>388.5</v>
          </cell>
          <cell r="P81">
            <v>19.200000000000003</v>
          </cell>
          <cell r="S81">
            <v>47.2</v>
          </cell>
          <cell r="X81">
            <v>8.8000000000000007</v>
          </cell>
          <cell r="Y81">
            <v>3</v>
          </cell>
          <cell r="Z81">
            <v>5.8000000000000007</v>
          </cell>
          <cell r="AC81">
            <v>25.6</v>
          </cell>
          <cell r="AF81">
            <v>40</v>
          </cell>
          <cell r="AG81">
            <v>24</v>
          </cell>
          <cell r="AH81">
            <v>16</v>
          </cell>
          <cell r="AI81">
            <v>475.73333333333335</v>
          </cell>
          <cell r="AK81">
            <v>1110.0333333333333</v>
          </cell>
          <cell r="AL81">
            <v>136.19999999999999</v>
          </cell>
          <cell r="AM81">
            <v>973.83333333333326</v>
          </cell>
        </row>
        <row r="82">
          <cell r="H82">
            <v>0</v>
          </cell>
          <cell r="Y82">
            <v>0</v>
          </cell>
          <cell r="Z82">
            <v>0</v>
          </cell>
          <cell r="AK82">
            <v>0</v>
          </cell>
          <cell r="AL82">
            <v>0</v>
          </cell>
          <cell r="AM82">
            <v>0</v>
          </cell>
        </row>
        <row r="83">
          <cell r="F83">
            <v>19.399999999999999</v>
          </cell>
          <cell r="G83">
            <v>0</v>
          </cell>
          <cell r="H83">
            <v>19.399999999999999</v>
          </cell>
          <cell r="P83">
            <v>3.1</v>
          </cell>
          <cell r="S83">
            <v>7.5</v>
          </cell>
          <cell r="X83">
            <v>3.1</v>
          </cell>
          <cell r="Y83">
            <v>1</v>
          </cell>
          <cell r="Z83">
            <v>2.1</v>
          </cell>
          <cell r="AC83">
            <v>1.7</v>
          </cell>
          <cell r="AF83">
            <v>4.8</v>
          </cell>
          <cell r="AH83">
            <v>4.8</v>
          </cell>
          <cell r="AK83">
            <v>35.800000000000004</v>
          </cell>
          <cell r="AL83">
            <v>5.0999999999999996</v>
          </cell>
          <cell r="AM83">
            <v>30.700000000000003</v>
          </cell>
        </row>
        <row r="84">
          <cell r="F84">
            <v>2252.3000000000002</v>
          </cell>
          <cell r="G84">
            <v>496</v>
          </cell>
          <cell r="H84">
            <v>1756.3000000000002</v>
          </cell>
          <cell r="P84">
            <v>2551.6</v>
          </cell>
          <cell r="Q84">
            <v>0</v>
          </cell>
          <cell r="R84">
            <v>0</v>
          </cell>
          <cell r="S84">
            <v>26545.418181818179</v>
          </cell>
          <cell r="T84">
            <v>23326.412</v>
          </cell>
          <cell r="U84">
            <v>3219.0061818181821</v>
          </cell>
          <cell r="X84">
            <v>25476.854545454546</v>
          </cell>
          <cell r="Y84">
            <v>9296.0975609756097</v>
          </cell>
          <cell r="Z84">
            <v>16180.756984478936</v>
          </cell>
          <cell r="AA84">
            <v>0</v>
          </cell>
          <cell r="AB84">
            <v>0</v>
          </cell>
          <cell r="AC84">
            <v>22303.4</v>
          </cell>
          <cell r="AD84">
            <v>8940.4774346793329</v>
          </cell>
          <cell r="AE84">
            <v>13362.922565320667</v>
          </cell>
          <cell r="AF84">
            <v>3914</v>
          </cell>
          <cell r="AG84">
            <v>3321.88</v>
          </cell>
          <cell r="AH84">
            <v>592.12</v>
          </cell>
          <cell r="AI84">
            <v>786.10909090909092</v>
          </cell>
          <cell r="AK84">
            <v>84163.028484848473</v>
          </cell>
          <cell r="AL84">
            <v>21818.574995654941</v>
          </cell>
          <cell r="AM84">
            <v>62344.453489193547</v>
          </cell>
          <cell r="AN84">
            <v>18184.574995654941</v>
          </cell>
          <cell r="AO84">
            <v>50837</v>
          </cell>
          <cell r="AP84">
            <v>3358</v>
          </cell>
          <cell r="AQ84">
            <v>10648.453489193544</v>
          </cell>
        </row>
        <row r="85">
          <cell r="F85">
            <v>281</v>
          </cell>
          <cell r="G85">
            <v>62</v>
          </cell>
          <cell r="H85">
            <v>219</v>
          </cell>
          <cell r="P85">
            <v>528</v>
          </cell>
          <cell r="Q85">
            <v>0</v>
          </cell>
          <cell r="R85">
            <v>0</v>
          </cell>
          <cell r="T85">
            <v>454.85363636363633</v>
          </cell>
          <cell r="U85">
            <v>473.41909090909093</v>
          </cell>
          <cell r="V85">
            <v>0</v>
          </cell>
          <cell r="W85">
            <v>0</v>
          </cell>
          <cell r="Y85">
            <v>148</v>
          </cell>
          <cell r="Z85">
            <v>327</v>
          </cell>
          <cell r="AA85">
            <v>0</v>
          </cell>
          <cell r="AB85">
            <v>0</v>
          </cell>
          <cell r="AD85">
            <v>127</v>
          </cell>
          <cell r="AE85">
            <v>262</v>
          </cell>
          <cell r="AH85">
            <v>53</v>
          </cell>
          <cell r="AI85">
            <v>202.90909090909091</v>
          </cell>
          <cell r="AK85">
            <v>4336.909090909091</v>
          </cell>
          <cell r="AL85">
            <v>1024</v>
          </cell>
          <cell r="AM85">
            <v>3312.909090909091</v>
          </cell>
        </row>
        <row r="86">
          <cell r="AL86">
            <v>21837.195939509984</v>
          </cell>
        </row>
        <row r="87">
          <cell r="F87">
            <v>11292</v>
          </cell>
          <cell r="G87">
            <v>11292</v>
          </cell>
          <cell r="AK87">
            <v>11292</v>
          </cell>
          <cell r="AL87">
            <v>11292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</row>
        <row r="88">
          <cell r="F88">
            <v>13544.3</v>
          </cell>
          <cell r="G88">
            <v>11788</v>
          </cell>
          <cell r="H88">
            <v>1756.3000000000002</v>
          </cell>
          <cell r="P88">
            <v>2551.6</v>
          </cell>
          <cell r="Q88">
            <v>0</v>
          </cell>
          <cell r="R88">
            <v>0</v>
          </cell>
          <cell r="S88">
            <v>26545.418181818179</v>
          </cell>
          <cell r="T88">
            <v>23326.412</v>
          </cell>
          <cell r="U88">
            <v>3219.0061818181821</v>
          </cell>
          <cell r="V88">
            <v>0</v>
          </cell>
          <cell r="W88">
            <v>0</v>
          </cell>
          <cell r="X88">
            <v>25476.854545454546</v>
          </cell>
          <cell r="Y88">
            <v>9296.0975609756097</v>
          </cell>
          <cell r="Z88">
            <v>16180.756984478936</v>
          </cell>
          <cell r="AA88">
            <v>0</v>
          </cell>
          <cell r="AB88">
            <v>0</v>
          </cell>
          <cell r="AC88">
            <v>22303.4</v>
          </cell>
          <cell r="AD88">
            <v>8940.4774346793329</v>
          </cell>
          <cell r="AE88">
            <v>13362.922565320667</v>
          </cell>
          <cell r="AF88">
            <v>3914</v>
          </cell>
          <cell r="AG88">
            <v>3321.88</v>
          </cell>
          <cell r="AH88">
            <v>592.12</v>
          </cell>
          <cell r="AI88">
            <v>786.10909090909092</v>
          </cell>
          <cell r="AK88">
            <v>95455.028484848473</v>
          </cell>
          <cell r="AL88">
            <v>33110.574995654941</v>
          </cell>
          <cell r="AM88">
            <v>62344.453489193547</v>
          </cell>
          <cell r="AN88">
            <v>18184.574995654941</v>
          </cell>
          <cell r="AO88">
            <v>50837</v>
          </cell>
          <cell r="AP88">
            <v>3358</v>
          </cell>
          <cell r="AQ88">
            <v>10648.453489193544</v>
          </cell>
        </row>
        <row r="89">
          <cell r="F89">
            <v>0</v>
          </cell>
          <cell r="G89">
            <v>0</v>
          </cell>
          <cell r="H89">
            <v>0</v>
          </cell>
          <cell r="AH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-1</v>
          </cell>
        </row>
        <row r="90">
          <cell r="F90">
            <v>1390</v>
          </cell>
          <cell r="G90">
            <v>810</v>
          </cell>
          <cell r="H90">
            <v>580</v>
          </cell>
          <cell r="AH90">
            <v>0</v>
          </cell>
          <cell r="AK90">
            <v>1390</v>
          </cell>
          <cell r="AL90">
            <v>810</v>
          </cell>
          <cell r="AM90">
            <v>580</v>
          </cell>
          <cell r="AN90">
            <v>0</v>
          </cell>
          <cell r="AO90">
            <v>0</v>
          </cell>
          <cell r="AP90">
            <v>225.18812577924132</v>
          </cell>
          <cell r="AQ90">
            <v>41.283220704629741</v>
          </cell>
        </row>
        <row r="91">
          <cell r="F91">
            <v>600</v>
          </cell>
          <cell r="G91">
            <v>128</v>
          </cell>
          <cell r="H91">
            <v>472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H91">
            <v>0</v>
          </cell>
          <cell r="AK91">
            <v>600</v>
          </cell>
          <cell r="AL91">
            <v>128</v>
          </cell>
          <cell r="AM91">
            <v>472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</row>
        <row r="92">
          <cell r="F92">
            <v>18.666666666666664</v>
          </cell>
          <cell r="G92">
            <v>4</v>
          </cell>
          <cell r="H92">
            <v>14.666666666666664</v>
          </cell>
          <cell r="P92">
            <v>48.800000000000004</v>
          </cell>
          <cell r="S92">
            <v>5.6000000000000005</v>
          </cell>
          <cell r="X92">
            <v>13.600000000000001</v>
          </cell>
          <cell r="Y92">
            <v>4</v>
          </cell>
          <cell r="Z92">
            <v>9.6000000000000014</v>
          </cell>
          <cell r="AC92">
            <v>21.6</v>
          </cell>
          <cell r="AD92">
            <v>9</v>
          </cell>
          <cell r="AE92">
            <v>12.600000000000001</v>
          </cell>
          <cell r="AF92">
            <v>12</v>
          </cell>
          <cell r="AG92">
            <v>11</v>
          </cell>
          <cell r="AH92">
            <v>1</v>
          </cell>
          <cell r="AK92">
            <v>119.26666666666665</v>
          </cell>
          <cell r="AL92">
            <v>65.800000000000011</v>
          </cell>
          <cell r="AM92">
            <v>53.46666666666664</v>
          </cell>
          <cell r="AN92">
            <v>13</v>
          </cell>
          <cell r="AO92">
            <v>24</v>
          </cell>
          <cell r="AP92">
            <v>52.800000000000011</v>
          </cell>
          <cell r="AQ92">
            <v>29.46666666666664</v>
          </cell>
        </row>
        <row r="95">
          <cell r="F95">
            <v>15552.966666666665</v>
          </cell>
          <cell r="G95">
            <v>12730</v>
          </cell>
          <cell r="H95">
            <v>2822.9666666666667</v>
          </cell>
          <cell r="P95">
            <v>2600.4</v>
          </cell>
          <cell r="Q95">
            <v>0</v>
          </cell>
          <cell r="R95">
            <v>0</v>
          </cell>
          <cell r="S95">
            <v>26551.018181818177</v>
          </cell>
          <cell r="T95">
            <v>23326.412</v>
          </cell>
          <cell r="U95">
            <v>3219.0061818181821</v>
          </cell>
          <cell r="V95">
            <v>0</v>
          </cell>
          <cell r="W95">
            <v>0</v>
          </cell>
          <cell r="X95">
            <v>25490.454545454544</v>
          </cell>
          <cell r="Y95">
            <v>9300.0975609756097</v>
          </cell>
          <cell r="Z95">
            <v>16190.356984478936</v>
          </cell>
          <cell r="AA95">
            <v>0</v>
          </cell>
          <cell r="AB95">
            <v>0</v>
          </cell>
          <cell r="AC95">
            <v>22325</v>
          </cell>
          <cell r="AD95">
            <v>8949.4774346793329</v>
          </cell>
          <cell r="AE95">
            <v>13375.522565320667</v>
          </cell>
          <cell r="AF95">
            <v>3925</v>
          </cell>
          <cell r="AG95">
            <v>3332.88</v>
          </cell>
          <cell r="AH95">
            <v>593.12</v>
          </cell>
          <cell r="AI95">
            <v>786.10909090909092</v>
          </cell>
          <cell r="AJ95">
            <v>0</v>
          </cell>
          <cell r="AK95">
            <v>97564.295151515136</v>
          </cell>
          <cell r="AL95">
            <v>34114.374995654944</v>
          </cell>
          <cell r="AM95">
            <v>63449.920155860214</v>
          </cell>
          <cell r="AN95">
            <v>18197.574995654941</v>
          </cell>
          <cell r="AO95">
            <v>50861</v>
          </cell>
          <cell r="AP95">
            <v>3635.9881257792413</v>
          </cell>
          <cell r="AQ95">
            <v>10718.203376564841</v>
          </cell>
        </row>
        <row r="96">
          <cell r="F96">
            <v>4260.9666666666653</v>
          </cell>
          <cell r="G96">
            <v>1438</v>
          </cell>
          <cell r="H96">
            <v>2822.9666666666667</v>
          </cell>
          <cell r="P96">
            <v>2600.4</v>
          </cell>
          <cell r="Q96">
            <v>0</v>
          </cell>
          <cell r="R96">
            <v>0</v>
          </cell>
          <cell r="S96">
            <v>7626.0181818181773</v>
          </cell>
          <cell r="T96">
            <v>4401.4120000000003</v>
          </cell>
          <cell r="U96">
            <v>3219.0061818181821</v>
          </cell>
          <cell r="V96">
            <v>0</v>
          </cell>
          <cell r="W96">
            <v>0</v>
          </cell>
          <cell r="X96">
            <v>2981.4545454545441</v>
          </cell>
          <cell r="Y96">
            <v>925</v>
          </cell>
          <cell r="Z96">
            <v>2056.454545454546</v>
          </cell>
          <cell r="AA96">
            <v>0</v>
          </cell>
          <cell r="AB96">
            <v>0</v>
          </cell>
          <cell r="AC96">
            <v>1888</v>
          </cell>
          <cell r="AD96">
            <v>619</v>
          </cell>
          <cell r="AE96">
            <v>1269</v>
          </cell>
          <cell r="AF96">
            <v>3925</v>
          </cell>
          <cell r="AG96">
            <v>3332.88</v>
          </cell>
          <cell r="AH96">
            <v>593.12</v>
          </cell>
          <cell r="AI96">
            <v>786.10909090909092</v>
          </cell>
          <cell r="AJ96">
            <v>0</v>
          </cell>
          <cell r="AK96">
            <v>24401.295151515136</v>
          </cell>
          <cell r="AL96">
            <v>6116.8000000000029</v>
          </cell>
          <cell r="AM96">
            <v>18284.495151515155</v>
          </cell>
          <cell r="AN96">
            <v>1492</v>
          </cell>
          <cell r="AO96">
            <v>5696</v>
          </cell>
          <cell r="AP96">
            <v>3635.9881257792413</v>
          </cell>
          <cell r="AQ96">
            <v>10717.778372219782</v>
          </cell>
        </row>
        <row r="97">
          <cell r="F97">
            <v>684.2</v>
          </cell>
          <cell r="G97">
            <v>15552.966666666667</v>
          </cell>
          <cell r="P97">
            <v>627.20000000000005</v>
          </cell>
          <cell r="S97">
            <v>1365.6</v>
          </cell>
          <cell r="X97">
            <v>175.20000000000002</v>
          </cell>
          <cell r="Y97">
            <v>25490.454545454544</v>
          </cell>
          <cell r="AC97">
            <v>159.20000000000002</v>
          </cell>
          <cell r="AD97">
            <v>22325</v>
          </cell>
          <cell r="AF97">
            <v>444.2</v>
          </cell>
          <cell r="AG97">
            <v>367.2</v>
          </cell>
          <cell r="AH97">
            <v>77</v>
          </cell>
          <cell r="AI97">
            <v>54.400000000000006</v>
          </cell>
          <cell r="AJ97">
            <v>0</v>
          </cell>
          <cell r="AK97">
            <v>3450.5999999999995</v>
          </cell>
          <cell r="AL97">
            <v>97564.295151515151</v>
          </cell>
        </row>
        <row r="98">
          <cell r="F98">
            <v>87</v>
          </cell>
          <cell r="P98">
            <v>627.20000000000005</v>
          </cell>
          <cell r="S98">
            <v>1365.6</v>
          </cell>
          <cell r="X98">
            <v>175.20000000000002</v>
          </cell>
          <cell r="AC98">
            <v>159.20000000000002</v>
          </cell>
          <cell r="AF98">
            <v>444.2</v>
          </cell>
          <cell r="AG98">
            <v>367.2</v>
          </cell>
          <cell r="AH98">
            <v>0</v>
          </cell>
          <cell r="AI98">
            <v>54.400000000000006</v>
          </cell>
          <cell r="AK98">
            <v>2853.3999999999996</v>
          </cell>
          <cell r="AL98">
            <v>97564.295151515165</v>
          </cell>
          <cell r="AM98">
            <v>34132.995939509987</v>
          </cell>
        </row>
        <row r="99">
          <cell r="F99">
            <v>0</v>
          </cell>
          <cell r="P99">
            <v>0</v>
          </cell>
          <cell r="X99">
            <v>0</v>
          </cell>
          <cell r="AK99">
            <v>0</v>
          </cell>
        </row>
        <row r="100">
          <cell r="F100">
            <v>597.20000000000005</v>
          </cell>
          <cell r="P100">
            <v>0</v>
          </cell>
          <cell r="S100">
            <v>0</v>
          </cell>
          <cell r="X100">
            <v>0</v>
          </cell>
          <cell r="AC100">
            <v>0</v>
          </cell>
          <cell r="AF100">
            <v>0</v>
          </cell>
          <cell r="AG100">
            <v>0</v>
          </cell>
          <cell r="AH100">
            <v>77</v>
          </cell>
          <cell r="AI100">
            <v>0</v>
          </cell>
          <cell r="AK100">
            <v>597.20000000000005</v>
          </cell>
        </row>
        <row r="101">
          <cell r="P101">
            <v>0</v>
          </cell>
          <cell r="S101">
            <v>0</v>
          </cell>
        </row>
        <row r="102">
          <cell r="S102">
            <v>0</v>
          </cell>
          <cell r="X102">
            <v>0</v>
          </cell>
        </row>
        <row r="104">
          <cell r="AK104">
            <v>0</v>
          </cell>
        </row>
        <row r="105">
          <cell r="AK105">
            <v>0</v>
          </cell>
        </row>
        <row r="106">
          <cell r="F106">
            <v>1047.2</v>
          </cell>
          <cell r="P106">
            <v>0</v>
          </cell>
          <cell r="S106">
            <v>0</v>
          </cell>
          <cell r="X106">
            <v>0</v>
          </cell>
          <cell r="AC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K106">
            <v>1047.2</v>
          </cell>
        </row>
        <row r="107">
          <cell r="F107">
            <v>597.20000000000005</v>
          </cell>
          <cell r="S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K107">
            <v>597.20000000000005</v>
          </cell>
        </row>
        <row r="108">
          <cell r="F108">
            <v>450</v>
          </cell>
          <cell r="P108">
            <v>0</v>
          </cell>
          <cell r="S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K108">
            <v>450</v>
          </cell>
        </row>
        <row r="109">
          <cell r="F109">
            <v>0</v>
          </cell>
          <cell r="P109">
            <v>0</v>
          </cell>
          <cell r="S109">
            <v>0</v>
          </cell>
          <cell r="X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K109">
            <v>0</v>
          </cell>
        </row>
        <row r="110">
          <cell r="F110">
            <v>0</v>
          </cell>
          <cell r="P110">
            <v>0</v>
          </cell>
          <cell r="S110">
            <v>79.800000000000011</v>
          </cell>
          <cell r="X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64</v>
          </cell>
          <cell r="AK110">
            <v>143.80000000000001</v>
          </cell>
        </row>
        <row r="111">
          <cell r="F111">
            <v>0</v>
          </cell>
          <cell r="P111">
            <v>0</v>
          </cell>
          <cell r="S111">
            <v>79.800000000000011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64</v>
          </cell>
          <cell r="AK111">
            <v>143.80000000000001</v>
          </cell>
        </row>
        <row r="112">
          <cell r="F112">
            <v>0</v>
          </cell>
          <cell r="P112">
            <v>0</v>
          </cell>
          <cell r="S112">
            <v>0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264.8</v>
          </cell>
          <cell r="AC113">
            <v>0</v>
          </cell>
          <cell r="AG113">
            <v>0</v>
          </cell>
          <cell r="AH113">
            <v>0</v>
          </cell>
          <cell r="AK113">
            <v>264.8</v>
          </cell>
          <cell r="AM113">
            <v>0</v>
          </cell>
        </row>
        <row r="114">
          <cell r="F114">
            <v>0</v>
          </cell>
          <cell r="P114">
            <v>0</v>
          </cell>
          <cell r="S114">
            <v>264.8</v>
          </cell>
          <cell r="AH114">
            <v>0</v>
          </cell>
          <cell r="AK114">
            <v>264.8</v>
          </cell>
        </row>
        <row r="115">
          <cell r="F115">
            <v>0</v>
          </cell>
          <cell r="P115">
            <v>0</v>
          </cell>
          <cell r="S115">
            <v>0</v>
          </cell>
          <cell r="AC115">
            <v>0</v>
          </cell>
          <cell r="AG115">
            <v>0</v>
          </cell>
          <cell r="AH115">
            <v>0</v>
          </cell>
          <cell r="AK115">
            <v>0</v>
          </cell>
          <cell r="AL115">
            <v>0</v>
          </cell>
          <cell r="AM115">
            <v>0</v>
          </cell>
        </row>
        <row r="116">
          <cell r="P116">
            <v>0</v>
          </cell>
          <cell r="S116">
            <v>0</v>
          </cell>
          <cell r="AC116">
            <v>0</v>
          </cell>
          <cell r="AG116">
            <v>0</v>
          </cell>
          <cell r="AH116">
            <v>0</v>
          </cell>
          <cell r="AK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K117">
            <v>0</v>
          </cell>
        </row>
        <row r="118">
          <cell r="P118">
            <v>0</v>
          </cell>
          <cell r="X118">
            <v>0</v>
          </cell>
          <cell r="AC118">
            <v>0</v>
          </cell>
          <cell r="AG118">
            <v>0</v>
          </cell>
          <cell r="AH118">
            <v>0</v>
          </cell>
          <cell r="AK118">
            <v>0</v>
          </cell>
        </row>
        <row r="119">
          <cell r="F119">
            <v>250.66666666666666</v>
          </cell>
          <cell r="AK119">
            <v>250.66666666666666</v>
          </cell>
        </row>
        <row r="120">
          <cell r="S120">
            <v>0</v>
          </cell>
          <cell r="X120">
            <v>0</v>
          </cell>
          <cell r="AF120">
            <v>0</v>
          </cell>
          <cell r="AK120">
            <v>0</v>
          </cell>
        </row>
        <row r="121">
          <cell r="F121">
            <v>8992</v>
          </cell>
          <cell r="AK121">
            <v>8992</v>
          </cell>
        </row>
        <row r="122">
          <cell r="AK122">
            <v>0</v>
          </cell>
        </row>
        <row r="123">
          <cell r="AK123">
            <v>-4642</v>
          </cell>
          <cell r="AL123">
            <v>-6716.1982727272625</v>
          </cell>
        </row>
        <row r="124">
          <cell r="F124">
            <v>0</v>
          </cell>
        </row>
        <row r="125">
          <cell r="F125">
            <v>10289.866666666667</v>
          </cell>
          <cell r="G125">
            <v>0</v>
          </cell>
          <cell r="H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344.6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64</v>
          </cell>
          <cell r="AJ125">
            <v>0</v>
          </cell>
          <cell r="AK125">
            <v>10698.466666666667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</row>
        <row r="126">
          <cell r="F126">
            <v>10289.866666666667</v>
          </cell>
          <cell r="G126">
            <v>0</v>
          </cell>
          <cell r="H126">
            <v>0</v>
          </cell>
          <cell r="P126">
            <v>0</v>
          </cell>
          <cell r="S126">
            <v>344.6</v>
          </cell>
          <cell r="X126">
            <v>0</v>
          </cell>
          <cell r="Y126">
            <v>0</v>
          </cell>
          <cell r="Z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77</v>
          </cell>
          <cell r="AI126">
            <v>64</v>
          </cell>
          <cell r="AJ126">
            <v>0</v>
          </cell>
          <cell r="AK126">
            <v>6056.4666666666672</v>
          </cell>
        </row>
        <row r="127">
          <cell r="AK127">
            <v>3982.2683939394046</v>
          </cell>
          <cell r="AL127">
            <v>10698.466666666667</v>
          </cell>
        </row>
        <row r="128">
          <cell r="AK128">
            <v>3982.2683939394046</v>
          </cell>
        </row>
        <row r="129">
          <cell r="AK129">
            <v>5688.9548484848638</v>
          </cell>
          <cell r="AL129">
            <v>12271.625004345056</v>
          </cell>
          <cell r="AM129">
            <v>-7447.9201558602144</v>
          </cell>
        </row>
        <row r="131">
          <cell r="AK131">
            <v>1706.6864545454591</v>
          </cell>
          <cell r="AN131">
            <v>0</v>
          </cell>
        </row>
        <row r="134">
          <cell r="AK134">
            <v>56002</v>
          </cell>
          <cell r="AM134">
            <v>56002</v>
          </cell>
          <cell r="AN134">
            <v>0</v>
          </cell>
          <cell r="AP134">
            <v>0</v>
          </cell>
        </row>
        <row r="135">
          <cell r="AK135">
            <v>-7447.9201558602144</v>
          </cell>
          <cell r="AN135">
            <v>0</v>
          </cell>
        </row>
        <row r="136">
          <cell r="AK136">
            <v>35.44</v>
          </cell>
          <cell r="AN136" t="e">
            <v>#DIV/0!</v>
          </cell>
        </row>
        <row r="137">
          <cell r="AK137">
            <v>40.159999999999997</v>
          </cell>
          <cell r="AN137" t="e">
            <v>#DIV/0!</v>
          </cell>
        </row>
        <row r="138">
          <cell r="AK138">
            <v>0</v>
          </cell>
          <cell r="AN138">
            <v>0</v>
          </cell>
        </row>
        <row r="140">
          <cell r="AK140">
            <v>10.96</v>
          </cell>
          <cell r="AN140" t="e">
            <v>#DIV/0!</v>
          </cell>
        </row>
        <row r="142">
          <cell r="AJ142">
            <v>0</v>
          </cell>
          <cell r="AK142">
            <v>8.6199999999999992</v>
          </cell>
          <cell r="AN142" t="e">
            <v>#DIV/0!</v>
          </cell>
        </row>
        <row r="143">
          <cell r="AK143">
            <v>43363</v>
          </cell>
          <cell r="AL143">
            <v>43363</v>
          </cell>
        </row>
        <row r="145">
          <cell r="AJ145">
            <v>300</v>
          </cell>
        </row>
        <row r="146">
          <cell r="AK146">
            <v>15283.523809523811</v>
          </cell>
          <cell r="AL146">
            <v>-34114.374995654944</v>
          </cell>
          <cell r="AM146">
            <v>-63449.920155860214</v>
          </cell>
        </row>
        <row r="147">
          <cell r="S147">
            <v>0</v>
          </cell>
          <cell r="AK147">
            <v>865.25</v>
          </cell>
        </row>
        <row r="149">
          <cell r="AJ149">
            <v>0</v>
          </cell>
          <cell r="AK149">
            <v>99365</v>
          </cell>
          <cell r="AL149">
            <v>43363</v>
          </cell>
          <cell r="AM149">
            <v>56002</v>
          </cell>
          <cell r="AN149">
            <v>0</v>
          </cell>
        </row>
        <row r="150">
          <cell r="AK150">
            <v>0</v>
          </cell>
        </row>
        <row r="151">
          <cell r="AK151">
            <v>102388</v>
          </cell>
          <cell r="AL151">
            <v>46386</v>
          </cell>
          <cell r="AM151">
            <v>56002</v>
          </cell>
        </row>
        <row r="152">
          <cell r="AK152">
            <v>0</v>
          </cell>
          <cell r="AN152">
            <v>1492</v>
          </cell>
          <cell r="AO152">
            <v>5696</v>
          </cell>
          <cell r="AP152">
            <v>3635.9881257792413</v>
          </cell>
          <cell r="AQ152">
            <v>10717.778372219782</v>
          </cell>
        </row>
        <row r="153">
          <cell r="AK153">
            <v>5.8</v>
          </cell>
          <cell r="AL153">
            <v>36</v>
          </cell>
          <cell r="AM153">
            <v>-11.7</v>
          </cell>
        </row>
        <row r="154">
          <cell r="AK154">
            <v>15.66507889570549</v>
          </cell>
          <cell r="AL154">
            <v>-100</v>
          </cell>
          <cell r="AM154">
            <v>-100</v>
          </cell>
        </row>
        <row r="155">
          <cell r="AL155">
            <v>0</v>
          </cell>
          <cell r="AM155">
            <v>0</v>
          </cell>
        </row>
        <row r="157">
          <cell r="F157">
            <v>0</v>
          </cell>
          <cell r="P157">
            <v>0</v>
          </cell>
          <cell r="S157">
            <v>0</v>
          </cell>
          <cell r="X157">
            <v>0</v>
          </cell>
          <cell r="AC157">
            <v>0</v>
          </cell>
          <cell r="AI157">
            <v>0</v>
          </cell>
          <cell r="AJ157">
            <v>142</v>
          </cell>
          <cell r="AK157">
            <v>0</v>
          </cell>
        </row>
        <row r="158">
          <cell r="F158">
            <v>583.6</v>
          </cell>
          <cell r="P158">
            <v>699.4</v>
          </cell>
          <cell r="S158">
            <v>1291.1454545454546</v>
          </cell>
          <cell r="X158">
            <v>661.0363636363636</v>
          </cell>
          <cell r="AC158">
            <v>482.8</v>
          </cell>
          <cell r="AF158">
            <v>506</v>
          </cell>
          <cell r="AG158">
            <v>506</v>
          </cell>
          <cell r="AH158">
            <v>0</v>
          </cell>
          <cell r="AK158">
            <v>4223.9818181818182</v>
          </cell>
        </row>
        <row r="159">
          <cell r="F159">
            <v>583.6</v>
          </cell>
          <cell r="P159">
            <v>538.20000000000005</v>
          </cell>
          <cell r="S159">
            <v>737</v>
          </cell>
          <cell r="X159">
            <v>351</v>
          </cell>
          <cell r="AC159">
            <v>184.8</v>
          </cell>
          <cell r="AF159">
            <v>67.2</v>
          </cell>
          <cell r="AG159">
            <v>67.2</v>
          </cell>
          <cell r="AH159">
            <v>0</v>
          </cell>
          <cell r="AK159">
            <v>2394.6000000000004</v>
          </cell>
        </row>
        <row r="160">
          <cell r="F160">
            <v>583.6</v>
          </cell>
          <cell r="P160">
            <v>56</v>
          </cell>
          <cell r="S160">
            <v>130.4</v>
          </cell>
          <cell r="X160">
            <v>72.760000000000019</v>
          </cell>
          <cell r="AC160">
            <v>72.8</v>
          </cell>
          <cell r="AF160">
            <v>56</v>
          </cell>
          <cell r="AG160">
            <v>56</v>
          </cell>
          <cell r="AH160">
            <v>0</v>
          </cell>
          <cell r="AI160">
            <v>525.04000000000008</v>
          </cell>
          <cell r="AK160">
            <v>1496.6</v>
          </cell>
        </row>
        <row r="161">
          <cell r="AK161">
            <v>0</v>
          </cell>
        </row>
        <row r="162">
          <cell r="AK162">
            <v>0</v>
          </cell>
        </row>
        <row r="163">
          <cell r="F163">
            <v>14.170833333333334</v>
          </cell>
          <cell r="AK163">
            <v>14.170833333333334</v>
          </cell>
        </row>
        <row r="164">
          <cell r="P164">
            <v>70</v>
          </cell>
          <cell r="S164">
            <v>408.72727272727275</v>
          </cell>
          <cell r="X164">
            <v>278.18181818181819</v>
          </cell>
          <cell r="AC164">
            <v>203</v>
          </cell>
          <cell r="AG164">
            <v>121</v>
          </cell>
          <cell r="AK164">
            <v>959.90909090909099</v>
          </cell>
        </row>
        <row r="165">
          <cell r="F165">
            <v>124.60000000000002</v>
          </cell>
          <cell r="S165">
            <v>882.41818181818189</v>
          </cell>
          <cell r="X165">
            <v>382.85454545454542</v>
          </cell>
          <cell r="AC165">
            <v>279.8</v>
          </cell>
          <cell r="AK165">
            <v>1669.6727272727273</v>
          </cell>
        </row>
        <row r="166">
          <cell r="S166">
            <v>1291.1454545454546</v>
          </cell>
          <cell r="X166">
            <v>661.0363636363636</v>
          </cell>
          <cell r="AC166">
            <v>482.8</v>
          </cell>
        </row>
        <row r="167">
          <cell r="F167">
            <v>459</v>
          </cell>
          <cell r="P167">
            <v>0</v>
          </cell>
          <cell r="S167">
            <v>0</v>
          </cell>
          <cell r="X167">
            <v>0</v>
          </cell>
          <cell r="AC167">
            <v>0</v>
          </cell>
          <cell r="AK167">
            <v>459</v>
          </cell>
        </row>
        <row r="168">
          <cell r="S168">
            <v>0</v>
          </cell>
          <cell r="X168">
            <v>0</v>
          </cell>
          <cell r="AC168">
            <v>0</v>
          </cell>
          <cell r="AF168">
            <v>0</v>
          </cell>
          <cell r="AG168">
            <v>0</v>
          </cell>
          <cell r="AH168">
            <v>0</v>
          </cell>
          <cell r="AK168">
            <v>0</v>
          </cell>
        </row>
        <row r="169">
          <cell r="F169">
            <v>684.2</v>
          </cell>
          <cell r="G169">
            <v>15552.966666666667</v>
          </cell>
          <cell r="H169">
            <v>0</v>
          </cell>
          <cell r="P169">
            <v>627.20000000000005</v>
          </cell>
          <cell r="Q169">
            <v>0</v>
          </cell>
          <cell r="R169">
            <v>0</v>
          </cell>
          <cell r="S169">
            <v>1710.1999999999998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175.20000000000002</v>
          </cell>
          <cell r="Y169">
            <v>25490.454545454544</v>
          </cell>
          <cell r="Z169">
            <v>0</v>
          </cell>
          <cell r="AA169">
            <v>0</v>
          </cell>
          <cell r="AB169">
            <v>0</v>
          </cell>
          <cell r="AC169">
            <v>159.20000000000002</v>
          </cell>
          <cell r="AD169">
            <v>22325</v>
          </cell>
          <cell r="AE169">
            <v>0</v>
          </cell>
          <cell r="AF169">
            <v>444.2</v>
          </cell>
          <cell r="AG169">
            <v>367.2</v>
          </cell>
          <cell r="AH169">
            <v>77</v>
          </cell>
          <cell r="AI169">
            <v>118.4</v>
          </cell>
          <cell r="AJ169">
            <v>0</v>
          </cell>
          <cell r="AK169">
            <v>3859.1999999999994</v>
          </cell>
        </row>
        <row r="170">
          <cell r="F170">
            <v>684.2</v>
          </cell>
          <cell r="G170">
            <v>15552.966666666667</v>
          </cell>
          <cell r="H170">
            <v>0</v>
          </cell>
          <cell r="P170">
            <v>627.20000000000005</v>
          </cell>
          <cell r="Q170">
            <v>0</v>
          </cell>
          <cell r="R170">
            <v>0</v>
          </cell>
          <cell r="S170">
            <v>1445.3999999999999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175.20000000000002</v>
          </cell>
          <cell r="Y170">
            <v>25490.454545454544</v>
          </cell>
          <cell r="Z170">
            <v>0</v>
          </cell>
          <cell r="AA170">
            <v>0</v>
          </cell>
          <cell r="AB170">
            <v>0</v>
          </cell>
          <cell r="AC170">
            <v>159.20000000000002</v>
          </cell>
          <cell r="AD170">
            <v>22325</v>
          </cell>
          <cell r="AE170">
            <v>0</v>
          </cell>
          <cell r="AF170">
            <v>444.2</v>
          </cell>
          <cell r="AG170">
            <v>367.2</v>
          </cell>
          <cell r="AH170">
            <v>77</v>
          </cell>
          <cell r="AI170">
            <v>118.4</v>
          </cell>
          <cell r="AJ170">
            <v>0</v>
          </cell>
          <cell r="AK170">
            <v>3594.3999999999992</v>
          </cell>
        </row>
        <row r="171">
          <cell r="F171">
            <v>0</v>
          </cell>
          <cell r="G171">
            <v>0</v>
          </cell>
          <cell r="H171">
            <v>0</v>
          </cell>
          <cell r="P171">
            <v>0</v>
          </cell>
          <cell r="R171">
            <v>0</v>
          </cell>
          <cell r="S171">
            <v>264.8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264.8</v>
          </cell>
        </row>
        <row r="172">
          <cell r="F172">
            <v>0</v>
          </cell>
          <cell r="AG172">
            <v>0</v>
          </cell>
          <cell r="AK172">
            <v>0</v>
          </cell>
        </row>
        <row r="173">
          <cell r="AK173">
            <v>0</v>
          </cell>
        </row>
        <row r="174">
          <cell r="F174">
            <v>8992</v>
          </cell>
          <cell r="AK174">
            <v>8992</v>
          </cell>
        </row>
        <row r="175">
          <cell r="F175">
            <v>384</v>
          </cell>
          <cell r="P175">
            <v>726</v>
          </cell>
          <cell r="Q175">
            <v>0</v>
          </cell>
          <cell r="R175">
            <v>0</v>
          </cell>
          <cell r="S175">
            <v>1685</v>
          </cell>
          <cell r="T175">
            <v>625.85363636363627</v>
          </cell>
          <cell r="U175">
            <v>650.41909090909098</v>
          </cell>
          <cell r="V175">
            <v>0</v>
          </cell>
          <cell r="W175">
            <v>0</v>
          </cell>
          <cell r="X175">
            <v>653</v>
          </cell>
          <cell r="AA175">
            <v>0</v>
          </cell>
          <cell r="AB175">
            <v>0</v>
          </cell>
          <cell r="AC175">
            <v>535</v>
          </cell>
          <cell r="AF175">
            <v>1440</v>
          </cell>
          <cell r="AG175">
            <v>1367</v>
          </cell>
          <cell r="AH175">
            <v>73</v>
          </cell>
          <cell r="AJ175">
            <v>0</v>
          </cell>
          <cell r="AK175">
            <v>5684</v>
          </cell>
          <cell r="AN175">
            <v>173</v>
          </cell>
          <cell r="AO175">
            <v>694</v>
          </cell>
          <cell r="AP175">
            <v>736</v>
          </cell>
          <cell r="AQ175">
            <v>2144</v>
          </cell>
        </row>
        <row r="176">
          <cell r="F176">
            <v>0</v>
          </cell>
          <cell r="G176">
            <v>0</v>
          </cell>
          <cell r="H176">
            <v>0</v>
          </cell>
          <cell r="P176">
            <v>70</v>
          </cell>
          <cell r="Q176">
            <v>0</v>
          </cell>
          <cell r="R176">
            <v>0</v>
          </cell>
          <cell r="S176">
            <v>408.72727272727275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278.18181818181819</v>
          </cell>
          <cell r="Y176">
            <v>86</v>
          </cell>
          <cell r="Z176">
            <v>192.18181818181819</v>
          </cell>
          <cell r="AA176">
            <v>0</v>
          </cell>
          <cell r="AB176">
            <v>0</v>
          </cell>
          <cell r="AC176">
            <v>203</v>
          </cell>
          <cell r="AD176">
            <v>67</v>
          </cell>
          <cell r="AE176">
            <v>136</v>
          </cell>
          <cell r="AF176">
            <v>121</v>
          </cell>
          <cell r="AG176">
            <v>121</v>
          </cell>
          <cell r="AH176">
            <v>0</v>
          </cell>
        </row>
        <row r="177">
          <cell r="F177">
            <v>18.666666666666664</v>
          </cell>
          <cell r="P177">
            <v>48.800000000000004</v>
          </cell>
          <cell r="Q177">
            <v>0</v>
          </cell>
          <cell r="R177">
            <v>0</v>
          </cell>
          <cell r="S177">
            <v>22.400000000000002</v>
          </cell>
          <cell r="T177">
            <v>16.8</v>
          </cell>
          <cell r="U177">
            <v>0</v>
          </cell>
          <cell r="V177">
            <v>0</v>
          </cell>
          <cell r="W177">
            <v>0</v>
          </cell>
          <cell r="X177">
            <v>791.2</v>
          </cell>
          <cell r="AA177">
            <v>0</v>
          </cell>
          <cell r="AB177">
            <v>0</v>
          </cell>
          <cell r="AC177">
            <v>32.800000000000004</v>
          </cell>
          <cell r="AF177">
            <v>12</v>
          </cell>
          <cell r="AG177">
            <v>11</v>
          </cell>
          <cell r="AH177">
            <v>1</v>
          </cell>
          <cell r="AI177">
            <v>0</v>
          </cell>
          <cell r="AJ177">
            <v>0</v>
          </cell>
          <cell r="AK177">
            <v>2631.5531212121259</v>
          </cell>
          <cell r="AN177">
            <v>258</v>
          </cell>
          <cell r="AO177">
            <v>574</v>
          </cell>
          <cell r="AP177">
            <v>52.800000000000011</v>
          </cell>
          <cell r="AQ177">
            <v>40.066666666666663</v>
          </cell>
        </row>
        <row r="180">
          <cell r="F180">
            <v>1542.6999999999987</v>
          </cell>
          <cell r="P180">
            <v>610.20000000000027</v>
          </cell>
          <cell r="S180">
            <v>3741.1999999999962</v>
          </cell>
          <cell r="X180">
            <v>402.39999999999844</v>
          </cell>
          <cell r="AC180">
            <v>306.40000000000003</v>
          </cell>
          <cell r="AF180">
            <v>1535</v>
          </cell>
          <cell r="AG180">
            <v>1031.8800000000001</v>
          </cell>
          <cell r="AH180">
            <v>503.12</v>
          </cell>
          <cell r="AO180">
            <v>1507.2</v>
          </cell>
        </row>
        <row r="181">
          <cell r="AN181" t="str">
            <v>ОЧИК.18.02.</v>
          </cell>
        </row>
        <row r="184">
          <cell r="F184" t="str">
            <v xml:space="preserve">АПАРАТ ВСЬОГО</v>
          </cell>
          <cell r="G184" t="str">
            <v xml:space="preserve">АПАРАТ ЕЛЕКТРО</v>
          </cell>
          <cell r="H184" t="str">
            <v xml:space="preserve">АПАРАТ ТЕПЛО</v>
          </cell>
          <cell r="P184" t="str">
            <v>ККМ</v>
          </cell>
          <cell r="S184" t="str">
            <v>КТМ</v>
          </cell>
          <cell r="X184" t="str">
            <v xml:space="preserve">ТЕЦ-5 ВСЬОГО</v>
          </cell>
          <cell r="Y184" t="str">
            <v>Е/Е</v>
          </cell>
          <cell r="Z184" t="str">
            <v xml:space="preserve"> Т/Е</v>
          </cell>
          <cell r="AC184" t="str">
            <v xml:space="preserve">ТЕЦ-6 ВСЬОГО</v>
          </cell>
          <cell r="AD184" t="str">
            <v>Е/Е</v>
          </cell>
          <cell r="AE184" t="str">
            <v xml:space="preserve"> Т/Е</v>
          </cell>
          <cell r="AF184" t="str">
            <v>Е/Е</v>
          </cell>
          <cell r="AG184" t="str">
            <v xml:space="preserve"> Т/Е</v>
          </cell>
          <cell r="AI184" t="str">
            <v xml:space="preserve">ДОП.ВИР. </v>
          </cell>
          <cell r="AJ184" t="str">
            <v xml:space="preserve">ДОП.ВИР. СТ.ОРГ.</v>
          </cell>
          <cell r="AK184" t="str">
            <v xml:space="preserve">АК КЕ ВСЬОГО</v>
          </cell>
          <cell r="AL184" t="str">
            <v>Е/Е</v>
          </cell>
          <cell r="AM184" t="str">
            <v xml:space="preserve"> Т/Е</v>
          </cell>
          <cell r="AN184" t="str">
            <v xml:space="preserve">СТАНЦІї ЕЛЕКТРО</v>
          </cell>
          <cell r="AO184" t="str">
            <v xml:space="preserve">СТАНЦІІ ТЕПЛОВІ</v>
          </cell>
          <cell r="AP184" t="str">
            <v xml:space="preserve">МЕРЕЖІ ЕЛЕКТРО</v>
          </cell>
          <cell r="AQ184" t="str">
            <v xml:space="preserve">МЕРЕЖІ ТЕПЛОВІ</v>
          </cell>
        </row>
        <row r="187">
          <cell r="S187">
            <v>97.3</v>
          </cell>
          <cell r="X187">
            <v>89.2</v>
          </cell>
          <cell r="AC187">
            <v>73.2</v>
          </cell>
          <cell r="AK187">
            <v>259.7</v>
          </cell>
          <cell r="AN187">
            <v>221.49122807017542</v>
          </cell>
        </row>
        <row r="188">
          <cell r="S188">
            <v>111.9</v>
          </cell>
          <cell r="X188">
            <v>102.5</v>
          </cell>
          <cell r="AC188">
            <v>84.2</v>
          </cell>
          <cell r="AK188">
            <v>298.60000000000002</v>
          </cell>
          <cell r="AN188">
            <v>252.49999999999997</v>
          </cell>
        </row>
        <row r="189">
          <cell r="P189">
            <v>0</v>
          </cell>
          <cell r="S189">
            <v>0</v>
          </cell>
          <cell r="X189">
            <v>0</v>
          </cell>
          <cell r="AC189">
            <v>0</v>
          </cell>
          <cell r="AN189">
            <v>66</v>
          </cell>
        </row>
        <row r="190">
          <cell r="P190">
            <v>0</v>
          </cell>
          <cell r="S190">
            <v>194.5</v>
          </cell>
          <cell r="X190">
            <v>194.5</v>
          </cell>
          <cell r="AC190">
            <v>194.5</v>
          </cell>
          <cell r="AK190">
            <v>194.5</v>
          </cell>
          <cell r="AN190">
            <v>0</v>
          </cell>
        </row>
        <row r="191">
          <cell r="S191">
            <v>18925</v>
          </cell>
          <cell r="X191">
            <v>17350</v>
          </cell>
          <cell r="AC191">
            <v>14237</v>
          </cell>
          <cell r="AK191">
            <v>50512</v>
          </cell>
          <cell r="AN191">
            <v>0</v>
          </cell>
        </row>
        <row r="192">
          <cell r="AK192">
            <v>50512</v>
          </cell>
        </row>
        <row r="193">
          <cell r="X193">
            <v>0</v>
          </cell>
          <cell r="AC193">
            <v>0</v>
          </cell>
          <cell r="AK193">
            <v>0</v>
          </cell>
        </row>
        <row r="194">
          <cell r="X194">
            <v>0</v>
          </cell>
          <cell r="AC194">
            <v>0</v>
          </cell>
          <cell r="AK194">
            <v>0</v>
          </cell>
        </row>
        <row r="195">
          <cell r="X195">
            <v>82.5</v>
          </cell>
          <cell r="AC195">
            <v>82.5</v>
          </cell>
        </row>
        <row r="196">
          <cell r="X196">
            <v>0</v>
          </cell>
          <cell r="AC196">
            <v>0</v>
          </cell>
          <cell r="AK196">
            <v>0</v>
          </cell>
        </row>
        <row r="197">
          <cell r="S197">
            <v>0</v>
          </cell>
          <cell r="X197">
            <v>0</v>
          </cell>
          <cell r="AC197">
            <v>0</v>
          </cell>
          <cell r="AK197">
            <v>0</v>
          </cell>
        </row>
        <row r="199">
          <cell r="X199">
            <v>13.4</v>
          </cell>
          <cell r="AC199">
            <v>16.100000000000001</v>
          </cell>
          <cell r="AK199">
            <v>29.5</v>
          </cell>
          <cell r="AN199">
            <v>75.839416058394164</v>
          </cell>
        </row>
        <row r="200">
          <cell r="X200">
            <v>18.5</v>
          </cell>
          <cell r="AC200">
            <v>22.2</v>
          </cell>
          <cell r="AK200">
            <v>40.700000000000003</v>
          </cell>
          <cell r="AN200">
            <v>103.9</v>
          </cell>
        </row>
        <row r="201">
          <cell r="F201">
            <v>75</v>
          </cell>
          <cell r="P201">
            <v>75</v>
          </cell>
          <cell r="AJ201">
            <v>0</v>
          </cell>
          <cell r="AN201" t="e">
            <v>#DIV/0!</v>
          </cell>
          <cell r="AQ201">
            <v>75</v>
          </cell>
        </row>
        <row r="202">
          <cell r="S202">
            <v>385</v>
          </cell>
          <cell r="X202">
            <v>385</v>
          </cell>
          <cell r="AC202">
            <v>385</v>
          </cell>
          <cell r="AK202">
            <v>385</v>
          </cell>
          <cell r="AN202">
            <v>195.28</v>
          </cell>
        </row>
        <row r="203">
          <cell r="S203">
            <v>0</v>
          </cell>
          <cell r="X203">
            <v>5159</v>
          </cell>
          <cell r="AC203">
            <v>6200</v>
          </cell>
          <cell r="AK203">
            <v>11358</v>
          </cell>
          <cell r="AN203">
            <v>14810</v>
          </cell>
        </row>
        <row r="204">
          <cell r="AK204">
            <v>11359</v>
          </cell>
        </row>
        <row r="205">
          <cell r="S205">
            <v>111.9</v>
          </cell>
          <cell r="X205">
            <v>121</v>
          </cell>
          <cell r="Y205">
            <v>37.5</v>
          </cell>
          <cell r="Z205">
            <v>83.5</v>
          </cell>
          <cell r="AC205">
            <v>106.4</v>
          </cell>
          <cell r="AD205">
            <v>34.799999999999997</v>
          </cell>
          <cell r="AE205">
            <v>71.600000000000009</v>
          </cell>
          <cell r="AK205">
            <v>339.3</v>
          </cell>
          <cell r="AL205">
            <v>72.3</v>
          </cell>
          <cell r="AM205">
            <v>267</v>
          </cell>
          <cell r="AN205">
            <v>356.4</v>
          </cell>
          <cell r="AO205">
            <v>74.900000000000006</v>
          </cell>
          <cell r="AP205">
            <v>281.5</v>
          </cell>
        </row>
        <row r="206">
          <cell r="S206">
            <v>18925</v>
          </cell>
          <cell r="X206">
            <v>22509</v>
          </cell>
          <cell r="Y206">
            <v>8375.0975609756097</v>
          </cell>
          <cell r="Z206">
            <v>14133.90243902439</v>
          </cell>
          <cell r="AA206">
            <v>14133.90243902439</v>
          </cell>
          <cell r="AC206">
            <v>20437</v>
          </cell>
          <cell r="AD206">
            <v>8330.4774346793329</v>
          </cell>
          <cell r="AE206">
            <v>12106.522565320667</v>
          </cell>
          <cell r="AK206">
            <v>61870</v>
          </cell>
          <cell r="AL206">
            <v>16705.574995654941</v>
          </cell>
          <cell r="AM206">
            <v>45165.425004345059</v>
          </cell>
          <cell r="AN206">
            <v>14810</v>
          </cell>
          <cell r="AO206">
            <v>3112.427048260382</v>
          </cell>
          <cell r="AP206">
            <v>11697.572951739618</v>
          </cell>
        </row>
        <row r="207">
          <cell r="S207">
            <v>169.12</v>
          </cell>
          <cell r="X207">
            <v>186.02</v>
          </cell>
          <cell r="Y207">
            <v>223.34</v>
          </cell>
          <cell r="Z207">
            <v>169.27</v>
          </cell>
          <cell r="AC207">
            <v>192.08</v>
          </cell>
          <cell r="AD207">
            <v>239.38</v>
          </cell>
          <cell r="AE207">
            <v>169.09</v>
          </cell>
          <cell r="AI207">
            <v>0</v>
          </cell>
          <cell r="AJ207">
            <v>0</v>
          </cell>
          <cell r="AK207">
            <v>182.35</v>
          </cell>
          <cell r="AL207">
            <v>231.06</v>
          </cell>
          <cell r="AM207">
            <v>169.16</v>
          </cell>
          <cell r="AN207">
            <v>41.55</v>
          </cell>
          <cell r="AO207">
            <v>41.55</v>
          </cell>
          <cell r="AP207">
            <v>41.55</v>
          </cell>
          <cell r="AQ207">
            <v>0</v>
          </cell>
        </row>
        <row r="208">
          <cell r="AM208">
            <v>0</v>
          </cell>
          <cell r="AN208">
            <v>52</v>
          </cell>
          <cell r="AO208">
            <v>52</v>
          </cell>
        </row>
        <row r="209">
          <cell r="X209">
            <v>22509</v>
          </cell>
          <cell r="AC209">
            <v>20437</v>
          </cell>
          <cell r="AK209">
            <v>61870</v>
          </cell>
          <cell r="AL209">
            <v>16705.574995654941</v>
          </cell>
          <cell r="AM209">
            <v>45164.425004345059</v>
          </cell>
          <cell r="AN209">
            <v>14862</v>
          </cell>
          <cell r="AO209">
            <v>3164.427048260382</v>
          </cell>
          <cell r="AP209">
            <v>11697.572951739618</v>
          </cell>
        </row>
        <row r="211">
          <cell r="AK211">
            <v>61871</v>
          </cell>
        </row>
        <row r="218">
          <cell r="G218" t="str">
            <v>Б.В.ЯЩЕНКО</v>
          </cell>
        </row>
        <row r="219">
          <cell r="G219" t="str">
            <v>М.В.ТЕРПИЛО</v>
          </cell>
        </row>
        <row r="220">
          <cell r="G220" t="str">
            <v xml:space="preserve">В.І.МИРГОРОДСЬКИЙ                                  </v>
          </cell>
        </row>
        <row r="221">
          <cell r="G221" t="str">
            <v xml:space="preserve">М.І.ШЕВЧЕНКО                                 </v>
          </cell>
        </row>
        <row r="222">
          <cell r="G222" t="str">
            <v>В.Ю.МОНТЬЕВ</v>
          </cell>
        </row>
        <row r="223">
          <cell r="G223" t="str">
            <v xml:space="preserve">О.М.НИКОЛЕНКО      </v>
          </cell>
        </row>
        <row r="227">
          <cell r="AO227">
            <v>1507.2</v>
          </cell>
        </row>
        <row r="242">
          <cell r="AG242" t="str">
            <v xml:space="preserve">         Затверджую</v>
          </cell>
        </row>
        <row r="243">
          <cell r="AG243" t="str">
            <v xml:space="preserve"> Голова правління </v>
          </cell>
        </row>
        <row r="244">
          <cell r="AG244" t="str">
            <v xml:space="preserve">                        І.В.Плачков</v>
          </cell>
        </row>
        <row r="245">
          <cell r="AG245" t="str">
            <v xml:space="preserve">   "_____" ________2000 р.</v>
          </cell>
        </row>
        <row r="249">
          <cell r="F249" t="str">
            <v xml:space="preserve">РОЗРАХУНОК ФІНАНСОВИХ ПОТОКІВ НА   березень  2000 року</v>
          </cell>
        </row>
        <row r="250">
          <cell r="F250" t="str">
            <v xml:space="preserve">ПО ФІЛІАЛАХ АК КИЇВЕНЕРГО</v>
          </cell>
        </row>
        <row r="255">
          <cell r="AI255" t="str">
            <v>ТИС.ГРН.</v>
          </cell>
          <cell r="AK255" t="str">
            <v>тис.грн.</v>
          </cell>
        </row>
        <row r="256">
          <cell r="F256" t="str">
            <v>ВИКОН.ДИР.</v>
          </cell>
          <cell r="G256" t="str">
            <v xml:space="preserve">АПАРАТ ЕЛЕКТРО</v>
          </cell>
          <cell r="H256" t="str">
            <v xml:space="preserve">АПАРАТ ТЕПЛО</v>
          </cell>
          <cell r="P256" t="str">
            <v>КМ</v>
          </cell>
          <cell r="Q256" t="str">
            <v>ТМ</v>
          </cell>
          <cell r="S256" t="str">
            <v>КТМ</v>
          </cell>
          <cell r="T256" t="str">
            <v>ВИРОБН</v>
          </cell>
          <cell r="U256" t="str">
            <v>ПЕРЕД</v>
          </cell>
          <cell r="X256" t="str">
            <v xml:space="preserve">ТЕЦ-5 ВСЬОГО</v>
          </cell>
          <cell r="Y256" t="str">
            <v>Е/Е</v>
          </cell>
          <cell r="Z256" t="str">
            <v xml:space="preserve"> Т/Е</v>
          </cell>
          <cell r="AC256" t="str">
            <v xml:space="preserve">ТЕЦ-6 ВСЬОГО</v>
          </cell>
          <cell r="AD256" t="str">
            <v>Е/Е</v>
          </cell>
          <cell r="AE256" t="str">
            <v xml:space="preserve"> Т/Е</v>
          </cell>
          <cell r="AF256" t="str">
            <v xml:space="preserve">ТРМ ВСЬОГО</v>
          </cell>
          <cell r="AG256" t="str">
            <v xml:space="preserve">ТРМ  АК КЕ</v>
          </cell>
          <cell r="AH256" t="str">
            <v xml:space="preserve">ТРМ СТОР</v>
          </cell>
          <cell r="AI256" t="str">
            <v xml:space="preserve">ДОП.ВИР. </v>
          </cell>
          <cell r="AJ256" t="str">
            <v xml:space="preserve">ДОП.ВИР. СТ.ОРГ.</v>
          </cell>
          <cell r="AK256" t="str">
            <v xml:space="preserve">АК КЕ осн.вир.</v>
          </cell>
          <cell r="AL256" t="str">
            <v xml:space="preserve">АК КЕ ВСЬОГО</v>
          </cell>
          <cell r="AM256" t="str">
            <v xml:space="preserve"> Т/Е</v>
          </cell>
          <cell r="AN256" t="str">
            <v xml:space="preserve">СТАНЦІї ЕЛЕКТРО</v>
          </cell>
          <cell r="AO256" t="str">
            <v xml:space="preserve">СТАНЦІІ ТЕПЛОВІ</v>
          </cell>
          <cell r="AP256" t="str">
            <v xml:space="preserve">МЕРЕЖІ ЕЛЕКТРО</v>
          </cell>
          <cell r="AQ256" t="str">
            <v xml:space="preserve">МЕРЕЖІ ТЕПЛОВІ</v>
          </cell>
        </row>
        <row r="257">
          <cell r="F257">
            <v>3213.1666666666652</v>
          </cell>
          <cell r="P257">
            <v>2641.6000000000004</v>
          </cell>
          <cell r="S257">
            <v>8041.218181818178</v>
          </cell>
          <cell r="X257">
            <v>2404.6545454545439</v>
          </cell>
          <cell r="AC257">
            <v>1313.2</v>
          </cell>
          <cell r="AF257">
            <v>3816.2</v>
          </cell>
          <cell r="AG257">
            <v>3162.08</v>
          </cell>
          <cell r="AH257">
            <v>655.12</v>
          </cell>
          <cell r="AJ257">
            <v>7599</v>
          </cell>
          <cell r="AK257">
            <v>22345.506060606054</v>
          </cell>
        </row>
        <row r="259">
          <cell r="F259">
            <v>22177.384761904759</v>
          </cell>
          <cell r="G259">
            <v>1438</v>
          </cell>
          <cell r="H259">
            <v>2822.6333333333332</v>
          </cell>
          <cell r="P259">
            <v>2641.6000000000004</v>
          </cell>
          <cell r="Q259">
            <v>0</v>
          </cell>
          <cell r="R259">
            <v>0</v>
          </cell>
          <cell r="S259">
            <v>8041.218181818178</v>
          </cell>
          <cell r="T259">
            <v>4194.2120000000004</v>
          </cell>
          <cell r="U259">
            <v>2131.2061818181819</v>
          </cell>
          <cell r="V259">
            <v>0</v>
          </cell>
          <cell r="W259">
            <v>0</v>
          </cell>
          <cell r="X259">
            <v>2404.6545454545439</v>
          </cell>
          <cell r="Y259">
            <v>692</v>
          </cell>
          <cell r="Z259">
            <v>1537.454545454546</v>
          </cell>
          <cell r="AA259">
            <v>0</v>
          </cell>
          <cell r="AB259">
            <v>0</v>
          </cell>
          <cell r="AC259">
            <v>1313.2</v>
          </cell>
          <cell r="AD259">
            <v>379</v>
          </cell>
          <cell r="AE259">
            <v>775</v>
          </cell>
          <cell r="AF259">
            <v>3816.2</v>
          </cell>
          <cell r="AG259">
            <v>3162.08</v>
          </cell>
          <cell r="AH259">
            <v>655.12</v>
          </cell>
          <cell r="AI259">
            <v>850.10909090909092</v>
          </cell>
          <cell r="AJ259">
            <v>0</v>
          </cell>
          <cell r="AK259">
            <v>107685.31324675324</v>
          </cell>
          <cell r="AM259">
            <v>100230.25</v>
          </cell>
        </row>
        <row r="260">
          <cell r="F260">
            <v>10708.318095238095</v>
          </cell>
          <cell r="G260">
            <v>1354</v>
          </cell>
          <cell r="H260">
            <v>2522.6333333333332</v>
          </cell>
          <cell r="P260">
            <v>1021.4000000000001</v>
          </cell>
          <cell r="S260">
            <v>1606.9999999999959</v>
          </cell>
          <cell r="T260">
            <v>3361.1583636363644</v>
          </cell>
          <cell r="U260">
            <v>392.98709090909097</v>
          </cell>
          <cell r="X260">
            <v>1376.7999999999986</v>
          </cell>
          <cell r="Y260">
            <v>342</v>
          </cell>
          <cell r="Z260">
            <v>760.63636363636419</v>
          </cell>
          <cell r="AC260">
            <v>374.40000000000003</v>
          </cell>
          <cell r="AD260">
            <v>31</v>
          </cell>
          <cell r="AE260">
            <v>57</v>
          </cell>
          <cell r="AF260">
            <v>418.19999999999965</v>
          </cell>
          <cell r="AG260">
            <v>307.16000000000014</v>
          </cell>
          <cell r="AH260">
            <v>112.03999999999996</v>
          </cell>
          <cell r="AI260">
            <v>571.20000000000005</v>
          </cell>
          <cell r="AJ260">
            <v>-2455</v>
          </cell>
          <cell r="AK260">
            <v>91957.440519480515</v>
          </cell>
          <cell r="AM260">
            <v>15842.91809523809</v>
          </cell>
        </row>
        <row r="261">
          <cell r="F261">
            <v>92918.818095238108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92918.818095238108</v>
          </cell>
        </row>
        <row r="262">
          <cell r="F262">
            <v>61871</v>
          </cell>
          <cell r="AK262">
            <v>61871</v>
          </cell>
        </row>
        <row r="263">
          <cell r="F263">
            <v>11292</v>
          </cell>
          <cell r="AK263">
            <v>11292</v>
          </cell>
        </row>
        <row r="264">
          <cell r="F264">
            <v>10408.151428571429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10408.151428571429</v>
          </cell>
        </row>
        <row r="265">
          <cell r="F265">
            <v>791.6</v>
          </cell>
          <cell r="AK265">
            <v>791.6</v>
          </cell>
        </row>
        <row r="266">
          <cell r="F266">
            <v>0</v>
          </cell>
          <cell r="AK266">
            <v>0</v>
          </cell>
        </row>
        <row r="267">
          <cell r="F267">
            <v>4126.5514285714289</v>
          </cell>
          <cell r="AK267">
            <v>4126.5514285714289</v>
          </cell>
        </row>
        <row r="268">
          <cell r="F268">
            <v>3500</v>
          </cell>
          <cell r="AK268">
            <v>3500</v>
          </cell>
        </row>
        <row r="269">
          <cell r="F269">
            <v>0</v>
          </cell>
          <cell r="AK269">
            <v>0</v>
          </cell>
        </row>
        <row r="270">
          <cell r="F270">
            <v>1990</v>
          </cell>
          <cell r="P270">
            <v>0</v>
          </cell>
          <cell r="S270">
            <v>0</v>
          </cell>
          <cell r="X270">
            <v>0</v>
          </cell>
          <cell r="AC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K270">
            <v>1990</v>
          </cell>
        </row>
        <row r="271">
          <cell r="F271">
            <v>9242.6666666666661</v>
          </cell>
          <cell r="AK271">
            <v>9242.6666666666661</v>
          </cell>
        </row>
        <row r="272">
          <cell r="F272">
            <v>105</v>
          </cell>
          <cell r="P272">
            <v>0</v>
          </cell>
          <cell r="S272">
            <v>0</v>
          </cell>
          <cell r="X272">
            <v>0</v>
          </cell>
          <cell r="AC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K272">
            <v>105</v>
          </cell>
        </row>
        <row r="273">
          <cell r="F273">
            <v>96131.98476190478</v>
          </cell>
          <cell r="P273">
            <v>2641.6000000000004</v>
          </cell>
          <cell r="Q273">
            <v>0</v>
          </cell>
          <cell r="R273">
            <v>0</v>
          </cell>
          <cell r="S273">
            <v>8041.218181818178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2404.6545454545439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1313.2</v>
          </cell>
          <cell r="AD273">
            <v>0</v>
          </cell>
          <cell r="AE273">
            <v>0</v>
          </cell>
          <cell r="AF273">
            <v>3816.2</v>
          </cell>
          <cell r="AG273">
            <v>3162.08</v>
          </cell>
          <cell r="AH273">
            <v>655.12</v>
          </cell>
          <cell r="AI273">
            <v>0</v>
          </cell>
          <cell r="AK273">
            <v>115264.32415584417</v>
          </cell>
        </row>
        <row r="274">
          <cell r="F274">
            <v>1434.8000000000002</v>
          </cell>
          <cell r="P274">
            <v>1120.8</v>
          </cell>
          <cell r="Q274">
            <v>0</v>
          </cell>
          <cell r="R274">
            <v>0</v>
          </cell>
          <cell r="S274">
            <v>5914.6</v>
          </cell>
          <cell r="T274">
            <v>642.65363636363622</v>
          </cell>
          <cell r="U274">
            <v>650.41909090909098</v>
          </cell>
          <cell r="V274">
            <v>0</v>
          </cell>
          <cell r="W274">
            <v>0</v>
          </cell>
          <cell r="X274">
            <v>1624.6</v>
          </cell>
          <cell r="Y274">
            <v>358</v>
          </cell>
          <cell r="Z274">
            <v>794.41818181818189</v>
          </cell>
          <cell r="AA274">
            <v>0</v>
          </cell>
          <cell r="AB274">
            <v>0</v>
          </cell>
          <cell r="AC274">
            <v>742.2</v>
          </cell>
          <cell r="AD274">
            <v>112</v>
          </cell>
          <cell r="AE274">
            <v>231.2</v>
          </cell>
          <cell r="AF274">
            <v>3125</v>
          </cell>
          <cell r="AG274">
            <v>2581.92</v>
          </cell>
          <cell r="AH274">
            <v>543.08000000000004</v>
          </cell>
          <cell r="AI274">
            <v>278.90909090909088</v>
          </cell>
          <cell r="AK274">
            <v>14693.666666666668</v>
          </cell>
        </row>
        <row r="275">
          <cell r="F275">
            <v>384</v>
          </cell>
          <cell r="G275">
            <v>84</v>
          </cell>
          <cell r="H275">
            <v>300</v>
          </cell>
          <cell r="P275">
            <v>726</v>
          </cell>
          <cell r="S275">
            <v>1685</v>
          </cell>
          <cell r="T275">
            <v>625.85363636363627</v>
          </cell>
          <cell r="U275">
            <v>650.41909090909098</v>
          </cell>
          <cell r="X275">
            <v>653</v>
          </cell>
          <cell r="Y275">
            <v>117</v>
          </cell>
          <cell r="Z275">
            <v>257.81818181818181</v>
          </cell>
          <cell r="AC275">
            <v>535</v>
          </cell>
          <cell r="AD275">
            <v>108</v>
          </cell>
          <cell r="AE275">
            <v>224</v>
          </cell>
          <cell r="AF275">
            <v>1440</v>
          </cell>
          <cell r="AG275">
            <v>1367</v>
          </cell>
          <cell r="AH275">
            <v>73</v>
          </cell>
          <cell r="AI275">
            <v>278.90909090909088</v>
          </cell>
          <cell r="AK275">
            <v>5757</v>
          </cell>
        </row>
        <row r="276">
          <cell r="F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16.8</v>
          </cell>
          <cell r="T276">
            <v>16.8</v>
          </cell>
          <cell r="U276">
            <v>0</v>
          </cell>
          <cell r="V276">
            <v>0</v>
          </cell>
          <cell r="W276">
            <v>0</v>
          </cell>
          <cell r="X276">
            <v>777.6</v>
          </cell>
          <cell r="Y276">
            <v>241</v>
          </cell>
          <cell r="Z276">
            <v>536.6</v>
          </cell>
          <cell r="AA276">
            <v>0</v>
          </cell>
          <cell r="AB276">
            <v>0</v>
          </cell>
          <cell r="AC276">
            <v>-2.7999999999999989</v>
          </cell>
          <cell r="AD276">
            <v>4</v>
          </cell>
          <cell r="AE276">
            <v>7.2000000000000011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K276">
            <v>791.6</v>
          </cell>
        </row>
        <row r="277">
          <cell r="F277">
            <v>1048.4000000000001</v>
          </cell>
          <cell r="P277">
            <v>321</v>
          </cell>
          <cell r="Q277">
            <v>0</v>
          </cell>
          <cell r="R277">
            <v>0</v>
          </cell>
          <cell r="S277">
            <v>1363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176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163</v>
          </cell>
          <cell r="AD277">
            <v>0</v>
          </cell>
          <cell r="AE277">
            <v>0</v>
          </cell>
          <cell r="AF277">
            <v>961.8</v>
          </cell>
          <cell r="AG277">
            <v>961.8</v>
          </cell>
          <cell r="AH277">
            <v>0</v>
          </cell>
          <cell r="AI277">
            <v>0</v>
          </cell>
          <cell r="AK277">
            <v>4067.2</v>
          </cell>
        </row>
        <row r="278">
          <cell r="F278">
            <v>158</v>
          </cell>
          <cell r="P278">
            <v>56</v>
          </cell>
          <cell r="S278">
            <v>625</v>
          </cell>
          <cell r="X278">
            <v>75</v>
          </cell>
          <cell r="AC278">
            <v>40</v>
          </cell>
          <cell r="AF278">
            <v>436</v>
          </cell>
          <cell r="AG278">
            <v>436</v>
          </cell>
          <cell r="AH278">
            <v>0</v>
          </cell>
          <cell r="AI278">
            <v>0</v>
          </cell>
          <cell r="AK278">
            <v>1424</v>
          </cell>
        </row>
        <row r="279">
          <cell r="F279">
            <v>246.8</v>
          </cell>
          <cell r="P279">
            <v>10</v>
          </cell>
          <cell r="S279">
            <v>0</v>
          </cell>
          <cell r="X279">
            <v>0</v>
          </cell>
          <cell r="AC279">
            <v>20</v>
          </cell>
          <cell r="AF279">
            <v>25.6</v>
          </cell>
          <cell r="AG279">
            <v>25.6</v>
          </cell>
          <cell r="AH279">
            <v>0</v>
          </cell>
          <cell r="AI279">
            <v>0</v>
          </cell>
          <cell r="AK279">
            <v>302.40000000000003</v>
          </cell>
        </row>
        <row r="280">
          <cell r="F280">
            <v>60</v>
          </cell>
          <cell r="P280">
            <v>190</v>
          </cell>
          <cell r="S280">
            <v>690</v>
          </cell>
          <cell r="X280">
            <v>0</v>
          </cell>
          <cell r="AC280">
            <v>60</v>
          </cell>
          <cell r="AF280">
            <v>444.2</v>
          </cell>
          <cell r="AG280">
            <v>444.2</v>
          </cell>
          <cell r="AK280">
            <v>1444.2</v>
          </cell>
        </row>
        <row r="281">
          <cell r="F281">
            <v>583.6</v>
          </cell>
          <cell r="P281">
            <v>65</v>
          </cell>
          <cell r="S281">
            <v>48</v>
          </cell>
          <cell r="X281">
            <v>101</v>
          </cell>
          <cell r="AC281">
            <v>43</v>
          </cell>
          <cell r="AF281">
            <v>56</v>
          </cell>
          <cell r="AG281">
            <v>56</v>
          </cell>
          <cell r="AH281">
            <v>0</v>
          </cell>
          <cell r="AK281">
            <v>896.6</v>
          </cell>
        </row>
        <row r="282">
          <cell r="F282">
            <v>2.4000000000000004</v>
          </cell>
          <cell r="P282">
            <v>73.8</v>
          </cell>
          <cell r="Q282">
            <v>0</v>
          </cell>
          <cell r="R282">
            <v>0</v>
          </cell>
          <cell r="S282">
            <v>2599.8000000000002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18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47</v>
          </cell>
          <cell r="AD282">
            <v>0</v>
          </cell>
          <cell r="AE282">
            <v>0</v>
          </cell>
          <cell r="AF282">
            <v>723.2</v>
          </cell>
          <cell r="AG282">
            <v>253.12</v>
          </cell>
          <cell r="AH282">
            <v>470.08000000000004</v>
          </cell>
          <cell r="AI282">
            <v>0</v>
          </cell>
          <cell r="AK282">
            <v>3827.8666666666668</v>
          </cell>
        </row>
        <row r="283">
          <cell r="F283">
            <v>0</v>
          </cell>
          <cell r="P283">
            <v>1</v>
          </cell>
          <cell r="S283">
            <v>0</v>
          </cell>
          <cell r="X283">
            <v>18</v>
          </cell>
          <cell r="AC283">
            <v>47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K283">
            <v>66</v>
          </cell>
        </row>
        <row r="284">
          <cell r="F284">
            <v>2.4000000000000004</v>
          </cell>
          <cell r="P284">
            <v>72.8</v>
          </cell>
          <cell r="S284">
            <v>2599.8000000000002</v>
          </cell>
          <cell r="X284">
            <v>0</v>
          </cell>
          <cell r="AC284">
            <v>0</v>
          </cell>
          <cell r="AF284">
            <v>723.2</v>
          </cell>
          <cell r="AG284">
            <v>253.12</v>
          </cell>
          <cell r="AH284">
            <v>470.08000000000004</v>
          </cell>
          <cell r="AI284">
            <v>0</v>
          </cell>
          <cell r="AK284">
            <v>3398.2</v>
          </cell>
        </row>
        <row r="285">
          <cell r="AK285">
            <v>363.66666666666663</v>
          </cell>
        </row>
        <row r="286">
          <cell r="S286">
            <v>250</v>
          </cell>
          <cell r="AH286">
            <v>0</v>
          </cell>
          <cell r="AI286">
            <v>0</v>
          </cell>
          <cell r="AK286">
            <v>250</v>
          </cell>
        </row>
        <row r="287">
          <cell r="F287">
            <v>94697.184761904777</v>
          </cell>
          <cell r="P287">
            <v>1520.8000000000004</v>
          </cell>
          <cell r="Q287">
            <v>0</v>
          </cell>
          <cell r="R287">
            <v>0</v>
          </cell>
          <cell r="S287">
            <v>2126.6181818181776</v>
          </cell>
          <cell r="T287">
            <v>-642.65363636363622</v>
          </cell>
          <cell r="U287">
            <v>-650.41909090909098</v>
          </cell>
          <cell r="V287">
            <v>0</v>
          </cell>
          <cell r="W287">
            <v>0</v>
          </cell>
          <cell r="X287">
            <v>780.05454545454404</v>
          </cell>
          <cell r="Y287">
            <v>-358</v>
          </cell>
          <cell r="Z287">
            <v>-794.41818181818189</v>
          </cell>
          <cell r="AA287">
            <v>0</v>
          </cell>
          <cell r="AB287">
            <v>0</v>
          </cell>
          <cell r="AC287">
            <v>571</v>
          </cell>
          <cell r="AD287">
            <v>-112</v>
          </cell>
          <cell r="AE287">
            <v>-231.2</v>
          </cell>
          <cell r="AF287">
            <v>691.19999999999982</v>
          </cell>
          <cell r="AG287">
            <v>580.15999999999985</v>
          </cell>
          <cell r="AH287">
            <v>112.03999999999996</v>
          </cell>
          <cell r="AI287">
            <v>-278.90909090909088</v>
          </cell>
          <cell r="AK287">
            <v>100570.65748917751</v>
          </cell>
        </row>
        <row r="288">
          <cell r="AK288">
            <v>0</v>
          </cell>
        </row>
        <row r="289">
          <cell r="F289">
            <v>2621.6333333333337</v>
          </cell>
          <cell r="P289">
            <v>1520.8</v>
          </cell>
          <cell r="Q289">
            <v>0</v>
          </cell>
          <cell r="R289">
            <v>0</v>
          </cell>
          <cell r="S289">
            <v>2126.6181818181817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780.05454545454552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568.20000000000005</v>
          </cell>
          <cell r="AD289">
            <v>0</v>
          </cell>
          <cell r="AE289">
            <v>0</v>
          </cell>
          <cell r="AF289">
            <v>692.2</v>
          </cell>
          <cell r="AG289">
            <v>580.16000000000008</v>
          </cell>
          <cell r="AH289">
            <v>112.03999999999999</v>
          </cell>
          <cell r="AI289">
            <v>625.6</v>
          </cell>
          <cell r="AK289">
            <v>8510.9060606060611</v>
          </cell>
        </row>
        <row r="290">
          <cell r="F290">
            <v>684.2</v>
          </cell>
          <cell r="P290">
            <v>437.20000000000005</v>
          </cell>
          <cell r="S290">
            <v>770.19999999999982</v>
          </cell>
          <cell r="X290">
            <v>175.20000000000002</v>
          </cell>
          <cell r="AC290">
            <v>99.200000000000017</v>
          </cell>
          <cell r="AF290">
            <v>0</v>
          </cell>
          <cell r="AG290">
            <v>-77</v>
          </cell>
          <cell r="AH290">
            <v>77</v>
          </cell>
          <cell r="AI290">
            <v>118.4</v>
          </cell>
          <cell r="AK290">
            <v>2183.5999999999995</v>
          </cell>
        </row>
        <row r="291">
          <cell r="F291">
            <v>583.6</v>
          </cell>
          <cell r="P291">
            <v>564.4</v>
          </cell>
          <cell r="Q291">
            <v>0</v>
          </cell>
          <cell r="R291">
            <v>0</v>
          </cell>
          <cell r="S291">
            <v>834.41818181818189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281.85454545454542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236.8</v>
          </cell>
          <cell r="AD291">
            <v>0</v>
          </cell>
          <cell r="AE291">
            <v>0</v>
          </cell>
          <cell r="AF291">
            <v>329</v>
          </cell>
          <cell r="AG291">
            <v>329</v>
          </cell>
          <cell r="AH291">
            <v>0</v>
          </cell>
          <cell r="AI291">
            <v>0</v>
          </cell>
          <cell r="AK291">
            <v>2830.0727272727277</v>
          </cell>
        </row>
        <row r="292">
          <cell r="F292">
            <v>0</v>
          </cell>
          <cell r="P292">
            <v>0</v>
          </cell>
          <cell r="S292">
            <v>0</v>
          </cell>
          <cell r="X292">
            <v>0</v>
          </cell>
          <cell r="AC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K292">
            <v>0</v>
          </cell>
        </row>
        <row r="293">
          <cell r="F293">
            <v>0</v>
          </cell>
          <cell r="P293">
            <v>0</v>
          </cell>
          <cell r="S293">
            <v>0</v>
          </cell>
          <cell r="X293">
            <v>0</v>
          </cell>
          <cell r="AC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K293">
            <v>0</v>
          </cell>
        </row>
        <row r="294">
          <cell r="F294">
            <v>1335.1666666666667</v>
          </cell>
          <cell r="P294">
            <v>470.40000000000003</v>
          </cell>
          <cell r="Q294">
            <v>0</v>
          </cell>
          <cell r="R294">
            <v>0</v>
          </cell>
          <cell r="S294">
            <v>516.40000000000009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309.40000000000003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210.60000000000002</v>
          </cell>
          <cell r="AD294">
            <v>0</v>
          </cell>
          <cell r="AE294">
            <v>0</v>
          </cell>
          <cell r="AF294">
            <v>351.20000000000005</v>
          </cell>
          <cell r="AG294">
            <v>317.16000000000003</v>
          </cell>
          <cell r="AH294">
            <v>34.039999999999992</v>
          </cell>
          <cell r="AI294">
            <v>507.20000000000005</v>
          </cell>
          <cell r="AK294">
            <v>3376.9666666666672</v>
          </cell>
        </row>
        <row r="295">
          <cell r="F295">
            <v>0</v>
          </cell>
          <cell r="P295">
            <v>334.6</v>
          </cell>
          <cell r="S295">
            <v>0.40000000000009095</v>
          </cell>
          <cell r="X295">
            <v>113.4</v>
          </cell>
          <cell r="AC295">
            <v>67.400000000000006</v>
          </cell>
          <cell r="AF295">
            <v>7.2000000000000099</v>
          </cell>
          <cell r="AG295">
            <v>7.3999999999999986</v>
          </cell>
          <cell r="AH295">
            <v>-0.19999999999998863</v>
          </cell>
          <cell r="AI295">
            <v>0</v>
          </cell>
          <cell r="AK295">
            <v>607.40000000000009</v>
          </cell>
        </row>
        <row r="296">
          <cell r="F296">
            <v>8.2666666666666675</v>
          </cell>
          <cell r="P296">
            <v>44.800000000000004</v>
          </cell>
          <cell r="S296">
            <v>290.40000000000003</v>
          </cell>
          <cell r="X296">
            <v>104</v>
          </cell>
          <cell r="AC296">
            <v>76</v>
          </cell>
          <cell r="AF296">
            <v>164</v>
          </cell>
          <cell r="AG296">
            <v>160.80000000000001</v>
          </cell>
          <cell r="AH296">
            <v>3.1999999999999886</v>
          </cell>
          <cell r="AI296">
            <v>0</v>
          </cell>
          <cell r="AK296">
            <v>691.86666666666667</v>
          </cell>
        </row>
        <row r="297">
          <cell r="F297">
            <v>1326.9</v>
          </cell>
          <cell r="P297">
            <v>91.000000000000014</v>
          </cell>
          <cell r="S297">
            <v>225.60000000000002</v>
          </cell>
          <cell r="X297">
            <v>92.000000000000014</v>
          </cell>
          <cell r="AC297">
            <v>67.2</v>
          </cell>
          <cell r="AF297">
            <v>180</v>
          </cell>
          <cell r="AG297">
            <v>148.96</v>
          </cell>
          <cell r="AH297">
            <v>31.039999999999992</v>
          </cell>
          <cell r="AI297">
            <v>507.20000000000005</v>
          </cell>
          <cell r="AK297">
            <v>2077.6999999999998</v>
          </cell>
        </row>
        <row r="298">
          <cell r="P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K298">
            <v>0</v>
          </cell>
        </row>
        <row r="299">
          <cell r="F299">
            <v>18.666666666666664</v>
          </cell>
          <cell r="P299">
            <v>48.800000000000004</v>
          </cell>
          <cell r="S299">
            <v>5.6000000000000005</v>
          </cell>
          <cell r="X299">
            <v>13.600000000000001</v>
          </cell>
          <cell r="AC299">
            <v>21.6</v>
          </cell>
          <cell r="AF299">
            <v>12</v>
          </cell>
          <cell r="AG299">
            <v>11</v>
          </cell>
          <cell r="AH299">
            <v>1</v>
          </cell>
          <cell r="AI299">
            <v>0</v>
          </cell>
          <cell r="AK299">
            <v>120.26666666666665</v>
          </cell>
        </row>
        <row r="300">
          <cell r="F300">
            <v>94697.184761904777</v>
          </cell>
          <cell r="P300">
            <v>1520.8000000000004</v>
          </cell>
          <cell r="Q300">
            <v>0</v>
          </cell>
          <cell r="R300">
            <v>0</v>
          </cell>
          <cell r="S300">
            <v>2126.6181818181776</v>
          </cell>
          <cell r="T300">
            <v>-642.65363636363622</v>
          </cell>
          <cell r="U300">
            <v>-650.41909090909098</v>
          </cell>
          <cell r="V300">
            <v>0</v>
          </cell>
          <cell r="W300">
            <v>0</v>
          </cell>
          <cell r="X300">
            <v>780.05454545454404</v>
          </cell>
          <cell r="Y300">
            <v>-358</v>
          </cell>
          <cell r="Z300">
            <v>-794.41818181818189</v>
          </cell>
          <cell r="AA300">
            <v>0</v>
          </cell>
          <cell r="AB300">
            <v>0</v>
          </cell>
          <cell r="AC300">
            <v>571</v>
          </cell>
          <cell r="AD300">
            <v>-112</v>
          </cell>
          <cell r="AE300">
            <v>-231.2</v>
          </cell>
          <cell r="AF300">
            <v>691.19999999999982</v>
          </cell>
          <cell r="AG300">
            <v>580.15999999999985</v>
          </cell>
          <cell r="AH300">
            <v>112.03999999999996</v>
          </cell>
          <cell r="AI300">
            <v>-278.90909090909088</v>
          </cell>
          <cell r="AK300">
            <v>100570.65748917751</v>
          </cell>
        </row>
        <row r="301">
          <cell r="AH301">
            <v>191</v>
          </cell>
          <cell r="AK301">
            <v>0</v>
          </cell>
        </row>
        <row r="303">
          <cell r="F303">
            <v>94697.184761904777</v>
          </cell>
          <cell r="G303">
            <v>0</v>
          </cell>
          <cell r="H303">
            <v>0</v>
          </cell>
          <cell r="P303">
            <v>1520.8000000000004</v>
          </cell>
          <cell r="Q303">
            <v>0</v>
          </cell>
          <cell r="R303">
            <v>0</v>
          </cell>
          <cell r="S303">
            <v>2126.6181818181776</v>
          </cell>
          <cell r="T303">
            <v>-642.65363636363622</v>
          </cell>
          <cell r="U303">
            <v>-650.41909090909098</v>
          </cell>
          <cell r="V303">
            <v>0</v>
          </cell>
          <cell r="W303">
            <v>0</v>
          </cell>
          <cell r="X303">
            <v>780.05454545454404</v>
          </cell>
          <cell r="Y303">
            <v>-358</v>
          </cell>
          <cell r="Z303">
            <v>-794.41818181818189</v>
          </cell>
          <cell r="AA303">
            <v>0</v>
          </cell>
          <cell r="AB303">
            <v>0</v>
          </cell>
          <cell r="AC303">
            <v>571</v>
          </cell>
          <cell r="AF303">
            <v>691.19999999999982</v>
          </cell>
          <cell r="AG303">
            <v>388.15999999999985</v>
          </cell>
          <cell r="AH303">
            <v>303.03999999999996</v>
          </cell>
          <cell r="AK303">
            <v>100570.65748917751</v>
          </cell>
        </row>
        <row r="304">
          <cell r="F304">
            <v>0</v>
          </cell>
          <cell r="AK304">
            <v>0</v>
          </cell>
        </row>
        <row r="305">
          <cell r="F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F306">
            <v>0</v>
          </cell>
          <cell r="P306">
            <v>0</v>
          </cell>
          <cell r="S306">
            <v>0</v>
          </cell>
          <cell r="X306">
            <v>0</v>
          </cell>
          <cell r="AC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K306">
            <v>0</v>
          </cell>
        </row>
        <row r="307">
          <cell r="AK307">
            <v>0</v>
          </cell>
        </row>
        <row r="308">
          <cell r="F308">
            <v>94697.184761904777</v>
          </cell>
          <cell r="P308">
            <v>1520.8000000000004</v>
          </cell>
          <cell r="Q308">
            <v>0</v>
          </cell>
          <cell r="R308">
            <v>0</v>
          </cell>
          <cell r="S308">
            <v>2126.6181818181776</v>
          </cell>
          <cell r="T308">
            <v>-642.65363636363622</v>
          </cell>
          <cell r="U308">
            <v>-650.41909090909098</v>
          </cell>
          <cell r="V308">
            <v>0</v>
          </cell>
          <cell r="W308">
            <v>0</v>
          </cell>
          <cell r="X308">
            <v>780.05454545454404</v>
          </cell>
          <cell r="Y308">
            <v>-358</v>
          </cell>
          <cell r="Z308">
            <v>-794.41818181818189</v>
          </cell>
          <cell r="AA308">
            <v>0</v>
          </cell>
          <cell r="AB308">
            <v>0</v>
          </cell>
          <cell r="AC308">
            <v>571</v>
          </cell>
          <cell r="AD308">
            <v>-112</v>
          </cell>
          <cell r="AE308">
            <v>-231.2</v>
          </cell>
          <cell r="AF308">
            <v>691.19999999999982</v>
          </cell>
          <cell r="AG308">
            <v>388.15999999999985</v>
          </cell>
          <cell r="AH308">
            <v>303.03999999999996</v>
          </cell>
          <cell r="AI308">
            <v>-278.90909090909088</v>
          </cell>
          <cell r="AK308">
            <v>100570.65748917751</v>
          </cell>
        </row>
        <row r="309">
          <cell r="AK309">
            <v>0</v>
          </cell>
        </row>
        <row r="310">
          <cell r="P310">
            <v>0</v>
          </cell>
          <cell r="AK310">
            <v>0</v>
          </cell>
        </row>
        <row r="311">
          <cell r="S311">
            <v>0</v>
          </cell>
          <cell r="AK311">
            <v>0</v>
          </cell>
        </row>
        <row r="312">
          <cell r="F312">
            <v>8992</v>
          </cell>
          <cell r="AK312">
            <v>8992</v>
          </cell>
        </row>
        <row r="313">
          <cell r="S313">
            <v>0</v>
          </cell>
        </row>
        <row r="314">
          <cell r="F314">
            <v>0</v>
          </cell>
          <cell r="AK314">
            <v>0</v>
          </cell>
        </row>
        <row r="315">
          <cell r="AK315">
            <v>0</v>
          </cell>
        </row>
        <row r="317">
          <cell r="AK317">
            <v>0</v>
          </cell>
        </row>
        <row r="318">
          <cell r="S318">
            <v>0</v>
          </cell>
        </row>
        <row r="319">
          <cell r="F319">
            <v>94697.184761904777</v>
          </cell>
          <cell r="P319">
            <v>1520.8000000000004</v>
          </cell>
          <cell r="Q319">
            <v>0</v>
          </cell>
          <cell r="R319">
            <v>0</v>
          </cell>
          <cell r="S319">
            <v>2126.6181818181776</v>
          </cell>
          <cell r="T319">
            <v>-642.65363636363622</v>
          </cell>
          <cell r="U319">
            <v>-650.41909090909098</v>
          </cell>
          <cell r="V319">
            <v>0</v>
          </cell>
          <cell r="W319">
            <v>0</v>
          </cell>
          <cell r="X319">
            <v>780.05454545454404</v>
          </cell>
          <cell r="Y319">
            <v>-358</v>
          </cell>
          <cell r="Z319">
            <v>-794.41818181818189</v>
          </cell>
          <cell r="AA319">
            <v>0</v>
          </cell>
          <cell r="AB319">
            <v>0</v>
          </cell>
          <cell r="AC319">
            <v>571</v>
          </cell>
          <cell r="AD319">
            <v>-112</v>
          </cell>
          <cell r="AE319">
            <v>-231.2</v>
          </cell>
          <cell r="AF319">
            <v>691.19999999999982</v>
          </cell>
          <cell r="AG319">
            <v>388.15999999999985</v>
          </cell>
          <cell r="AH319">
            <v>303.03999999999996</v>
          </cell>
          <cell r="AI319">
            <v>-278.90909090909088</v>
          </cell>
          <cell r="AK319">
            <v>100570.65748917751</v>
          </cell>
        </row>
        <row r="328">
          <cell r="AJ328">
            <v>2455</v>
          </cell>
          <cell r="AK328">
            <v>5757</v>
          </cell>
          <cell r="AM328">
            <v>4595.909090909091</v>
          </cell>
        </row>
        <row r="329">
          <cell r="F329">
            <v>103</v>
          </cell>
          <cell r="P329">
            <v>198</v>
          </cell>
          <cell r="S329">
            <v>460</v>
          </cell>
          <cell r="X329">
            <v>178</v>
          </cell>
          <cell r="AC329">
            <v>146</v>
          </cell>
          <cell r="AF329">
            <v>393</v>
          </cell>
          <cell r="AG329">
            <v>373</v>
          </cell>
          <cell r="AH329">
            <v>20</v>
          </cell>
          <cell r="AI329">
            <v>76</v>
          </cell>
          <cell r="AK329">
            <v>1570</v>
          </cell>
          <cell r="AM329">
            <v>1253</v>
          </cell>
        </row>
        <row r="330">
          <cell r="AJ330">
            <v>36</v>
          </cell>
          <cell r="AK330">
            <v>10408.151428571429</v>
          </cell>
          <cell r="AM330">
            <v>10408.151428571429</v>
          </cell>
        </row>
        <row r="331">
          <cell r="AK331">
            <v>791.6</v>
          </cell>
          <cell r="AM331">
            <v>791.6</v>
          </cell>
        </row>
        <row r="332">
          <cell r="AJ332">
            <v>36</v>
          </cell>
          <cell r="AK332">
            <v>120.26666666666665</v>
          </cell>
          <cell r="AM332">
            <v>108.26666666666667</v>
          </cell>
        </row>
        <row r="333">
          <cell r="AK333">
            <v>4126.5514285714289</v>
          </cell>
          <cell r="AM333">
            <v>4126.5514285714289</v>
          </cell>
        </row>
        <row r="334">
          <cell r="AK334">
            <v>3500</v>
          </cell>
          <cell r="AM334">
            <v>3500</v>
          </cell>
        </row>
        <row r="335">
          <cell r="AK335">
            <v>0</v>
          </cell>
        </row>
        <row r="336">
          <cell r="AK336">
            <v>1990</v>
          </cell>
          <cell r="AM336">
            <v>1990</v>
          </cell>
        </row>
        <row r="337">
          <cell r="AK337">
            <v>9242.6666666666661</v>
          </cell>
        </row>
        <row r="338">
          <cell r="AK338">
            <v>0</v>
          </cell>
          <cell r="AM338">
            <v>0</v>
          </cell>
        </row>
        <row r="339">
          <cell r="AK339">
            <v>2183.5999999999995</v>
          </cell>
          <cell r="AM339">
            <v>2302</v>
          </cell>
        </row>
        <row r="340">
          <cell r="AK340">
            <v>2830.0727272727277</v>
          </cell>
          <cell r="AM340">
            <v>2501.0727272727272</v>
          </cell>
        </row>
        <row r="341">
          <cell r="AK341">
            <v>0</v>
          </cell>
          <cell r="AM341">
            <v>0</v>
          </cell>
        </row>
        <row r="342">
          <cell r="AK342">
            <v>0</v>
          </cell>
          <cell r="AM342">
            <v>0</v>
          </cell>
        </row>
        <row r="343">
          <cell r="AK343">
            <v>0</v>
          </cell>
          <cell r="AM343">
            <v>0</v>
          </cell>
        </row>
        <row r="344">
          <cell r="AK344">
            <v>4067.2</v>
          </cell>
          <cell r="AM344">
            <v>3105.4</v>
          </cell>
        </row>
        <row r="345">
          <cell r="AK345">
            <v>1424</v>
          </cell>
          <cell r="AM345">
            <v>988</v>
          </cell>
        </row>
        <row r="346">
          <cell r="AK346">
            <v>302.40000000000003</v>
          </cell>
          <cell r="AM346">
            <v>276.8</v>
          </cell>
        </row>
        <row r="347">
          <cell r="AK347">
            <v>1444.2</v>
          </cell>
        </row>
        <row r="348">
          <cell r="AK348">
            <v>896.6</v>
          </cell>
        </row>
        <row r="349">
          <cell r="AK349">
            <v>0</v>
          </cell>
          <cell r="AM349">
            <v>0</v>
          </cell>
        </row>
        <row r="350">
          <cell r="AK350">
            <v>66</v>
          </cell>
          <cell r="AM350">
            <v>66</v>
          </cell>
        </row>
        <row r="351">
          <cell r="AK351">
            <v>3398.2</v>
          </cell>
          <cell r="AM351">
            <v>2675</v>
          </cell>
        </row>
        <row r="352">
          <cell r="P352">
            <v>225</v>
          </cell>
          <cell r="S352">
            <v>296</v>
          </cell>
          <cell r="X352">
            <v>56</v>
          </cell>
          <cell r="AC352">
            <v>95</v>
          </cell>
          <cell r="AF352">
            <v>317.8</v>
          </cell>
          <cell r="AG352">
            <v>317.8</v>
          </cell>
          <cell r="AH352">
            <v>0</v>
          </cell>
          <cell r="AK352">
            <v>989.8</v>
          </cell>
        </row>
        <row r="353">
          <cell r="AK353">
            <v>0</v>
          </cell>
        </row>
        <row r="354">
          <cell r="F354">
            <v>0</v>
          </cell>
          <cell r="P354">
            <v>0</v>
          </cell>
          <cell r="S354">
            <v>0</v>
          </cell>
          <cell r="X354">
            <v>0</v>
          </cell>
          <cell r="AC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K354">
            <v>363.66666666666663</v>
          </cell>
          <cell r="AM354">
            <v>363.66666666666663</v>
          </cell>
        </row>
        <row r="355">
          <cell r="AK355">
            <v>105</v>
          </cell>
          <cell r="AM355">
            <v>105</v>
          </cell>
        </row>
        <row r="356">
          <cell r="AK356">
            <v>0</v>
          </cell>
          <cell r="AM356">
            <v>0</v>
          </cell>
        </row>
        <row r="357">
          <cell r="AK357">
            <v>0</v>
          </cell>
          <cell r="AM357">
            <v>0</v>
          </cell>
        </row>
        <row r="358">
          <cell r="AJ358">
            <v>-2491</v>
          </cell>
          <cell r="AK358">
            <v>3376.9666666666672</v>
          </cell>
          <cell r="AM358" t="e">
            <v>#REF!</v>
          </cell>
        </row>
        <row r="359">
          <cell r="AK359">
            <v>607.40000000000009</v>
          </cell>
        </row>
        <row r="360">
          <cell r="AK360">
            <v>691.86666666666667</v>
          </cell>
        </row>
        <row r="361">
          <cell r="AK361">
            <v>2077.6999999999998</v>
          </cell>
        </row>
        <row r="362">
          <cell r="F362">
            <v>0</v>
          </cell>
          <cell r="P362">
            <v>-41.200000000000045</v>
          </cell>
          <cell r="S362">
            <v>-70.599999999999909</v>
          </cell>
          <cell r="T362">
            <v>207.20000000000002</v>
          </cell>
          <cell r="U362">
            <v>1087.8</v>
          </cell>
          <cell r="X362">
            <v>576.79999999999995</v>
          </cell>
          <cell r="Y362">
            <v>233</v>
          </cell>
          <cell r="Z362">
            <v>519</v>
          </cell>
          <cell r="AC362">
            <v>574.79999999999995</v>
          </cell>
          <cell r="AD362">
            <v>240</v>
          </cell>
          <cell r="AE362">
            <v>494</v>
          </cell>
          <cell r="AF362">
            <v>108.80000000000001</v>
          </cell>
          <cell r="AG362">
            <v>170.8</v>
          </cell>
          <cell r="AH362">
            <v>-62</v>
          </cell>
          <cell r="AI362">
            <v>0</v>
          </cell>
          <cell r="AK362">
            <v>1158.5999999999999</v>
          </cell>
          <cell r="AM362">
            <v>1049.8</v>
          </cell>
        </row>
        <row r="371">
          <cell r="F371">
            <v>-4642</v>
          </cell>
        </row>
        <row r="383">
          <cell r="F383" t="str">
            <v>лютий</v>
          </cell>
          <cell r="P383" t="str">
            <v>лютий</v>
          </cell>
          <cell r="X383" t="str">
            <v>лютий</v>
          </cell>
          <cell r="AC383" t="str">
            <v>лютий</v>
          </cell>
        </row>
        <row r="384">
          <cell r="F384" t="str">
            <v>АППАРАТ</v>
          </cell>
          <cell r="P384" t="str">
            <v>ККМ</v>
          </cell>
          <cell r="X384" t="str">
            <v>ТЕЦ5</v>
          </cell>
          <cell r="AC384" t="str">
            <v>ТЕЦ6</v>
          </cell>
          <cell r="AK384" t="str">
            <v xml:space="preserve">АК "КЕ"</v>
          </cell>
          <cell r="AL384" t="str">
            <v>Е/Е</v>
          </cell>
        </row>
        <row r="385">
          <cell r="F385" t="str">
            <v>ПЛАН</v>
          </cell>
          <cell r="P385" t="str">
            <v>ПЛАН</v>
          </cell>
          <cell r="X385" t="str">
            <v>ПЛАН</v>
          </cell>
          <cell r="AC385" t="str">
            <v>ПЛАН</v>
          </cell>
          <cell r="AK385" t="str">
            <v>ПЛАН</v>
          </cell>
          <cell r="AL385" t="str">
            <v>ПЛАН</v>
          </cell>
        </row>
        <row r="386">
          <cell r="F386">
            <v>164.3</v>
          </cell>
          <cell r="G386">
            <v>35</v>
          </cell>
          <cell r="H386">
            <v>35</v>
          </cell>
          <cell r="P386">
            <v>14.333333333333332</v>
          </cell>
          <cell r="S386">
            <v>14.333333333333332</v>
          </cell>
          <cell r="X386">
            <v>182</v>
          </cell>
          <cell r="Y386">
            <v>56</v>
          </cell>
          <cell r="Z386">
            <v>56</v>
          </cell>
          <cell r="AC386">
            <v>323.66666666666674</v>
          </cell>
          <cell r="AD386">
            <v>106</v>
          </cell>
          <cell r="AE386">
            <v>105</v>
          </cell>
          <cell r="AK386">
            <v>735.30000000000018</v>
          </cell>
          <cell r="AL386">
            <v>305.73333333333335</v>
          </cell>
          <cell r="AM386">
            <v>226.33333333333334</v>
          </cell>
        </row>
        <row r="387">
          <cell r="F387">
            <v>29</v>
          </cell>
          <cell r="G387">
            <v>6</v>
          </cell>
          <cell r="P387">
            <v>0</v>
          </cell>
          <cell r="X387">
            <v>0</v>
          </cell>
          <cell r="Y387">
            <v>0</v>
          </cell>
          <cell r="AC387">
            <v>3.6666666666666665</v>
          </cell>
          <cell r="AD387">
            <v>1</v>
          </cell>
          <cell r="AK387">
            <v>46</v>
          </cell>
          <cell r="AL387">
            <v>10</v>
          </cell>
        </row>
        <row r="388">
          <cell r="F388">
            <v>0</v>
          </cell>
          <cell r="G388">
            <v>0</v>
          </cell>
          <cell r="P388">
            <v>0.66666666666666663</v>
          </cell>
          <cell r="X388">
            <v>146.66666666666666</v>
          </cell>
          <cell r="Y388">
            <v>45</v>
          </cell>
          <cell r="AC388">
            <v>280.66666666666669</v>
          </cell>
          <cell r="AD388">
            <v>92</v>
          </cell>
          <cell r="AK388">
            <v>428</v>
          </cell>
          <cell r="AL388">
            <v>137.66666666666666</v>
          </cell>
        </row>
        <row r="389">
          <cell r="F389">
            <v>0</v>
          </cell>
          <cell r="G389">
            <v>0</v>
          </cell>
          <cell r="P389">
            <v>2</v>
          </cell>
          <cell r="X389">
            <v>0</v>
          </cell>
          <cell r="Y389">
            <v>0</v>
          </cell>
          <cell r="AC389">
            <v>25</v>
          </cell>
          <cell r="AD389">
            <v>8</v>
          </cell>
          <cell r="AK389">
            <v>33.666666666666671</v>
          </cell>
          <cell r="AL389">
            <v>13</v>
          </cell>
        </row>
        <row r="390">
          <cell r="F390">
            <v>0</v>
          </cell>
          <cell r="G390">
            <v>0</v>
          </cell>
          <cell r="P390">
            <v>0</v>
          </cell>
          <cell r="X390">
            <v>25.333333333333332</v>
          </cell>
          <cell r="Y390">
            <v>8</v>
          </cell>
          <cell r="AC390">
            <v>0.66666666666666663</v>
          </cell>
          <cell r="AD390">
            <v>0</v>
          </cell>
          <cell r="AK390">
            <v>26</v>
          </cell>
          <cell r="AL390">
            <v>8</v>
          </cell>
        </row>
        <row r="391">
          <cell r="F391">
            <v>120.63333333333333</v>
          </cell>
          <cell r="G391">
            <v>26</v>
          </cell>
          <cell r="P391">
            <v>0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  <cell r="AK391">
            <v>120.63333333333333</v>
          </cell>
          <cell r="AL391">
            <v>28</v>
          </cell>
        </row>
        <row r="392">
          <cell r="F392">
            <v>8.6666666666666661</v>
          </cell>
          <cell r="G392">
            <v>2</v>
          </cell>
          <cell r="P392">
            <v>0</v>
          </cell>
          <cell r="X392">
            <v>0</v>
          </cell>
          <cell r="Y392">
            <v>0</v>
          </cell>
          <cell r="AC392">
            <v>0</v>
          </cell>
          <cell r="AD392">
            <v>0</v>
          </cell>
          <cell r="AK392">
            <v>8.6666666666666661</v>
          </cell>
          <cell r="AL392">
            <v>0</v>
          </cell>
        </row>
        <row r="393">
          <cell r="F393">
            <v>0</v>
          </cell>
          <cell r="G393">
            <v>0</v>
          </cell>
          <cell r="P393">
            <v>5.333333333333333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K393">
            <v>22</v>
          </cell>
          <cell r="AL393">
            <v>15.333333333333332</v>
          </cell>
        </row>
        <row r="394">
          <cell r="F394">
            <v>5.333333333333333</v>
          </cell>
          <cell r="G394">
            <v>1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K394">
            <v>5.333333333333333</v>
          </cell>
          <cell r="AL394">
            <v>1</v>
          </cell>
        </row>
        <row r="395">
          <cell r="F395">
            <v>0.33333333333333331</v>
          </cell>
          <cell r="G395">
            <v>0</v>
          </cell>
          <cell r="P395">
            <v>4.333333333333333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4.6666666666666661</v>
          </cell>
          <cell r="AL395">
            <v>4.333333333333333</v>
          </cell>
        </row>
        <row r="396">
          <cell r="F396">
            <v>0.33333333333333331</v>
          </cell>
          <cell r="G396">
            <v>0</v>
          </cell>
          <cell r="P396">
            <v>2</v>
          </cell>
          <cell r="X396">
            <v>10</v>
          </cell>
          <cell r="Y396">
            <v>3</v>
          </cell>
          <cell r="AC396">
            <v>13.666666666666666</v>
          </cell>
          <cell r="AD396">
            <v>4</v>
          </cell>
          <cell r="AK396">
            <v>26</v>
          </cell>
          <cell r="AL396">
            <v>9</v>
          </cell>
        </row>
        <row r="397">
          <cell r="F397">
            <v>0</v>
          </cell>
          <cell r="G397">
            <v>0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0</v>
          </cell>
        </row>
        <row r="398">
          <cell r="F398">
            <v>1.1666666666666667</v>
          </cell>
          <cell r="G398">
            <v>0</v>
          </cell>
          <cell r="P398">
            <v>20.5</v>
          </cell>
          <cell r="X398">
            <v>522.33333333333337</v>
          </cell>
          <cell r="Y398">
            <v>162</v>
          </cell>
          <cell r="AC398">
            <v>43</v>
          </cell>
          <cell r="AD398">
            <v>14</v>
          </cell>
          <cell r="AK398">
            <v>587.33333333333337</v>
          </cell>
          <cell r="AL398">
            <v>196.5</v>
          </cell>
          <cell r="AM398">
            <v>196.83333333333334</v>
          </cell>
        </row>
        <row r="399">
          <cell r="F399">
            <v>0</v>
          </cell>
          <cell r="G399">
            <v>0</v>
          </cell>
          <cell r="P399">
            <v>0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K399">
            <v>0</v>
          </cell>
          <cell r="AL399">
            <v>0</v>
          </cell>
        </row>
        <row r="400">
          <cell r="F400">
            <v>0</v>
          </cell>
          <cell r="G400">
            <v>0</v>
          </cell>
          <cell r="P400">
            <v>0</v>
          </cell>
          <cell r="X400">
            <v>480.66666666666669</v>
          </cell>
          <cell r="Y400">
            <v>149</v>
          </cell>
          <cell r="AC400">
            <v>11</v>
          </cell>
          <cell r="AD400">
            <v>4</v>
          </cell>
          <cell r="AK400">
            <v>491.66666666666669</v>
          </cell>
          <cell r="AL400">
            <v>153</v>
          </cell>
        </row>
        <row r="401">
          <cell r="F401">
            <v>0</v>
          </cell>
          <cell r="G401">
            <v>0</v>
          </cell>
          <cell r="P401">
            <v>0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K401">
            <v>0</v>
          </cell>
          <cell r="AL401">
            <v>0</v>
          </cell>
        </row>
        <row r="402">
          <cell r="F402">
            <v>1.1666666666666667</v>
          </cell>
          <cell r="G402">
            <v>0</v>
          </cell>
          <cell r="P402">
            <v>15.833333333333334</v>
          </cell>
          <cell r="X402">
            <v>41.666666666666664</v>
          </cell>
          <cell r="Y402">
            <v>13</v>
          </cell>
          <cell r="AC402">
            <v>32</v>
          </cell>
          <cell r="AD402">
            <v>10</v>
          </cell>
          <cell r="AK402">
            <v>91</v>
          </cell>
          <cell r="AL402">
            <v>43.833333333333336</v>
          </cell>
        </row>
        <row r="403">
          <cell r="F403">
            <v>0</v>
          </cell>
          <cell r="G403">
            <v>0</v>
          </cell>
          <cell r="P403">
            <v>4.666666666666667</v>
          </cell>
          <cell r="X403">
            <v>0</v>
          </cell>
          <cell r="Y403">
            <v>0</v>
          </cell>
          <cell r="AC403">
            <v>0</v>
          </cell>
          <cell r="AD403">
            <v>0</v>
          </cell>
          <cell r="AK403">
            <v>4.666666666666667</v>
          </cell>
          <cell r="AL403">
            <v>0</v>
          </cell>
        </row>
        <row r="404">
          <cell r="F404">
            <v>0</v>
          </cell>
          <cell r="G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0</v>
          </cell>
        </row>
        <row r="405">
          <cell r="F405">
            <v>10</v>
          </cell>
          <cell r="G405">
            <v>2</v>
          </cell>
          <cell r="P405">
            <v>39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K405">
            <v>49</v>
          </cell>
          <cell r="AL405">
            <v>41</v>
          </cell>
          <cell r="AM405">
            <v>42</v>
          </cell>
        </row>
        <row r="406">
          <cell r="F406">
            <v>2.6666666666666665</v>
          </cell>
          <cell r="G406">
            <v>1</v>
          </cell>
          <cell r="P406">
            <v>3.3333333333333335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6</v>
          </cell>
          <cell r="AL406">
            <v>4.3333333333333339</v>
          </cell>
        </row>
        <row r="407">
          <cell r="F407">
            <v>7.333333333333333</v>
          </cell>
          <cell r="G407">
            <v>2</v>
          </cell>
          <cell r="P407">
            <v>35.666666666666664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43</v>
          </cell>
          <cell r="AL407">
            <v>37.666666666666664</v>
          </cell>
        </row>
        <row r="408">
          <cell r="F408">
            <v>0</v>
          </cell>
          <cell r="G408">
            <v>0</v>
          </cell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0</v>
          </cell>
        </row>
        <row r="409">
          <cell r="F409">
            <v>206.33333333333329</v>
          </cell>
          <cell r="G409">
            <v>44</v>
          </cell>
          <cell r="H409">
            <v>43</v>
          </cell>
          <cell r="P409">
            <v>50.166666666666671</v>
          </cell>
          <cell r="S409">
            <v>50.166666666666671</v>
          </cell>
          <cell r="X409">
            <v>37.833333333333343</v>
          </cell>
          <cell r="Y409">
            <v>12</v>
          </cell>
          <cell r="AC409">
            <v>26.000000000000004</v>
          </cell>
          <cell r="AD409">
            <v>9</v>
          </cell>
          <cell r="AK409">
            <v>1965.0000000000002</v>
          </cell>
          <cell r="AL409">
            <v>373.16666666666663</v>
          </cell>
          <cell r="AM409">
            <v>373.16666666666663</v>
          </cell>
        </row>
        <row r="410">
          <cell r="F410">
            <v>0</v>
          </cell>
          <cell r="G410">
            <v>0</v>
          </cell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1350</v>
          </cell>
          <cell r="AL410">
            <v>0</v>
          </cell>
        </row>
        <row r="411">
          <cell r="F411">
            <v>0</v>
          </cell>
          <cell r="G411">
            <v>0</v>
          </cell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95</v>
          </cell>
          <cell r="AL411">
            <v>95</v>
          </cell>
        </row>
        <row r="412">
          <cell r="F412">
            <v>0</v>
          </cell>
          <cell r="G412">
            <v>0</v>
          </cell>
          <cell r="P412">
            <v>0</v>
          </cell>
          <cell r="X412">
            <v>0</v>
          </cell>
          <cell r="Y412">
            <v>0</v>
          </cell>
          <cell r="AC412">
            <v>0</v>
          </cell>
          <cell r="AD412">
            <v>0</v>
          </cell>
          <cell r="AK412">
            <v>0</v>
          </cell>
          <cell r="AL412">
            <v>0</v>
          </cell>
        </row>
        <row r="413">
          <cell r="F413">
            <v>0</v>
          </cell>
          <cell r="G413">
            <v>0</v>
          </cell>
          <cell r="P413">
            <v>12.333333333333334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K413">
            <v>12.333333333333334</v>
          </cell>
          <cell r="AL413">
            <v>12.333333333333334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0</v>
          </cell>
          <cell r="AL414">
            <v>0</v>
          </cell>
        </row>
        <row r="415">
          <cell r="F415">
            <v>1.6666666666666667</v>
          </cell>
          <cell r="G415">
            <v>0</v>
          </cell>
          <cell r="P415">
            <v>5</v>
          </cell>
          <cell r="X415">
            <v>3</v>
          </cell>
          <cell r="Y415">
            <v>1</v>
          </cell>
          <cell r="AC415">
            <v>3</v>
          </cell>
          <cell r="AD415">
            <v>1</v>
          </cell>
          <cell r="AK415">
            <v>57.666666666666664</v>
          </cell>
          <cell r="AL415">
            <v>47</v>
          </cell>
        </row>
        <row r="416">
          <cell r="F416">
            <v>0</v>
          </cell>
          <cell r="G416">
            <v>0</v>
          </cell>
          <cell r="P416">
            <v>0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K416">
            <v>4</v>
          </cell>
          <cell r="AL416">
            <v>0</v>
          </cell>
        </row>
        <row r="417">
          <cell r="F417">
            <v>0</v>
          </cell>
          <cell r="G417">
            <v>0</v>
          </cell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K417">
            <v>0</v>
          </cell>
          <cell r="AL417">
            <v>0</v>
          </cell>
        </row>
        <row r="418">
          <cell r="F418">
            <v>0</v>
          </cell>
          <cell r="G418">
            <v>0</v>
          </cell>
          <cell r="P418">
            <v>18.5</v>
          </cell>
          <cell r="X418">
            <v>4.5</v>
          </cell>
          <cell r="Y418">
            <v>1</v>
          </cell>
          <cell r="AC418">
            <v>1.3333333333333333</v>
          </cell>
          <cell r="AD418">
            <v>0</v>
          </cell>
          <cell r="AK418">
            <v>28.5</v>
          </cell>
          <cell r="AL418">
            <v>23.5</v>
          </cell>
        </row>
        <row r="419">
          <cell r="F419">
            <v>0</v>
          </cell>
          <cell r="G419">
            <v>0</v>
          </cell>
          <cell r="P419">
            <v>1.3333333333333333</v>
          </cell>
          <cell r="X419">
            <v>0</v>
          </cell>
          <cell r="Y419">
            <v>0</v>
          </cell>
          <cell r="AC419">
            <v>1.6666666666666667</v>
          </cell>
          <cell r="AD419">
            <v>1</v>
          </cell>
          <cell r="AK419">
            <v>69</v>
          </cell>
          <cell r="AL419">
            <v>52.333333333333336</v>
          </cell>
        </row>
        <row r="420">
          <cell r="F420">
            <v>177</v>
          </cell>
          <cell r="G420">
            <v>38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177</v>
          </cell>
          <cell r="AL420">
            <v>38</v>
          </cell>
        </row>
        <row r="421">
          <cell r="F421">
            <v>0</v>
          </cell>
          <cell r="G421">
            <v>0</v>
          </cell>
          <cell r="P421">
            <v>0</v>
          </cell>
          <cell r="X421">
            <v>10</v>
          </cell>
          <cell r="Y421">
            <v>3</v>
          </cell>
          <cell r="AC421">
            <v>7.666666666666667</v>
          </cell>
          <cell r="AD421">
            <v>3</v>
          </cell>
          <cell r="AK421">
            <v>17.666666666666668</v>
          </cell>
          <cell r="AL421">
            <v>6</v>
          </cell>
        </row>
        <row r="422">
          <cell r="F422">
            <v>0.66666666666666663</v>
          </cell>
          <cell r="G422">
            <v>0</v>
          </cell>
          <cell r="P422">
            <v>2</v>
          </cell>
          <cell r="X422">
            <v>1.3333333333333333</v>
          </cell>
          <cell r="Y422">
            <v>0</v>
          </cell>
          <cell r="AC422">
            <v>1</v>
          </cell>
          <cell r="AD422">
            <v>0</v>
          </cell>
          <cell r="AK422">
            <v>6</v>
          </cell>
          <cell r="AL422">
            <v>2</v>
          </cell>
        </row>
        <row r="423">
          <cell r="F423">
            <v>2.6666666666666665</v>
          </cell>
          <cell r="G423">
            <v>1</v>
          </cell>
          <cell r="P423">
            <v>0.33333333333333331</v>
          </cell>
          <cell r="X423">
            <v>1</v>
          </cell>
          <cell r="Y423">
            <v>0</v>
          </cell>
          <cell r="AC423">
            <v>0.66666666666666663</v>
          </cell>
          <cell r="AD423">
            <v>0</v>
          </cell>
          <cell r="AK423">
            <v>9.3333333333333339</v>
          </cell>
          <cell r="AL423">
            <v>3.3333333333333335</v>
          </cell>
        </row>
        <row r="424">
          <cell r="F424">
            <v>0</v>
          </cell>
          <cell r="G424">
            <v>0</v>
          </cell>
          <cell r="P424">
            <v>2.3333333333333335</v>
          </cell>
          <cell r="X424">
            <v>6</v>
          </cell>
          <cell r="Y424">
            <v>2</v>
          </cell>
          <cell r="AC424">
            <v>5</v>
          </cell>
          <cell r="AD424">
            <v>2</v>
          </cell>
          <cell r="AK424">
            <v>13.333333333333334</v>
          </cell>
          <cell r="AL424">
            <v>6.3333333333333339</v>
          </cell>
        </row>
        <row r="425">
          <cell r="F425">
            <v>0</v>
          </cell>
          <cell r="G425">
            <v>0</v>
          </cell>
          <cell r="P425">
            <v>0</v>
          </cell>
          <cell r="X425">
            <v>0</v>
          </cell>
          <cell r="Y425">
            <v>0</v>
          </cell>
          <cell r="AC425">
            <v>0</v>
          </cell>
          <cell r="AD425">
            <v>0</v>
          </cell>
          <cell r="AK425">
            <v>0</v>
          </cell>
          <cell r="AL425">
            <v>0</v>
          </cell>
        </row>
        <row r="426">
          <cell r="F426">
            <v>0</v>
          </cell>
          <cell r="G426">
            <v>0</v>
          </cell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9.6666666666666661</v>
          </cell>
          <cell r="G427">
            <v>2</v>
          </cell>
          <cell r="P427">
            <v>1</v>
          </cell>
          <cell r="X427">
            <v>0</v>
          </cell>
          <cell r="Y427">
            <v>0</v>
          </cell>
          <cell r="AC427">
            <v>0</v>
          </cell>
          <cell r="AD427">
            <v>0</v>
          </cell>
          <cell r="AK427">
            <v>12</v>
          </cell>
          <cell r="AL427">
            <v>4</v>
          </cell>
        </row>
        <row r="428">
          <cell r="F428">
            <v>0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0</v>
          </cell>
          <cell r="AL428">
            <v>0</v>
          </cell>
        </row>
        <row r="429">
          <cell r="F429">
            <v>2.3333333333333335</v>
          </cell>
          <cell r="G429">
            <v>0</v>
          </cell>
          <cell r="P429">
            <v>0.66666666666666663</v>
          </cell>
          <cell r="X429">
            <v>0.66666666666666663</v>
          </cell>
          <cell r="Y429">
            <v>0</v>
          </cell>
          <cell r="AC429">
            <v>0.66666666666666663</v>
          </cell>
          <cell r="AD429">
            <v>0</v>
          </cell>
          <cell r="AK429">
            <v>4.333333333333333</v>
          </cell>
          <cell r="AL429">
            <v>0.66666666666666663</v>
          </cell>
        </row>
        <row r="430">
          <cell r="F430">
            <v>1.6666666666666667</v>
          </cell>
          <cell r="G430">
            <v>0</v>
          </cell>
          <cell r="P430">
            <v>0.66666666666666663</v>
          </cell>
          <cell r="X430">
            <v>0.66666666666666663</v>
          </cell>
          <cell r="Y430">
            <v>0</v>
          </cell>
          <cell r="AC430">
            <v>0.66666666666666663</v>
          </cell>
          <cell r="AD430">
            <v>0</v>
          </cell>
          <cell r="AK430">
            <v>3.6666666666666665</v>
          </cell>
          <cell r="AL430">
            <v>0.66666666666666663</v>
          </cell>
        </row>
        <row r="431">
          <cell r="F431">
            <v>6.666666666666667</v>
          </cell>
          <cell r="G431">
            <v>1</v>
          </cell>
          <cell r="P431">
            <v>4.666666666666667</v>
          </cell>
          <cell r="X431">
            <v>3</v>
          </cell>
          <cell r="Y431">
            <v>1</v>
          </cell>
          <cell r="AC431">
            <v>2</v>
          </cell>
          <cell r="AD431">
            <v>1</v>
          </cell>
          <cell r="AK431">
            <v>33</v>
          </cell>
          <cell r="AL431">
            <v>17.666666666666668</v>
          </cell>
        </row>
        <row r="432">
          <cell r="F432">
            <v>0</v>
          </cell>
          <cell r="G432">
            <v>0</v>
          </cell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  <cell r="AK432">
            <v>0</v>
          </cell>
          <cell r="AL432">
            <v>0</v>
          </cell>
        </row>
        <row r="433">
          <cell r="F433">
            <v>0</v>
          </cell>
          <cell r="G433">
            <v>0</v>
          </cell>
          <cell r="P433">
            <v>0</v>
          </cell>
          <cell r="X433">
            <v>0</v>
          </cell>
          <cell r="Y433">
            <v>0</v>
          </cell>
          <cell r="AC433">
            <v>0</v>
          </cell>
          <cell r="AD433">
            <v>0</v>
          </cell>
          <cell r="AK433">
            <v>0</v>
          </cell>
          <cell r="AL433">
            <v>53</v>
          </cell>
        </row>
        <row r="434">
          <cell r="F434">
            <v>1</v>
          </cell>
          <cell r="G434">
            <v>0</v>
          </cell>
          <cell r="P434">
            <v>0</v>
          </cell>
          <cell r="X434">
            <v>0</v>
          </cell>
          <cell r="Y434">
            <v>0</v>
          </cell>
          <cell r="AC434">
            <v>0</v>
          </cell>
          <cell r="AD434">
            <v>0</v>
          </cell>
          <cell r="AK434">
            <v>1</v>
          </cell>
          <cell r="AL434">
            <v>1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2.6666666666666665</v>
          </cell>
          <cell r="G437">
            <v>1</v>
          </cell>
          <cell r="P437">
            <v>1</v>
          </cell>
          <cell r="X437">
            <v>4</v>
          </cell>
          <cell r="Y437">
            <v>1</v>
          </cell>
          <cell r="AC437">
            <v>2</v>
          </cell>
          <cell r="AD437">
            <v>1</v>
          </cell>
          <cell r="AK437">
            <v>15.666666666666666</v>
          </cell>
          <cell r="AL437">
            <v>7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3.3333333333333335</v>
          </cell>
          <cell r="Y439">
            <v>1</v>
          </cell>
          <cell r="AC439">
            <v>0</v>
          </cell>
          <cell r="AD439">
            <v>0</v>
          </cell>
          <cell r="AK439">
            <v>3.3333333333333335</v>
          </cell>
          <cell r="AL439">
            <v>1</v>
          </cell>
        </row>
        <row r="440">
          <cell r="F440">
            <v>0.33333333333333331</v>
          </cell>
          <cell r="G440">
            <v>0</v>
          </cell>
          <cell r="P440">
            <v>0.33333333333333331</v>
          </cell>
          <cell r="X440">
            <v>0.33333333333333331</v>
          </cell>
          <cell r="Y440">
            <v>0</v>
          </cell>
          <cell r="AC440">
            <v>0.33333333333333331</v>
          </cell>
          <cell r="AD440">
            <v>0</v>
          </cell>
          <cell r="AK440">
            <v>1.9999999999999998</v>
          </cell>
          <cell r="AL440">
            <v>0.33333333333333331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  <row r="443">
          <cell r="F443">
            <v>0</v>
          </cell>
          <cell r="G443">
            <v>0</v>
          </cell>
          <cell r="P443">
            <v>0</v>
          </cell>
          <cell r="X443">
            <v>0</v>
          </cell>
          <cell r="Y443">
            <v>0</v>
          </cell>
          <cell r="AC443">
            <v>0</v>
          </cell>
          <cell r="AD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2</v>
          </cell>
        </row>
        <row r="448"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Разом  2010"/>
      <sheetName val="амортизация"/>
      <sheetName val="Ремонти"/>
      <sheetName val="812 дет"/>
      <sheetName val="Ремонт НУ"/>
      <sheetName val="Лист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assump"/>
      <sheetName val="output"/>
      <sheetName val="Cost by product CUR"/>
      <sheetName val="Cost by product PR"/>
      <sheetName val="COGS CUR"/>
      <sheetName val="COGS PR"/>
      <sheetName val="COGS total"/>
      <sheetName val="CapEx"/>
      <sheetName val="Depreciation"/>
      <sheetName val="Taxes"/>
      <sheetName val="WCap"/>
      <sheetName val="Income St"/>
      <sheetName val="CashFlow &amp; Debt"/>
      <sheetName val="Balance Sheet"/>
      <sheetName val="4"/>
      <sheetName val="Незав.пр-во "/>
      <sheetName val="InputTI"/>
      <sheetName val="Cost_by_product_CUR"/>
      <sheetName val="Cost_by_product_PR"/>
      <sheetName val="COGS_CUR"/>
      <sheetName val="COGS_PR"/>
      <sheetName val="COGS_total"/>
      <sheetName val="Income_St"/>
      <sheetName val="CashFlow_&amp;_Debt"/>
      <sheetName val="Balance_Sheet"/>
      <sheetName val="Незав_пр-во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assump"/>
      <sheetName val="output"/>
      <sheetName val="Cost by product CUR"/>
      <sheetName val="Cost by product PR"/>
      <sheetName val="COGS CUR"/>
      <sheetName val="COGS PR"/>
      <sheetName val="COGS total"/>
      <sheetName val="CapEx"/>
      <sheetName val="Depreciation"/>
      <sheetName val="Taxes"/>
      <sheetName val="WCap"/>
      <sheetName val="Income St"/>
      <sheetName val="CashFlow &amp; Debt"/>
      <sheetName val="Balance Sheet"/>
      <sheetName val="Резюме-титул"/>
      <sheetName val="Заключение"/>
      <sheetName val="Результаты вар"/>
      <sheetName val="Варианты"/>
      <sheetName val="Cash Flow 1"/>
      <sheetName val="Cash Flow 2"/>
      <sheetName val="Cash Flow 3"/>
      <sheetName val="Fin"/>
      <sheetName val="Plan"/>
      <sheetName val="КПЭ"/>
      <sheetName val="Analysis of Risks"/>
      <sheetName val="Inv - варианты"/>
      <sheetName val="Inv-по вариантам"/>
      <sheetName val="Inv"/>
      <sheetName val="Эксп.расх.-по вариантам"/>
      <sheetName val="Эксп.расх. автоб."/>
      <sheetName val="Эксп.расходы КрАЗ"/>
      <sheetName val="PR"/>
      <sheetName val="Cost_by_product_CUR"/>
      <sheetName val="Cost_by_product_PR"/>
      <sheetName val="COGS_CUR"/>
      <sheetName val="COGS_PR"/>
      <sheetName val="COGS_total"/>
      <sheetName val="Income_St"/>
      <sheetName val="CashFlow_&amp;_Debt"/>
      <sheetName val="Balance_Sheet"/>
      <sheetName val="Результаты_вар"/>
      <sheetName val="Cash_Flow_1"/>
      <sheetName val="Cash_Flow_2"/>
      <sheetName val="Cash_Flow_3"/>
      <sheetName val="Analysis_of_Risks"/>
      <sheetName val="Inv_-_варианты"/>
      <sheetName val="Inv-по_вариантам"/>
      <sheetName val="Эксп_расх_-по_вариантам"/>
      <sheetName val="Эксп_расх__автоб_"/>
      <sheetName val="Эксп_расходы_КрАЗ"/>
      <sheetName val="Экспорт_99_1"/>
      <sheetName val="Экспорт_99_2"/>
      <sheetName val="Экспорт_99_3"/>
      <sheetName val="ЛОМ_УКР"/>
      <sheetName val="Чугун_Украина"/>
      <sheetName val="GLC_ratios_Jun"/>
      <sheetName val="Макрос1"/>
      <sheetName val="Цены_СНГ"/>
      <sheetName val="Исходные данные"/>
      <sheetName val="4"/>
      <sheetName val="Незав.пр-во "/>
      <sheetName val="Незав_пр-во_"/>
      <sheetName val="KO_model_loan$35"/>
      <sheetName val="InputTI"/>
      <sheetName val="Reconciliation"/>
      <sheetName val="График реализации"/>
      <sheetName val="График_реализации"/>
      <sheetName val="IAS Trial Balance"/>
      <sheetName val="DICTS"/>
      <sheetName val="Тариф на транзит"/>
      <sheetName val="Цены СНГ"/>
      <sheetName val="_Л1"/>
      <sheetName val="_Л10"/>
      <sheetName val="_Л11"/>
      <sheetName val="_Л2"/>
      <sheetName val="_Л3"/>
      <sheetName val="_Л4"/>
      <sheetName val="_Л5"/>
      <sheetName val="_Л7"/>
      <sheetName val="_Л8"/>
      <sheetName val="_Л9"/>
      <sheetName val="Income 䘀෡"/>
      <sheetName val="Cost_by_product_CUR1"/>
      <sheetName val="Cost_by_product_PR1"/>
      <sheetName val="COGS_CUR1"/>
      <sheetName val="COGS_PR1"/>
      <sheetName val="COGS_total1"/>
      <sheetName val="Income_St1"/>
      <sheetName val="CashFlow_&amp;_Debt1"/>
      <sheetName val="Balance_Sheet1"/>
      <sheetName val="Результаты_вар1"/>
      <sheetName val="Cash_Flow_11"/>
      <sheetName val="Cash_Flow_21"/>
      <sheetName val="Cash_Flow_31"/>
      <sheetName val="Analysis_of_Risks1"/>
      <sheetName val="Inv_-_варианты1"/>
      <sheetName val="Inv-по_вариантам1"/>
      <sheetName val="Эксп_расх_-по_вариантам1"/>
      <sheetName val="Эксп_расх__автоб_1"/>
      <sheetName val="Эксп_расходы_КрАЗ1"/>
      <sheetName val="Исходные_данные"/>
      <sheetName val="Незав_пр-во_1"/>
      <sheetName val="IAS_Trial_Balance"/>
      <sheetName val="Тариф_на_транзит"/>
      <sheetName val="Тит стор"/>
      <sheetName val="Списк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tar ee 99"/>
      <sheetName val="січ-лют."/>
      <sheetName val="430 сыч-лютий"/>
      <sheetName val="бер"/>
      <sheetName val="430 бер"/>
      <sheetName val="січ-бер"/>
      <sheetName val="430 сыч-бер"/>
      <sheetName val="Ф2"/>
      <sheetName val="Лист1"/>
      <sheetName val="tar  ee 99"/>
      <sheetName val="Експл"/>
      <sheetName val="ПЛАН_1вар"/>
      <sheetName val="Інші витрати"/>
      <sheetName val="списки"/>
      <sheetName val="assump"/>
      <sheetName val="Setup"/>
      <sheetName val="МТР Газ України"/>
      <sheetName val="Типи данних філії"/>
      <sheetName val="1_структура по елементах"/>
      <sheetName val="_ф3"/>
      <sheetName val="_Ф4"/>
      <sheetName val="_Ф5"/>
      <sheetName val="Ф7_цены"/>
      <sheetName val="Ф8_цены"/>
      <sheetName val="Технич лист"/>
    </sheetNames>
    <sheetDataSet>
      <sheetData sheetId="0" refreshError="1">
        <row r="95">
          <cell r="CT95">
            <v>0</v>
          </cell>
        </row>
        <row r="96">
          <cell r="CT96">
            <v>243790.12999999998</v>
          </cell>
        </row>
        <row r="97">
          <cell r="CT97">
            <v>1999</v>
          </cell>
        </row>
        <row r="98">
          <cell r="CT98">
            <v>0</v>
          </cell>
        </row>
        <row r="99">
          <cell r="CT99">
            <v>3273</v>
          </cell>
        </row>
        <row r="100">
          <cell r="CT100">
            <v>1300</v>
          </cell>
        </row>
        <row r="101">
          <cell r="CT101">
            <v>0</v>
          </cell>
        </row>
        <row r="102">
          <cell r="CT102">
            <v>250361.12999999998</v>
          </cell>
        </row>
        <row r="103">
          <cell r="CT103">
            <v>61505.129999999976</v>
          </cell>
        </row>
        <row r="104">
          <cell r="CT104">
            <v>67717.252199999974</v>
          </cell>
        </row>
        <row r="105">
          <cell r="CT105">
            <v>256573.25219999999</v>
          </cell>
        </row>
        <row r="106">
          <cell r="CT106">
            <v>5563.75</v>
          </cell>
        </row>
        <row r="107">
          <cell r="CT107">
            <v>5590</v>
          </cell>
        </row>
        <row r="108">
          <cell r="CT108" t="e">
            <v>#REF!</v>
          </cell>
        </row>
        <row r="109">
          <cell r="CT109">
            <v>4245.75</v>
          </cell>
        </row>
        <row r="110">
          <cell r="CT110">
            <v>4310</v>
          </cell>
        </row>
      </sheetData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СІСТ (2)"/>
      <sheetName val="СІСТ"/>
      <sheetName val="Відомість проведень"/>
      <sheetName val="Data"/>
      <sheetName val="Лист1"/>
    </sheetNames>
    <sheetDataSet>
      <sheetData sheetId="0" refreshError="1"/>
      <sheetData sheetId="1" refreshError="1"/>
      <sheetData sheetId="2" refreshError="1"/>
      <sheetData sheetId="3"/>
      <sheetData sheetId="4" refreshError="1"/>
    </sheetDataSet>
  </externalBook>
</externalLink>
</file>

<file path=xl/externalLinks/externalLink35.xml><?xml version="1.0" encoding="utf-8"?>
<externalLink xmlns="http://schemas.openxmlformats.org/spreadsheetml/2006/main">
  <externalBook xmlns:r="http://schemas.openxmlformats.org/officeDocument/2006/relationships" r:id="rId1">
    <sheetNames>
      <sheetName val="1_Елементи витрат"/>
    </sheetNames>
    <sheetDataSet>
      <sheetData sheetId="0" refreshError="1"/>
    </sheetDataSet>
  </externalBook>
</externalLink>
</file>

<file path=xl/externalLinks/externalLink36.xml><?xml version="1.0" encoding="utf-8"?>
<externalLink xmlns="http://schemas.openxmlformats.org/spreadsheetml/2006/main">
  <externalBook xmlns:r="http://schemas.openxmlformats.org/officeDocument/2006/relationships" r:id="rId1">
    <sheetNames>
      <sheetName val="ІНСТРУКЦІЯ"/>
    </sheetNames>
    <sheetDataSet>
      <sheetData sheetId="0" refreshError="1"/>
    </sheetDataSet>
  </externalBook>
</externalLink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rgb="FF7030A0"/>
    <outlinePr applyStyles="0" showOutlineSymbols="1" summaryBelow="1" summaryRight="1"/>
    <pageSetUpPr autoPageBreaks="1" fitToPage="0"/>
  </sheetPr>
  <sheetViews>
    <sheetView workbookViewId="0" zoomScale="100">
      <selection activeCell="A1" activeCellId="0" sqref="A1"/>
    </sheetView>
  </sheetViews>
  <sheetFormatPr customHeight="1" defaultColWidth="14.42578125" defaultRowHeight="15"/>
  <cols>
    <col bestFit="1" customWidth="1" min="1" max="1" width="24.28515625"/>
    <col bestFit="1" customWidth="1" min="2" max="2" width="18.5703125"/>
    <col bestFit="1" customWidth="1" min="3" max="3" width="19.85546875"/>
    <col bestFit="1" customWidth="1" min="4" max="6" width="18.5703125"/>
    <col bestFit="1" customWidth="1" min="7" max="7" width="0.42578125"/>
    <col bestFit="1" customWidth="1" min="8" max="8" width="13.7109375"/>
    <col bestFit="1" customWidth="1" min="9" max="10" width="13.85546875"/>
    <col bestFit="1" customWidth="1" min="11" max="13" width="12"/>
    <col bestFit="1" customWidth="1" min="14" max="14" width="13"/>
    <col bestFit="1" customWidth="1" min="15" max="15" width="13.140625"/>
    <col bestFit="1" customWidth="1" min="16" max="16" width="12.42578125"/>
    <col bestFit="1" customWidth="1" min="17" max="18" width="10.85546875"/>
    <col bestFit="1" customWidth="1" min="19" max="19" width="12"/>
    <col bestFit="1" customWidth="1" min="20" max="21" width="13.140625"/>
    <col bestFit="1" customWidth="1" min="22" max="22" width="12.85546875"/>
    <col bestFit="1" customWidth="1" min="23" max="26" width="9.140625"/>
  </cols>
  <sheetData>
    <row r="1" ht="39.75" customHeight="1">
      <c r="A1" s="1" t="e">
        <f>"Структура планової собівартості теплової енергії "&amp;'[35]1_Елементи витрат'!$A$3:$B$3</f>
        <v>#REF!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12.75" customHeight="1">
      <c r="A2" s="3"/>
      <c r="B2" s="3"/>
      <c r="C2" s="3"/>
      <c r="D2" s="4"/>
      <c r="E2" s="4"/>
      <c r="F2" s="5" t="s">
        <v>0</v>
      </c>
      <c r="G2" s="3"/>
      <c r="H2" s="6" t="s">
        <v>1</v>
      </c>
      <c r="I2" s="7"/>
      <c r="J2" s="8"/>
      <c r="K2" s="6" t="s">
        <v>2</v>
      </c>
      <c r="L2" s="7"/>
      <c r="M2" s="8"/>
      <c r="N2" s="6" t="s">
        <v>3</v>
      </c>
      <c r="O2" s="7"/>
      <c r="P2" s="8"/>
      <c r="Q2" s="6" t="s">
        <v>4</v>
      </c>
      <c r="R2" s="7"/>
      <c r="S2" s="8"/>
      <c r="T2" s="6" t="s">
        <v>5</v>
      </c>
      <c r="U2" s="7"/>
      <c r="V2" s="8"/>
      <c r="W2" s="3"/>
      <c r="X2" s="3"/>
      <c r="Y2" s="3"/>
      <c r="Z2" s="3"/>
    </row>
    <row r="3" ht="47.25" customHeight="1">
      <c r="A3" s="9" t="s">
        <v>6</v>
      </c>
      <c r="B3" s="10" t="s">
        <v>1</v>
      </c>
      <c r="C3" s="11" t="s">
        <v>2</v>
      </c>
      <c r="D3" s="12" t="s">
        <v>3</v>
      </c>
      <c r="E3" s="11" t="s">
        <v>4</v>
      </c>
      <c r="F3" s="13" t="s">
        <v>7</v>
      </c>
      <c r="G3" s="3"/>
      <c r="H3" s="14" t="e">
        <f>[36]ІНСТРУКЦІЯ!C1-2</f>
        <v>#REF!</v>
      </c>
      <c r="I3" s="15" t="e">
        <f>[36]ІНСТРУКЦІЯ!$C$1-1</f>
        <v>#REF!</v>
      </c>
      <c r="J3" s="15" t="s">
        <v>8</v>
      </c>
      <c r="K3" s="14" t="e">
        <f>$H$3</f>
        <v>#REF!</v>
      </c>
      <c r="L3" s="15" t="e">
        <f>[36]ІНСТРУКЦІЯ!$C$1-1</f>
        <v>#REF!</v>
      </c>
      <c r="M3" s="15" t="s">
        <v>8</v>
      </c>
      <c r="N3" s="14" t="e">
        <f>$H$3</f>
        <v>#REF!</v>
      </c>
      <c r="O3" s="15" t="e">
        <f>[36]ІНСТРУКЦІЯ!$C$1-1</f>
        <v>#REF!</v>
      </c>
      <c r="P3" s="15" t="s">
        <v>8</v>
      </c>
      <c r="Q3" s="14" t="e">
        <f>$H$3</f>
        <v>#REF!</v>
      </c>
      <c r="R3" s="15" t="e">
        <f>[36]ІНСТРУКЦІЯ!$C$1-1</f>
        <v>#REF!</v>
      </c>
      <c r="S3" s="15" t="s">
        <v>8</v>
      </c>
      <c r="T3" s="14" t="e">
        <f>$H$3</f>
        <v>#REF!</v>
      </c>
      <c r="U3" s="15" t="e">
        <f>[36]ІНСТРУКЦІЯ!$C$1-1</f>
        <v>#REF!</v>
      </c>
      <c r="V3" s="15" t="s">
        <v>8</v>
      </c>
      <c r="W3" s="3"/>
      <c r="X3" s="3"/>
      <c r="Y3" s="3"/>
      <c r="Z3" s="3"/>
    </row>
    <row r="4" ht="14.25" customHeight="1">
      <c r="A4" s="16" t="s">
        <v>9</v>
      </c>
      <c r="B4" s="17" t="e">
        <f>'[35]1_Елементи витрат'!BK2</f>
        <v>#REF!</v>
      </c>
      <c r="C4" s="18">
        <f t="shared" ref="C4:C10" si="0">IFERROR(C$16/SUM(B$4:B$10)*B4,2)</f>
        <v>2</v>
      </c>
      <c r="D4" s="19" t="e">
        <f t="shared" ref="D4:D10" si="1">C4+B4</f>
        <v>#REF!</v>
      </c>
      <c r="E4" s="20">
        <f t="shared" ref="E4:E10" si="2">IFERROR(E$16/SUM(D$4:D$10)*D4,0)</f>
        <v>0</v>
      </c>
      <c r="F4" s="21" t="e">
        <f t="shared" ref="F4:F10" si="3">D4+E4</f>
        <v>#REF!</v>
      </c>
      <c r="G4" s="3"/>
      <c r="H4" s="22" t="e">
        <f>'[35]1_Елементи витрат'!H$2</f>
        <v>#REF!</v>
      </c>
      <c r="I4" s="23" t="e">
        <f>'[35]1_Елементи витрат'!Y$2</f>
        <v>#REF!</v>
      </c>
      <c r="J4" s="23" t="e">
        <f>'[35]1_Елементи витрат'!AP2</f>
        <v>#REF!</v>
      </c>
      <c r="K4" s="22">
        <f t="shared" ref="K4:M9" si="4">IFERROR(ROUND(K$16/SUM(H$4:H$10)*H4,2),0)</f>
        <v>0</v>
      </c>
      <c r="L4" s="23">
        <f t="shared" si="4"/>
        <v>0</v>
      </c>
      <c r="M4" s="23">
        <f t="shared" si="4"/>
        <v>0</v>
      </c>
      <c r="N4" s="22" t="e">
        <f t="shared" ref="N4:P9" si="5">H4+K4</f>
        <v>#REF!</v>
      </c>
      <c r="O4" s="23" t="e">
        <f t="shared" si="5"/>
        <v>#REF!</v>
      </c>
      <c r="P4" s="23" t="e">
        <f t="shared" si="5"/>
        <v>#REF!</v>
      </c>
      <c r="Q4" s="22">
        <f t="shared" ref="Q4:S9" si="6">IFERROR(ROUND(Q$16/SUM(N$4:N$9)*N4,2),0)</f>
        <v>0</v>
      </c>
      <c r="R4" s="23">
        <f t="shared" si="6"/>
        <v>0</v>
      </c>
      <c r="S4" s="23">
        <f t="shared" si="6"/>
        <v>0</v>
      </c>
      <c r="T4" s="22" t="e">
        <f t="shared" ref="T4:V9" si="7">N4+Q4</f>
        <v>#REF!</v>
      </c>
      <c r="U4" s="23" t="e">
        <f t="shared" si="7"/>
        <v>#REF!</v>
      </c>
      <c r="V4" s="23" t="e">
        <f t="shared" si="7"/>
        <v>#REF!</v>
      </c>
      <c r="W4" s="3"/>
      <c r="X4" s="3"/>
      <c r="Y4" s="3"/>
      <c r="Z4" s="3"/>
    </row>
    <row r="5" ht="14.25" customHeight="1">
      <c r="A5" s="24" t="s">
        <v>10</v>
      </c>
      <c r="B5" s="17" t="e">
        <f>'[35]1_Елементи витрат'!BM2</f>
        <v>#REF!</v>
      </c>
      <c r="C5" s="25">
        <f t="shared" si="0"/>
        <v>2</v>
      </c>
      <c r="D5" s="19" t="e">
        <f t="shared" si="1"/>
        <v>#REF!</v>
      </c>
      <c r="E5" s="20">
        <f t="shared" si="2"/>
        <v>0</v>
      </c>
      <c r="F5" s="21" t="e">
        <f t="shared" si="3"/>
        <v>#REF!</v>
      </c>
      <c r="G5" s="3"/>
      <c r="H5" s="22" t="e">
        <f>'[35]1_Елементи витрат'!I2</f>
        <v>#REF!</v>
      </c>
      <c r="I5" s="23" t="e">
        <f>'[35]1_Елементи витрат'!Z2</f>
        <v>#REF!</v>
      </c>
      <c r="J5" s="23" t="e">
        <f>'[35]1_Елементи витрат'!AR2</f>
        <v>#REF!</v>
      </c>
      <c r="K5" s="22">
        <f t="shared" si="4"/>
        <v>0</v>
      </c>
      <c r="L5" s="23">
        <f t="shared" si="4"/>
        <v>0</v>
      </c>
      <c r="M5" s="23">
        <f t="shared" si="4"/>
        <v>0</v>
      </c>
      <c r="N5" s="22" t="e">
        <f t="shared" si="5"/>
        <v>#REF!</v>
      </c>
      <c r="O5" s="23" t="e">
        <f t="shared" si="5"/>
        <v>#REF!</v>
      </c>
      <c r="P5" s="23" t="e">
        <f t="shared" si="5"/>
        <v>#REF!</v>
      </c>
      <c r="Q5" s="22">
        <f t="shared" si="6"/>
        <v>0</v>
      </c>
      <c r="R5" s="23">
        <f t="shared" si="6"/>
        <v>0</v>
      </c>
      <c r="S5" s="23">
        <f t="shared" si="6"/>
        <v>0</v>
      </c>
      <c r="T5" s="22" t="e">
        <f t="shared" si="7"/>
        <v>#REF!</v>
      </c>
      <c r="U5" s="23" t="e">
        <f t="shared" si="7"/>
        <v>#REF!</v>
      </c>
      <c r="V5" s="23" t="e">
        <f t="shared" si="7"/>
        <v>#REF!</v>
      </c>
      <c r="W5" s="3"/>
      <c r="X5" s="3"/>
      <c r="Y5" s="3"/>
      <c r="Z5" s="3"/>
    </row>
    <row r="6" ht="14.25" customHeight="1">
      <c r="A6" s="26" t="s">
        <v>11</v>
      </c>
      <c r="B6" s="27" t="e">
        <f>'[35]1_Елементи витрат'!BO2</f>
        <v>#REF!</v>
      </c>
      <c r="C6" s="28">
        <f t="shared" si="0"/>
        <v>2</v>
      </c>
      <c r="D6" s="29" t="e">
        <f t="shared" si="1"/>
        <v>#REF!</v>
      </c>
      <c r="E6" s="30">
        <f t="shared" si="2"/>
        <v>0</v>
      </c>
      <c r="F6" s="31" t="e">
        <f t="shared" si="3"/>
        <v>#REF!</v>
      </c>
      <c r="G6" s="3"/>
      <c r="H6" s="22" t="e">
        <f>'[35]1_Елементи витрат'!J$2</f>
        <v>#REF!</v>
      </c>
      <c r="I6" s="23" t="e">
        <f>'[35]1_Елементи витрат'!AA$2</f>
        <v>#REF!</v>
      </c>
      <c r="J6" s="23" t="e">
        <f>'[35]1_Елементи витрат'!AT2</f>
        <v>#REF!</v>
      </c>
      <c r="K6" s="22">
        <f t="shared" si="4"/>
        <v>0</v>
      </c>
      <c r="L6" s="23">
        <f t="shared" si="4"/>
        <v>0</v>
      </c>
      <c r="M6" s="23">
        <f t="shared" si="4"/>
        <v>0</v>
      </c>
      <c r="N6" s="22" t="e">
        <f t="shared" si="5"/>
        <v>#REF!</v>
      </c>
      <c r="O6" s="23" t="e">
        <f t="shared" si="5"/>
        <v>#REF!</v>
      </c>
      <c r="P6" s="23" t="e">
        <f t="shared" si="5"/>
        <v>#REF!</v>
      </c>
      <c r="Q6" s="22">
        <f t="shared" si="6"/>
        <v>0</v>
      </c>
      <c r="R6" s="23">
        <f t="shared" si="6"/>
        <v>0</v>
      </c>
      <c r="S6" s="23">
        <f t="shared" si="6"/>
        <v>0</v>
      </c>
      <c r="T6" s="22" t="e">
        <f t="shared" si="7"/>
        <v>#REF!</v>
      </c>
      <c r="U6" s="23" t="e">
        <f t="shared" si="7"/>
        <v>#REF!</v>
      </c>
      <c r="V6" s="23" t="e">
        <f t="shared" si="7"/>
        <v>#REF!</v>
      </c>
      <c r="W6" s="3"/>
      <c r="X6" s="3"/>
      <c r="Y6" s="3"/>
      <c r="Z6" s="3"/>
    </row>
    <row r="7" ht="14.25" customHeight="1">
      <c r="A7" s="24" t="s">
        <v>12</v>
      </c>
      <c r="B7" s="32" t="e">
        <f>'[35]1_Елементи витрат'!BQ2</f>
        <v>#REF!</v>
      </c>
      <c r="C7" s="33">
        <f t="shared" si="0"/>
        <v>2</v>
      </c>
      <c r="D7" s="34" t="e">
        <f t="shared" si="1"/>
        <v>#REF!</v>
      </c>
      <c r="E7" s="30">
        <f t="shared" si="2"/>
        <v>0</v>
      </c>
      <c r="F7" s="35" t="e">
        <f t="shared" si="3"/>
        <v>#REF!</v>
      </c>
      <c r="G7" s="3"/>
      <c r="H7" s="22" t="e">
        <f>'[35]1_Елементи витрат'!K2</f>
        <v>#REF!</v>
      </c>
      <c r="I7" s="23" t="e">
        <f>'[35]1_Елементи витрат'!AB2</f>
        <v>#REF!</v>
      </c>
      <c r="J7" s="23" t="e">
        <f>'[35]1_Елементи витрат'!AV2</f>
        <v>#REF!</v>
      </c>
      <c r="K7" s="22">
        <f t="shared" si="4"/>
        <v>0</v>
      </c>
      <c r="L7" s="23">
        <f t="shared" si="4"/>
        <v>0</v>
      </c>
      <c r="M7" s="23">
        <f t="shared" si="4"/>
        <v>0</v>
      </c>
      <c r="N7" s="22" t="e">
        <f t="shared" si="5"/>
        <v>#REF!</v>
      </c>
      <c r="O7" s="23" t="e">
        <f t="shared" si="5"/>
        <v>#REF!</v>
      </c>
      <c r="P7" s="23" t="e">
        <f t="shared" si="5"/>
        <v>#REF!</v>
      </c>
      <c r="Q7" s="22">
        <f t="shared" si="6"/>
        <v>0</v>
      </c>
      <c r="R7" s="23">
        <f t="shared" si="6"/>
        <v>0</v>
      </c>
      <c r="S7" s="23">
        <f t="shared" si="6"/>
        <v>0</v>
      </c>
      <c r="T7" s="22" t="e">
        <f t="shared" si="7"/>
        <v>#REF!</v>
      </c>
      <c r="U7" s="23" t="e">
        <f t="shared" si="7"/>
        <v>#REF!</v>
      </c>
      <c r="V7" s="23" t="e">
        <f t="shared" si="7"/>
        <v>#REF!</v>
      </c>
      <c r="W7" s="3"/>
      <c r="X7" s="3"/>
      <c r="Y7" s="3"/>
      <c r="Z7" s="3"/>
    </row>
    <row r="8" ht="14.25" customHeight="1">
      <c r="A8" s="24" t="s">
        <v>13</v>
      </c>
      <c r="B8" s="32" t="e">
        <f>'[35]1_Елементи витрат'!BS2</f>
        <v>#REF!</v>
      </c>
      <c r="C8" s="33">
        <f t="shared" si="0"/>
        <v>2</v>
      </c>
      <c r="D8" s="34" t="e">
        <f t="shared" si="1"/>
        <v>#REF!</v>
      </c>
      <c r="E8" s="30">
        <f t="shared" si="2"/>
        <v>0</v>
      </c>
      <c r="F8" s="35" t="e">
        <f t="shared" si="3"/>
        <v>#REF!</v>
      </c>
      <c r="G8" s="3"/>
      <c r="H8" s="22" t="e">
        <f>'[35]1_Елементи витрат'!L2</f>
        <v>#REF!</v>
      </c>
      <c r="I8" s="23" t="e">
        <f>'[35]1_Елементи витрат'!AC2</f>
        <v>#REF!</v>
      </c>
      <c r="J8" s="23" t="e">
        <f>'[35]1_Елементи витрат'!AX2</f>
        <v>#REF!</v>
      </c>
      <c r="K8" s="22">
        <f t="shared" si="4"/>
        <v>0</v>
      </c>
      <c r="L8" s="23">
        <f t="shared" si="4"/>
        <v>0</v>
      </c>
      <c r="M8" s="23">
        <f t="shared" si="4"/>
        <v>0</v>
      </c>
      <c r="N8" s="22" t="e">
        <f t="shared" si="5"/>
        <v>#REF!</v>
      </c>
      <c r="O8" s="23" t="e">
        <f t="shared" si="5"/>
        <v>#REF!</v>
      </c>
      <c r="P8" s="23" t="e">
        <f t="shared" si="5"/>
        <v>#REF!</v>
      </c>
      <c r="Q8" s="22">
        <f t="shared" si="6"/>
        <v>0</v>
      </c>
      <c r="R8" s="23">
        <f t="shared" si="6"/>
        <v>0</v>
      </c>
      <c r="S8" s="23">
        <f t="shared" si="6"/>
        <v>0</v>
      </c>
      <c r="T8" s="22" t="e">
        <f t="shared" si="7"/>
        <v>#REF!</v>
      </c>
      <c r="U8" s="23" t="e">
        <f t="shared" si="7"/>
        <v>#REF!</v>
      </c>
      <c r="V8" s="23" t="e">
        <f t="shared" si="7"/>
        <v>#REF!</v>
      </c>
      <c r="W8" s="3"/>
      <c r="X8" s="3"/>
      <c r="Y8" s="3"/>
      <c r="Z8" s="3"/>
    </row>
    <row r="9" ht="14.25" customHeight="1">
      <c r="A9" s="24" t="s">
        <v>14</v>
      </c>
      <c r="B9" s="27" t="e">
        <f>'[35]1_Елементи витрат'!BU2</f>
        <v>#REF!</v>
      </c>
      <c r="C9" s="28">
        <f t="shared" si="0"/>
        <v>2</v>
      </c>
      <c r="D9" s="29" t="e">
        <f t="shared" si="1"/>
        <v>#REF!</v>
      </c>
      <c r="E9" s="30">
        <f t="shared" si="2"/>
        <v>0</v>
      </c>
      <c r="F9" s="31" t="e">
        <f t="shared" si="3"/>
        <v>#REF!</v>
      </c>
      <c r="G9" s="3"/>
      <c r="H9" s="22" t="e">
        <f>'[35]1_Елементи витрат'!N2</f>
        <v>#REF!</v>
      </c>
      <c r="I9" s="23" t="e">
        <f>'[35]1_Елементи витрат'!AE2</f>
        <v>#REF!</v>
      </c>
      <c r="J9" s="23" t="e">
        <f>'[35]1_Елементи витрат'!AZ2</f>
        <v>#REF!</v>
      </c>
      <c r="K9" s="22">
        <f t="shared" si="4"/>
        <v>0</v>
      </c>
      <c r="L9" s="23">
        <f t="shared" si="4"/>
        <v>0</v>
      </c>
      <c r="M9" s="23">
        <f t="shared" si="4"/>
        <v>0</v>
      </c>
      <c r="N9" s="22" t="e">
        <f t="shared" si="5"/>
        <v>#REF!</v>
      </c>
      <c r="O9" s="23" t="e">
        <f t="shared" si="5"/>
        <v>#REF!</v>
      </c>
      <c r="P9" s="23" t="e">
        <f t="shared" si="5"/>
        <v>#REF!</v>
      </c>
      <c r="Q9" s="22">
        <f t="shared" si="6"/>
        <v>0</v>
      </c>
      <c r="R9" s="23">
        <f t="shared" si="6"/>
        <v>0</v>
      </c>
      <c r="S9" s="23">
        <f t="shared" si="6"/>
        <v>0</v>
      </c>
      <c r="T9" s="22" t="e">
        <f t="shared" si="7"/>
        <v>#REF!</v>
      </c>
      <c r="U9" s="23" t="e">
        <f t="shared" si="7"/>
        <v>#REF!</v>
      </c>
      <c r="V9" s="23" t="e">
        <f t="shared" si="7"/>
        <v>#REF!</v>
      </c>
      <c r="W9" s="3"/>
      <c r="X9" s="3"/>
      <c r="Y9" s="3"/>
      <c r="Z9" s="3"/>
    </row>
    <row r="10" ht="14.25" customHeight="1">
      <c r="A10" s="24" t="s">
        <v>15</v>
      </c>
      <c r="B10" s="27" t="e">
        <f>'[35]1_Елементи витрат'!BV2</f>
        <v>#REF!</v>
      </c>
      <c r="C10" s="28">
        <f t="shared" si="0"/>
        <v>2</v>
      </c>
      <c r="D10" s="29" t="e">
        <f t="shared" si="1"/>
        <v>#REF!</v>
      </c>
      <c r="E10" s="30">
        <f t="shared" si="2"/>
        <v>0</v>
      </c>
      <c r="F10" s="31" t="e">
        <f t="shared" si="3"/>
        <v>#REF!</v>
      </c>
      <c r="G10" s="3"/>
      <c r="H10" s="22" t="e">
        <f>'[35]1_Елементи витрат'!O2</f>
        <v>#REF!</v>
      </c>
      <c r="I10" s="23" t="e">
        <f>'[35]1_Елементи витрат'!AF2</f>
        <v>#REF!</v>
      </c>
      <c r="J10" s="23" t="e">
        <f>'[35]1_Елементи витрат'!BA2</f>
        <v>#REF!</v>
      </c>
      <c r="K10" s="22">
        <f t="shared" ref="K10:M10" si="8">IFERROR(ROUND(K$16/SUM(H$4:H$10)*H10,2),0)</f>
        <v>0</v>
      </c>
      <c r="L10" s="23">
        <f t="shared" si="8"/>
        <v>0</v>
      </c>
      <c r="M10" s="23">
        <f t="shared" si="8"/>
        <v>0</v>
      </c>
      <c r="N10" s="22" t="e">
        <f t="shared" ref="N10:P14" si="9">H10+K10</f>
        <v>#REF!</v>
      </c>
      <c r="O10" s="23" t="e">
        <f t="shared" si="9"/>
        <v>#REF!</v>
      </c>
      <c r="P10" s="23" t="e">
        <f t="shared" si="9"/>
        <v>#REF!</v>
      </c>
      <c r="Q10" s="22">
        <f t="shared" ref="Q10:S10" si="10">IFERROR(ROUND(Q$16/SUM(N$4:N$9)*N10,2),0)</f>
        <v>0</v>
      </c>
      <c r="R10" s="23">
        <f t="shared" si="10"/>
        <v>0</v>
      </c>
      <c r="S10" s="23">
        <f t="shared" si="10"/>
        <v>0</v>
      </c>
      <c r="T10" s="22"/>
      <c r="U10" s="23"/>
      <c r="V10" s="23" t="e">
        <f t="shared" ref="V10:V11" si="11">P10+S10</f>
        <v>#REF!</v>
      </c>
      <c r="W10" s="3"/>
      <c r="X10" s="3"/>
      <c r="Y10" s="3"/>
      <c r="Z10" s="3"/>
    </row>
    <row r="11" ht="14.25" customHeight="1">
      <c r="A11" s="36"/>
      <c r="B11" s="37"/>
      <c r="C11" s="38"/>
      <c r="D11" s="39"/>
      <c r="E11" s="40"/>
      <c r="F11" s="41"/>
      <c r="G11" s="3"/>
      <c r="H11" s="22"/>
      <c r="I11" s="23"/>
      <c r="J11" s="23"/>
      <c r="K11" s="22"/>
      <c r="L11" s="23"/>
      <c r="M11" s="23"/>
      <c r="N11" s="22"/>
      <c r="O11" s="23"/>
      <c r="P11" s="23"/>
      <c r="Q11" s="22"/>
      <c r="R11" s="23"/>
      <c r="S11" s="23"/>
      <c r="T11" s="22"/>
      <c r="U11" s="23"/>
      <c r="V11" s="23">
        <f t="shared" si="11"/>
        <v>0</v>
      </c>
      <c r="W11" s="3"/>
      <c r="X11" s="3"/>
      <c r="Y11" s="3"/>
      <c r="Z11" s="3"/>
    </row>
    <row r="12" ht="14.25" customHeight="1">
      <c r="A12" s="42" t="s">
        <v>16</v>
      </c>
      <c r="B12" s="43" t="e">
        <f>SUM(B4:B10)</f>
        <v>#REF!</v>
      </c>
      <c r="C12" s="44" t="e">
        <f t="shared" ref="C12:C13" si="12">C16</f>
        <v>#REF!</v>
      </c>
      <c r="D12" s="43" t="e">
        <f>SUM(D4:D9)</f>
        <v>#REF!</v>
      </c>
      <c r="E12" s="45" t="e">
        <f t="shared" ref="E12:E13" si="13">E16</f>
        <v>#REF!</v>
      </c>
      <c r="F12" s="46" t="e">
        <f>B12+C12+E12</f>
        <v>#REF!</v>
      </c>
      <c r="G12" s="3"/>
      <c r="H12" s="22" t="e">
        <f t="shared" ref="H12:J12" si="14">SUM(H4:H10)</f>
        <v>#REF!</v>
      </c>
      <c r="I12" s="23" t="e">
        <f t="shared" si="14"/>
        <v>#REF!</v>
      </c>
      <c r="J12" s="23" t="e">
        <f t="shared" si="14"/>
        <v>#REF!</v>
      </c>
      <c r="K12" s="22" t="e">
        <f t="shared" ref="K12:M13" si="15">K16</f>
        <v>#REF!</v>
      </c>
      <c r="L12" s="23" t="e">
        <f t="shared" si="15"/>
        <v>#REF!</v>
      </c>
      <c r="M12" s="23" t="e">
        <f t="shared" si="15"/>
        <v>#REF!</v>
      </c>
      <c r="N12" s="22" t="e">
        <f t="shared" si="9"/>
        <v>#REF!</v>
      </c>
      <c r="O12" s="23" t="e">
        <f t="shared" si="9"/>
        <v>#REF!</v>
      </c>
      <c r="P12" s="23" t="e">
        <f t="shared" si="9"/>
        <v>#REF!</v>
      </c>
      <c r="Q12" s="22" t="e">
        <f t="shared" ref="Q12:S13" si="16">Q16</f>
        <v>#REF!</v>
      </c>
      <c r="R12" s="47" t="e">
        <f t="shared" si="16"/>
        <v>#REF!</v>
      </c>
      <c r="S12" s="47" t="e">
        <f t="shared" si="16"/>
        <v>#REF!</v>
      </c>
      <c r="T12" s="22" t="e">
        <f t="shared" ref="T12:V14" si="17">N12+Q12</f>
        <v>#REF!</v>
      </c>
      <c r="U12" s="23" t="e">
        <f t="shared" si="17"/>
        <v>#REF!</v>
      </c>
      <c r="V12" s="23" t="e">
        <f t="shared" si="17"/>
        <v>#REF!</v>
      </c>
      <c r="W12" s="3"/>
      <c r="X12" s="3"/>
      <c r="Y12" s="3"/>
      <c r="Z12" s="3"/>
    </row>
    <row r="13" ht="14.25" customHeight="1">
      <c r="A13" s="48" t="s">
        <v>17</v>
      </c>
      <c r="B13" s="49" t="e">
        <f>'[35]1_Елементи витрат'!BY2</f>
        <v>#REF!</v>
      </c>
      <c r="C13" s="50" t="e">
        <f t="shared" si="12"/>
        <v>#REF!</v>
      </c>
      <c r="D13" s="49" t="e">
        <f>C13+B13</f>
        <v>#REF!</v>
      </c>
      <c r="E13" s="50" t="e">
        <f t="shared" si="13"/>
        <v>#REF!</v>
      </c>
      <c r="F13" s="49" t="e">
        <f>D13+E13</f>
        <v>#REF!</v>
      </c>
      <c r="G13" s="3"/>
      <c r="H13" s="22" t="e">
        <f>'[35]1_Елементи витрат'!R2</f>
        <v>#REF!</v>
      </c>
      <c r="I13" s="23" t="e">
        <f>'[35]1_Елементи витрат'!AI2</f>
        <v>#REF!</v>
      </c>
      <c r="J13" s="23"/>
      <c r="K13" s="22" t="e">
        <f t="shared" si="15"/>
        <v>#REF!</v>
      </c>
      <c r="L13" s="23" t="e">
        <f t="shared" si="15"/>
        <v>#REF!</v>
      </c>
      <c r="M13" s="23" t="e">
        <f t="shared" si="15"/>
        <v>#REF!</v>
      </c>
      <c r="N13" s="22" t="e">
        <f t="shared" si="9"/>
        <v>#REF!</v>
      </c>
      <c r="O13" s="23" t="e">
        <f t="shared" si="9"/>
        <v>#REF!</v>
      </c>
      <c r="P13" s="23" t="e">
        <f t="shared" si="9"/>
        <v>#REF!</v>
      </c>
      <c r="Q13" s="22" t="e">
        <f t="shared" si="16"/>
        <v>#REF!</v>
      </c>
      <c r="R13" s="47" t="e">
        <f t="shared" si="16"/>
        <v>#REF!</v>
      </c>
      <c r="S13" s="47" t="e">
        <f t="shared" si="16"/>
        <v>#REF!</v>
      </c>
      <c r="T13" s="22" t="e">
        <f t="shared" si="17"/>
        <v>#REF!</v>
      </c>
      <c r="U13" s="23" t="e">
        <f t="shared" si="17"/>
        <v>#REF!</v>
      </c>
      <c r="V13" s="23" t="e">
        <f t="shared" si="17"/>
        <v>#REF!</v>
      </c>
      <c r="W13" s="3"/>
      <c r="X13" s="3"/>
      <c r="Y13" s="3"/>
      <c r="Z13" s="3"/>
    </row>
    <row r="14" ht="25.5" customHeight="1">
      <c r="A14" s="51" t="s">
        <v>18</v>
      </c>
      <c r="B14" s="52" t="e">
        <f>B12+B13</f>
        <v>#REF!</v>
      </c>
      <c r="C14" s="52" t="e">
        <f>'[35]1_Елементи витрат'!BH2</f>
        <v>#REF!</v>
      </c>
      <c r="D14" s="52" t="e">
        <f>D12+D13</f>
        <v>#REF!</v>
      </c>
      <c r="E14" s="52" t="e">
        <f>'[35]1_Елементи витрат'!BI2</f>
        <v>#REF!</v>
      </c>
      <c r="F14" s="53" t="e">
        <f>F12+F13</f>
        <v>#REF!</v>
      </c>
      <c r="G14" s="54"/>
      <c r="H14" s="22" t="e">
        <f t="shared" ref="H14:J14" si="18">H12+H13</f>
        <v>#REF!</v>
      </c>
      <c r="I14" s="23" t="e">
        <f t="shared" si="18"/>
        <v>#REF!</v>
      </c>
      <c r="J14" s="23" t="e">
        <f t="shared" si="18"/>
        <v>#REF!</v>
      </c>
      <c r="K14" s="22" t="e">
        <f>'[35]1_Елементи витрат'!E2</f>
        <v>#REF!</v>
      </c>
      <c r="L14" s="23" t="e">
        <f>'[35]1_Елементи витрат'!V2</f>
        <v>#REF!</v>
      </c>
      <c r="M14" s="23" t="e">
        <f>'[35]1_Елементи витрат'!AM2</f>
        <v>#REF!</v>
      </c>
      <c r="N14" s="22" t="e">
        <f t="shared" si="9"/>
        <v>#REF!</v>
      </c>
      <c r="O14" s="23" t="e">
        <f t="shared" si="9"/>
        <v>#REF!</v>
      </c>
      <c r="P14" s="23" t="e">
        <f t="shared" si="9"/>
        <v>#REF!</v>
      </c>
      <c r="Q14" s="22" t="e">
        <f>'[35]1_Елементи витрат'!F2</f>
        <v>#REF!</v>
      </c>
      <c r="R14" s="23" t="e">
        <f>'[35]1_Елементи витрат'!W2</f>
        <v>#REF!</v>
      </c>
      <c r="S14" s="23" t="e">
        <f>'[35]1_Елементи витрат'!AN2</f>
        <v>#REF!</v>
      </c>
      <c r="T14" s="22" t="e">
        <f t="shared" si="17"/>
        <v>#REF!</v>
      </c>
      <c r="U14" s="23" t="e">
        <f t="shared" si="17"/>
        <v>#REF!</v>
      </c>
      <c r="V14" s="23" t="e">
        <f t="shared" si="17"/>
        <v>#REF!</v>
      </c>
      <c r="W14" s="54"/>
      <c r="X14" s="54"/>
      <c r="Y14" s="54"/>
      <c r="Z14" s="54"/>
    </row>
    <row r="15" ht="14.25" customHeight="1">
      <c r="A15" s="1" t="s">
        <v>19</v>
      </c>
      <c r="B15" s="3"/>
      <c r="C15" s="55"/>
      <c r="D15" s="4"/>
      <c r="E15" s="4"/>
      <c r="F15" s="54"/>
      <c r="G15" s="3"/>
      <c r="H15" s="3"/>
      <c r="I15" s="3"/>
      <c r="J15" s="3"/>
      <c r="K15" s="3"/>
      <c r="L15" s="3"/>
      <c r="M15" s="3"/>
      <c r="N15" s="3"/>
      <c r="O15" s="3"/>
      <c r="P15" s="3"/>
      <c r="Q15" s="56"/>
      <c r="R15" s="56"/>
      <c r="S15" s="56"/>
      <c r="T15" s="3"/>
      <c r="U15" s="3"/>
      <c r="V15" s="3"/>
      <c r="W15" s="3"/>
      <c r="X15" s="3"/>
      <c r="Y15" s="3"/>
      <c r="Z15" s="3"/>
    </row>
    <row r="16" ht="14.25" customHeight="1">
      <c r="A16" s="57" t="s">
        <v>20</v>
      </c>
      <c r="B16" s="3"/>
      <c r="C16" s="58" t="e">
        <f>C14/B14*B12</f>
        <v>#REF!</v>
      </c>
      <c r="D16" s="59">
        <f t="shared" ref="D16:D17" si="19">IFERROR(ROUND(C16/C$14*100,2)&amp;"%",0)</f>
        <v>0</v>
      </c>
      <c r="E16" s="58" t="e">
        <f>E14/D14*D12</f>
        <v>#REF!</v>
      </c>
      <c r="F16" s="59">
        <f t="shared" ref="F16:F17" si="20">IFERROR(ROUND(E16/E$14*100,2)&amp;"%",0)</f>
        <v>0</v>
      </c>
      <c r="G16" s="3"/>
      <c r="H16" s="3"/>
      <c r="I16" s="3"/>
      <c r="J16" s="3"/>
      <c r="K16" s="22" t="e">
        <f t="shared" ref="K16:M16" si="21">K14/H14*H12</f>
        <v>#REF!</v>
      </c>
      <c r="L16" s="23" t="e">
        <f t="shared" si="21"/>
        <v>#REF!</v>
      </c>
      <c r="M16" s="23" t="e">
        <f t="shared" si="21"/>
        <v>#REF!</v>
      </c>
      <c r="N16" s="3"/>
      <c r="O16" s="3"/>
      <c r="P16" s="3"/>
      <c r="Q16" s="22" t="e">
        <f t="shared" ref="Q16:S16" si="22">Q14/N14*N12</f>
        <v>#REF!</v>
      </c>
      <c r="R16" s="23" t="e">
        <f t="shared" si="22"/>
        <v>#REF!</v>
      </c>
      <c r="S16" s="23" t="e">
        <f t="shared" si="22"/>
        <v>#REF!</v>
      </c>
      <c r="T16" s="3"/>
      <c r="U16" s="3"/>
      <c r="V16" s="3"/>
      <c r="W16" s="3"/>
      <c r="X16" s="3"/>
      <c r="Y16" s="3"/>
      <c r="Z16" s="3"/>
    </row>
    <row r="17" ht="14.25" customHeight="1">
      <c r="A17" s="57" t="s">
        <v>21</v>
      </c>
      <c r="B17" s="3"/>
      <c r="C17" s="60" t="e">
        <f>C14/B14*B13</f>
        <v>#REF!</v>
      </c>
      <c r="D17" s="59">
        <f t="shared" si="19"/>
        <v>0</v>
      </c>
      <c r="E17" s="60" t="e">
        <f>E14/D14*D13</f>
        <v>#REF!</v>
      </c>
      <c r="F17" s="59">
        <f t="shared" si="20"/>
        <v>0</v>
      </c>
      <c r="G17" s="3"/>
      <c r="H17" s="3"/>
      <c r="I17" s="3"/>
      <c r="J17" s="3"/>
      <c r="K17" s="22" t="e">
        <f t="shared" ref="K17:M17" si="23">K14/H14*H13</f>
        <v>#REF!</v>
      </c>
      <c r="L17" s="23" t="e">
        <f t="shared" si="23"/>
        <v>#REF!</v>
      </c>
      <c r="M17" s="23" t="e">
        <f t="shared" si="23"/>
        <v>#REF!</v>
      </c>
      <c r="N17" s="3"/>
      <c r="O17" s="3"/>
      <c r="P17" s="3"/>
      <c r="Q17" s="22" t="e">
        <f t="shared" ref="Q17:S17" si="24">Q14/N14*N13</f>
        <v>#REF!</v>
      </c>
      <c r="R17" s="23" t="e">
        <f t="shared" si="24"/>
        <v>#REF!</v>
      </c>
      <c r="S17" s="23" t="e">
        <f t="shared" si="24"/>
        <v>#REF!</v>
      </c>
      <c r="T17" s="3"/>
      <c r="U17" s="3"/>
      <c r="V17" s="3"/>
      <c r="W17" s="3"/>
      <c r="X17" s="3"/>
      <c r="Y17" s="3"/>
      <c r="Z17" s="3"/>
    </row>
    <row r="18" ht="31.5" customHeight="1">
      <c r="A18" s="61" t="s">
        <v>22</v>
      </c>
      <c r="B18" s="2"/>
      <c r="C18" s="2"/>
      <c r="D18" s="2"/>
      <c r="E18" s="2"/>
      <c r="F18" s="2"/>
      <c r="G18" s="2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ht="14.25" customHeight="1">
      <c r="A19" s="3"/>
      <c r="B19" s="3"/>
      <c r="C19" s="3"/>
      <c r="D19" s="4"/>
      <c r="E19" s="4"/>
      <c r="F19" s="54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14.25" customHeight="1">
      <c r="A20" s="3"/>
      <c r="B20" s="3"/>
      <c r="C20" s="3"/>
      <c r="D20" s="4"/>
      <c r="E20" s="4"/>
      <c r="F20" s="54"/>
      <c r="G20" s="3"/>
      <c r="H20" s="3"/>
      <c r="I20" s="3"/>
      <c r="J20" s="3"/>
      <c r="K20" s="3"/>
      <c r="L20" s="3"/>
      <c r="M20" s="3"/>
      <c r="N20" s="62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14.25" customHeight="1">
      <c r="A21" s="3"/>
      <c r="B21" s="3"/>
      <c r="C21" s="3"/>
      <c r="D21" s="4"/>
      <c r="E21" s="4"/>
      <c r="F21" s="54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14.25" customHeight="1">
      <c r="A22" s="3"/>
      <c r="B22" s="3"/>
      <c r="C22" s="63"/>
      <c r="D22" s="4"/>
      <c r="E22" s="4"/>
      <c r="F22" s="54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14.25" customHeight="1">
      <c r="A23" s="3"/>
      <c r="B23" s="3"/>
      <c r="C23" s="3"/>
      <c r="D23" s="4"/>
      <c r="E23" s="4"/>
      <c r="F23" s="54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14.25" customHeight="1">
      <c r="A24" s="3"/>
      <c r="B24" s="3"/>
      <c r="C24" s="3"/>
      <c r="D24" s="4"/>
      <c r="E24" s="4"/>
      <c r="F24" s="54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14.25" customHeight="1">
      <c r="A25" s="3"/>
      <c r="B25" s="3"/>
      <c r="C25" s="3"/>
      <c r="D25" s="4"/>
      <c r="E25" s="4"/>
      <c r="F25" s="54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14.25" customHeight="1">
      <c r="A26" s="3"/>
      <c r="B26" s="3"/>
      <c r="C26" s="3"/>
      <c r="D26" s="4"/>
      <c r="E26" s="4"/>
      <c r="F26" s="54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14.25" customHeight="1">
      <c r="A27" s="3"/>
      <c r="B27" s="3"/>
      <c r="C27" s="3"/>
      <c r="D27" s="4"/>
      <c r="E27" s="4"/>
      <c r="F27" s="54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14.25" customHeight="1">
      <c r="A28" s="3"/>
      <c r="B28" s="3"/>
      <c r="C28" s="3"/>
      <c r="D28" s="4"/>
      <c r="E28" s="4"/>
      <c r="F28" s="54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14.25" customHeight="1">
      <c r="A29" s="3"/>
      <c r="B29" s="3"/>
      <c r="C29" s="3"/>
      <c r="D29" s="4"/>
      <c r="E29" s="4"/>
      <c r="F29" s="54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14.25" customHeight="1">
      <c r="A30" s="3"/>
      <c r="B30" s="3"/>
      <c r="C30" s="3"/>
      <c r="D30" s="4"/>
      <c r="E30" s="4"/>
      <c r="F30" s="54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14.25" customHeight="1">
      <c r="A31" s="3"/>
      <c r="B31" s="3"/>
      <c r="C31" s="3"/>
      <c r="D31" s="4"/>
      <c r="E31" s="4"/>
      <c r="F31" s="54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14.25" customHeight="1">
      <c r="A32" s="3"/>
      <c r="B32" s="3"/>
      <c r="C32" s="3"/>
      <c r="D32" s="4"/>
      <c r="E32" s="4"/>
      <c r="F32" s="54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14.25" customHeight="1">
      <c r="A33" s="3"/>
      <c r="B33" s="3"/>
      <c r="C33" s="3"/>
      <c r="D33" s="4"/>
      <c r="E33" s="4"/>
      <c r="F33" s="54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14.25" customHeight="1">
      <c r="A34" s="3"/>
      <c r="B34" s="3"/>
      <c r="C34" s="3"/>
      <c r="D34" s="4"/>
      <c r="E34" s="4"/>
      <c r="F34" s="54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14.25" customHeight="1">
      <c r="A35" s="3"/>
      <c r="B35" s="3"/>
      <c r="C35" s="3"/>
      <c r="D35" s="4"/>
      <c r="E35" s="4"/>
      <c r="F35" s="54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14.25" customHeight="1">
      <c r="A36" s="3"/>
      <c r="B36" s="3"/>
      <c r="C36" s="3"/>
      <c r="D36" s="4"/>
      <c r="E36" s="4"/>
      <c r="F36" s="54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14.25" customHeight="1">
      <c r="A37" s="3"/>
      <c r="B37" s="3"/>
      <c r="C37" s="3"/>
      <c r="D37" s="4"/>
      <c r="E37" s="4"/>
      <c r="F37" s="54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14.25" customHeight="1">
      <c r="A38" s="3"/>
      <c r="B38" s="3"/>
      <c r="C38" s="3"/>
      <c r="D38" s="4"/>
      <c r="E38" s="4"/>
      <c r="F38" s="54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14.25" customHeight="1">
      <c r="A39" s="3"/>
      <c r="B39" s="3"/>
      <c r="C39" s="3"/>
      <c r="D39" s="4"/>
      <c r="E39" s="4"/>
      <c r="F39" s="54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14.25" customHeight="1">
      <c r="A40" s="3"/>
      <c r="B40" s="3"/>
      <c r="C40" s="3"/>
      <c r="D40" s="4"/>
      <c r="E40" s="4"/>
      <c r="F40" s="54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14.25" customHeight="1">
      <c r="A41" s="3"/>
      <c r="B41" s="3"/>
      <c r="C41" s="3"/>
      <c r="D41" s="4"/>
      <c r="E41" s="4"/>
      <c r="F41" s="54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14.25" customHeight="1">
      <c r="A42" s="3"/>
      <c r="B42" s="3"/>
      <c r="C42" s="3"/>
      <c r="D42" s="4"/>
      <c r="E42" s="4"/>
      <c r="F42" s="54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14.25" customHeight="1">
      <c r="A43" s="3"/>
      <c r="B43" s="3"/>
      <c r="C43" s="3"/>
      <c r="D43" s="4"/>
      <c r="E43" s="4"/>
      <c r="F43" s="54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14.25" customHeight="1">
      <c r="A44" s="3"/>
      <c r="B44" s="3"/>
      <c r="C44" s="3"/>
      <c r="D44" s="4"/>
      <c r="E44" s="4"/>
      <c r="F44" s="54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14.25" customHeight="1">
      <c r="A45" s="3"/>
      <c r="B45" s="3"/>
      <c r="C45" s="3"/>
      <c r="D45" s="4"/>
      <c r="E45" s="4"/>
      <c r="F45" s="54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14.25" customHeight="1">
      <c r="A46" s="3"/>
      <c r="B46" s="3"/>
      <c r="C46" s="3"/>
      <c r="D46" s="4"/>
      <c r="E46" s="4"/>
      <c r="F46" s="54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14.25" customHeight="1">
      <c r="A47" s="3"/>
      <c r="B47" s="3"/>
      <c r="C47" s="3"/>
      <c r="D47" s="4"/>
      <c r="E47" s="4"/>
      <c r="F47" s="54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14.25" customHeight="1">
      <c r="A48" s="3"/>
      <c r="B48" s="3"/>
      <c r="C48" s="3"/>
      <c r="D48" s="4"/>
      <c r="E48" s="4"/>
      <c r="F48" s="54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14.25" customHeight="1">
      <c r="A49" s="3"/>
      <c r="B49" s="3"/>
      <c r="C49" s="3"/>
      <c r="D49" s="4"/>
      <c r="E49" s="4"/>
      <c r="F49" s="54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14.25" customHeight="1">
      <c r="A50" s="3"/>
      <c r="B50" s="3"/>
      <c r="C50" s="3"/>
      <c r="D50" s="4"/>
      <c r="E50" s="4"/>
      <c r="F50" s="54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14.25" customHeight="1">
      <c r="A51" s="3"/>
      <c r="B51" s="3"/>
      <c r="C51" s="3"/>
      <c r="D51" s="4"/>
      <c r="E51" s="4"/>
      <c r="F51" s="54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14.25" customHeight="1">
      <c r="A52" s="3"/>
      <c r="B52" s="3"/>
      <c r="C52" s="3"/>
      <c r="D52" s="4"/>
      <c r="E52" s="4"/>
      <c r="F52" s="54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14.25" customHeight="1">
      <c r="A53" s="3"/>
      <c r="B53" s="3"/>
      <c r="C53" s="3"/>
      <c r="D53" s="4"/>
      <c r="E53" s="4"/>
      <c r="F53" s="54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14.25" customHeight="1">
      <c r="A54" s="3"/>
      <c r="B54" s="3"/>
      <c r="C54" s="3"/>
      <c r="D54" s="4"/>
      <c r="E54" s="4"/>
      <c r="F54" s="54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14.25" customHeight="1">
      <c r="A55" s="3"/>
      <c r="B55" s="3"/>
      <c r="C55" s="3"/>
      <c r="D55" s="4"/>
      <c r="E55" s="4"/>
      <c r="F55" s="54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14.25" customHeight="1">
      <c r="A56" s="3"/>
      <c r="B56" s="3"/>
      <c r="C56" s="3"/>
      <c r="D56" s="4"/>
      <c r="E56" s="4"/>
      <c r="F56" s="54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14.25" customHeight="1">
      <c r="A57" s="3"/>
      <c r="B57" s="3"/>
      <c r="C57" s="3"/>
      <c r="D57" s="4"/>
      <c r="E57" s="4"/>
      <c r="F57" s="54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14.25" customHeight="1">
      <c r="A58" s="3"/>
      <c r="B58" s="3"/>
      <c r="C58" s="3"/>
      <c r="D58" s="4"/>
      <c r="E58" s="4"/>
      <c r="F58" s="54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14.25" customHeight="1">
      <c r="A59" s="3"/>
      <c r="B59" s="3"/>
      <c r="C59" s="3"/>
      <c r="D59" s="4"/>
      <c r="E59" s="4"/>
      <c r="F59" s="54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14.25" customHeight="1">
      <c r="A60" s="3"/>
      <c r="B60" s="3"/>
      <c r="C60" s="3"/>
      <c r="D60" s="4"/>
      <c r="E60" s="4"/>
      <c r="F60" s="54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14.25" customHeight="1">
      <c r="A61" s="3"/>
      <c r="B61" s="3"/>
      <c r="C61" s="3"/>
      <c r="D61" s="4"/>
      <c r="E61" s="4"/>
      <c r="F61" s="54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14.25" customHeight="1">
      <c r="A62" s="3"/>
      <c r="B62" s="3"/>
      <c r="C62" s="3"/>
      <c r="D62" s="4"/>
      <c r="E62" s="4"/>
      <c r="F62" s="54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14.25" customHeight="1">
      <c r="A63" s="3"/>
      <c r="B63" s="3"/>
      <c r="C63" s="3"/>
      <c r="D63" s="4"/>
      <c r="E63" s="4"/>
      <c r="F63" s="54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14.25" customHeight="1">
      <c r="A64" s="3"/>
      <c r="B64" s="3"/>
      <c r="C64" s="3"/>
      <c r="D64" s="4"/>
      <c r="E64" s="4"/>
      <c r="F64" s="54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14.25" customHeight="1">
      <c r="A65" s="3"/>
      <c r="B65" s="3"/>
      <c r="C65" s="3"/>
      <c r="D65" s="4"/>
      <c r="E65" s="4"/>
      <c r="F65" s="54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14.25" customHeight="1">
      <c r="A66" s="3"/>
      <c r="B66" s="3"/>
      <c r="C66" s="3"/>
      <c r="D66" s="4"/>
      <c r="E66" s="4"/>
      <c r="F66" s="54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14.25" customHeight="1">
      <c r="A67" s="3"/>
      <c r="B67" s="3"/>
      <c r="C67" s="3"/>
      <c r="D67" s="4"/>
      <c r="E67" s="4"/>
      <c r="F67" s="54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14.25" customHeight="1">
      <c r="A68" s="3"/>
      <c r="B68" s="3"/>
      <c r="C68" s="3"/>
      <c r="D68" s="4"/>
      <c r="E68" s="4"/>
      <c r="F68" s="54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14.25" customHeight="1">
      <c r="A69" s="3"/>
      <c r="B69" s="3"/>
      <c r="C69" s="3"/>
      <c r="D69" s="4"/>
      <c r="E69" s="4"/>
      <c r="F69" s="54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14.25" customHeight="1">
      <c r="A70" s="3"/>
      <c r="B70" s="3"/>
      <c r="C70" s="3"/>
      <c r="D70" s="4"/>
      <c r="E70" s="4"/>
      <c r="F70" s="54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14.25" customHeight="1">
      <c r="A71" s="3"/>
      <c r="B71" s="3"/>
      <c r="C71" s="3"/>
      <c r="D71" s="4"/>
      <c r="E71" s="4"/>
      <c r="F71" s="54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14.25" customHeight="1">
      <c r="A72" s="3"/>
      <c r="B72" s="3"/>
      <c r="C72" s="3"/>
      <c r="D72" s="4"/>
      <c r="E72" s="4"/>
      <c r="F72" s="54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14.25" customHeight="1">
      <c r="A73" s="3"/>
      <c r="B73" s="3"/>
      <c r="C73" s="3"/>
      <c r="D73" s="4"/>
      <c r="E73" s="4"/>
      <c r="F73" s="54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14.25" customHeight="1">
      <c r="A74" s="3"/>
      <c r="B74" s="3"/>
      <c r="C74" s="3"/>
      <c r="D74" s="4"/>
      <c r="E74" s="4"/>
      <c r="F74" s="54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14.25" customHeight="1">
      <c r="A75" s="3"/>
      <c r="B75" s="3"/>
      <c r="C75" s="3"/>
      <c r="D75" s="4"/>
      <c r="E75" s="4"/>
      <c r="F75" s="54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14.25" customHeight="1">
      <c r="A76" s="3"/>
      <c r="B76" s="3"/>
      <c r="C76" s="3"/>
      <c r="D76" s="4"/>
      <c r="E76" s="4"/>
      <c r="F76" s="54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14.25" customHeight="1">
      <c r="A77" s="3"/>
      <c r="B77" s="3"/>
      <c r="C77" s="3"/>
      <c r="D77" s="4"/>
      <c r="E77" s="4"/>
      <c r="F77" s="54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14.25" customHeight="1">
      <c r="A78" s="3"/>
      <c r="B78" s="3"/>
      <c r="C78" s="3"/>
      <c r="D78" s="4"/>
      <c r="E78" s="4"/>
      <c r="F78" s="54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14.25" customHeight="1">
      <c r="A79" s="3"/>
      <c r="B79" s="3"/>
      <c r="C79" s="3"/>
      <c r="D79" s="4"/>
      <c r="E79" s="4"/>
      <c r="F79" s="54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14.25" customHeight="1">
      <c r="A80" s="3"/>
      <c r="B80" s="3"/>
      <c r="C80" s="3"/>
      <c r="D80" s="4"/>
      <c r="E80" s="4"/>
      <c r="F80" s="54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14.25" customHeight="1">
      <c r="A81" s="3"/>
      <c r="B81" s="3"/>
      <c r="C81" s="3"/>
      <c r="D81" s="4"/>
      <c r="E81" s="4"/>
      <c r="F81" s="54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14.25" customHeight="1">
      <c r="A82" s="3"/>
      <c r="B82" s="3"/>
      <c r="C82" s="3"/>
      <c r="D82" s="4"/>
      <c r="E82" s="4"/>
      <c r="F82" s="54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14.25" customHeight="1">
      <c r="A83" s="3"/>
      <c r="B83" s="3"/>
      <c r="C83" s="3"/>
      <c r="D83" s="4"/>
      <c r="E83" s="4"/>
      <c r="F83" s="54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14.25" customHeight="1">
      <c r="A84" s="3"/>
      <c r="B84" s="3"/>
      <c r="C84" s="3"/>
      <c r="D84" s="4"/>
      <c r="E84" s="4"/>
      <c r="F84" s="54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14.25" customHeight="1">
      <c r="A85" s="3"/>
      <c r="B85" s="3"/>
      <c r="C85" s="3"/>
      <c r="D85" s="4"/>
      <c r="E85" s="4"/>
      <c r="F85" s="54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14.25" customHeight="1">
      <c r="A86" s="3"/>
      <c r="B86" s="3"/>
      <c r="C86" s="3"/>
      <c r="D86" s="4"/>
      <c r="E86" s="4"/>
      <c r="F86" s="54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4.25" customHeight="1">
      <c r="A87" s="3"/>
      <c r="B87" s="3"/>
      <c r="C87" s="3"/>
      <c r="D87" s="4"/>
      <c r="E87" s="4"/>
      <c r="F87" s="54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14.25" customHeight="1">
      <c r="A88" s="3"/>
      <c r="B88" s="3"/>
      <c r="C88" s="3"/>
      <c r="D88" s="4"/>
      <c r="E88" s="4"/>
      <c r="F88" s="54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14.25" customHeight="1">
      <c r="A89" s="3"/>
      <c r="B89" s="3"/>
      <c r="C89" s="3"/>
      <c r="D89" s="4"/>
      <c r="E89" s="4"/>
      <c r="F89" s="54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14.25" customHeight="1">
      <c r="A90" s="3"/>
      <c r="B90" s="3"/>
      <c r="C90" s="3"/>
      <c r="D90" s="4"/>
      <c r="E90" s="4"/>
      <c r="F90" s="54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14.25" customHeight="1">
      <c r="A91" s="3"/>
      <c r="B91" s="3"/>
      <c r="C91" s="3"/>
      <c r="D91" s="4"/>
      <c r="E91" s="4"/>
      <c r="F91" s="54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4.25" customHeight="1">
      <c r="A92" s="3"/>
      <c r="B92" s="3"/>
      <c r="C92" s="3"/>
      <c r="D92" s="4"/>
      <c r="E92" s="4"/>
      <c r="F92" s="54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4.25" customHeight="1">
      <c r="A93" s="3"/>
      <c r="B93" s="3"/>
      <c r="C93" s="3"/>
      <c r="D93" s="4"/>
      <c r="E93" s="4"/>
      <c r="F93" s="54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4.25" customHeight="1">
      <c r="A94" s="3"/>
      <c r="B94" s="3"/>
      <c r="C94" s="3"/>
      <c r="D94" s="4"/>
      <c r="E94" s="4"/>
      <c r="F94" s="54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14.25" customHeight="1">
      <c r="A95" s="3"/>
      <c r="B95" s="3"/>
      <c r="C95" s="3"/>
      <c r="D95" s="4"/>
      <c r="E95" s="4"/>
      <c r="F95" s="54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4.25" customHeight="1">
      <c r="A96" s="3"/>
      <c r="B96" s="3"/>
      <c r="C96" s="3"/>
      <c r="D96" s="4"/>
      <c r="E96" s="4"/>
      <c r="F96" s="54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14.25" customHeight="1">
      <c r="A97" s="3"/>
      <c r="B97" s="3"/>
      <c r="C97" s="3"/>
      <c r="D97" s="4"/>
      <c r="E97" s="4"/>
      <c r="F97" s="54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4.25" customHeight="1">
      <c r="A98" s="3"/>
      <c r="B98" s="3"/>
      <c r="C98" s="3"/>
      <c r="D98" s="4"/>
      <c r="E98" s="4"/>
      <c r="F98" s="54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4.25" customHeight="1">
      <c r="A99" s="3"/>
      <c r="B99" s="3"/>
      <c r="C99" s="3"/>
      <c r="D99" s="4"/>
      <c r="E99" s="4"/>
      <c r="F99" s="54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4.25" customHeight="1">
      <c r="A100" s="3"/>
      <c r="B100" s="3"/>
      <c r="C100" s="3"/>
      <c r="D100" s="4"/>
      <c r="E100" s="4"/>
      <c r="F100" s="54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4.25" customHeight="1">
      <c r="A101" s="3"/>
      <c r="B101" s="3"/>
      <c r="C101" s="3"/>
      <c r="D101" s="4"/>
      <c r="E101" s="4"/>
      <c r="F101" s="54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4.25" customHeight="1">
      <c r="A102" s="3"/>
      <c r="B102" s="3"/>
      <c r="C102" s="3"/>
      <c r="D102" s="4"/>
      <c r="E102" s="4"/>
      <c r="F102" s="54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4.25" customHeight="1">
      <c r="A103" s="3"/>
      <c r="B103" s="3"/>
      <c r="C103" s="3"/>
      <c r="D103" s="4"/>
      <c r="E103" s="4"/>
      <c r="F103" s="54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4.25" customHeight="1">
      <c r="A104" s="3"/>
      <c r="B104" s="3"/>
      <c r="C104" s="3"/>
      <c r="D104" s="4"/>
      <c r="E104" s="4"/>
      <c r="F104" s="54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4.25" customHeight="1">
      <c r="A105" s="3"/>
      <c r="B105" s="3"/>
      <c r="C105" s="3"/>
      <c r="D105" s="4"/>
      <c r="E105" s="4"/>
      <c r="F105" s="54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4.25" customHeight="1">
      <c r="A106" s="3"/>
      <c r="B106" s="3"/>
      <c r="C106" s="3"/>
      <c r="D106" s="4"/>
      <c r="E106" s="4"/>
      <c r="F106" s="54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4.25" customHeight="1">
      <c r="A107" s="3"/>
      <c r="B107" s="3"/>
      <c r="C107" s="3"/>
      <c r="D107" s="4"/>
      <c r="E107" s="4"/>
      <c r="F107" s="54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4.25" customHeight="1">
      <c r="A108" s="3"/>
      <c r="B108" s="3"/>
      <c r="C108" s="3"/>
      <c r="D108" s="4"/>
      <c r="E108" s="4"/>
      <c r="F108" s="54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4.25" customHeight="1">
      <c r="A109" s="3"/>
      <c r="B109" s="3"/>
      <c r="C109" s="3"/>
      <c r="D109" s="4"/>
      <c r="E109" s="4"/>
      <c r="F109" s="54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4.25" customHeight="1">
      <c r="A110" s="3"/>
      <c r="B110" s="3"/>
      <c r="C110" s="3"/>
      <c r="D110" s="4"/>
      <c r="E110" s="4"/>
      <c r="F110" s="54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4.25" customHeight="1">
      <c r="A111" s="3"/>
      <c r="B111" s="3"/>
      <c r="C111" s="3"/>
      <c r="D111" s="4"/>
      <c r="E111" s="4"/>
      <c r="F111" s="54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4.25" customHeight="1">
      <c r="A112" s="3"/>
      <c r="B112" s="3"/>
      <c r="C112" s="3"/>
      <c r="D112" s="4"/>
      <c r="E112" s="4"/>
      <c r="F112" s="54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4.25" customHeight="1">
      <c r="A113" s="3"/>
      <c r="B113" s="3"/>
      <c r="C113" s="3"/>
      <c r="D113" s="4"/>
      <c r="E113" s="4"/>
      <c r="F113" s="54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4.25" customHeight="1">
      <c r="A114" s="3"/>
      <c r="B114" s="3"/>
      <c r="C114" s="3"/>
      <c r="D114" s="4"/>
      <c r="E114" s="4"/>
      <c r="F114" s="54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4.25" customHeight="1">
      <c r="A115" s="3"/>
      <c r="B115" s="3"/>
      <c r="C115" s="3"/>
      <c r="D115" s="4"/>
      <c r="E115" s="4"/>
      <c r="F115" s="54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4.25" customHeight="1">
      <c r="A116" s="3"/>
      <c r="B116" s="3"/>
      <c r="C116" s="3"/>
      <c r="D116" s="4"/>
      <c r="E116" s="4"/>
      <c r="F116" s="54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4.25" customHeight="1">
      <c r="A117" s="3"/>
      <c r="B117" s="3"/>
      <c r="C117" s="3"/>
      <c r="D117" s="4"/>
      <c r="E117" s="4"/>
      <c r="F117" s="54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4.25" customHeight="1">
      <c r="A118" s="3"/>
      <c r="B118" s="3"/>
      <c r="C118" s="3"/>
      <c r="D118" s="4"/>
      <c r="E118" s="4"/>
      <c r="F118" s="54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4.25" customHeight="1">
      <c r="A119" s="3"/>
      <c r="B119" s="3"/>
      <c r="C119" s="3"/>
      <c r="D119" s="4"/>
      <c r="E119" s="4"/>
      <c r="F119" s="54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4.25" customHeight="1">
      <c r="A120" s="3"/>
      <c r="B120" s="3"/>
      <c r="C120" s="3"/>
      <c r="D120" s="4"/>
      <c r="E120" s="4"/>
      <c r="F120" s="54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4.25" customHeight="1">
      <c r="A121" s="3"/>
      <c r="B121" s="3"/>
      <c r="C121" s="3"/>
      <c r="D121" s="4"/>
      <c r="E121" s="4"/>
      <c r="F121" s="54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4.25" customHeight="1">
      <c r="A122" s="3"/>
      <c r="B122" s="3"/>
      <c r="C122" s="3"/>
      <c r="D122" s="4"/>
      <c r="E122" s="4"/>
      <c r="F122" s="54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4.25" customHeight="1">
      <c r="A123" s="3"/>
      <c r="B123" s="3"/>
      <c r="C123" s="3"/>
      <c r="D123" s="4"/>
      <c r="E123" s="4"/>
      <c r="F123" s="54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4.25" customHeight="1">
      <c r="A124" s="3"/>
      <c r="B124" s="3"/>
      <c r="C124" s="3"/>
      <c r="D124" s="4"/>
      <c r="E124" s="4"/>
      <c r="F124" s="54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4.25" customHeight="1">
      <c r="A125" s="3"/>
      <c r="B125" s="3"/>
      <c r="C125" s="3"/>
      <c r="D125" s="4"/>
      <c r="E125" s="4"/>
      <c r="F125" s="54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4.25" customHeight="1">
      <c r="A126" s="3"/>
      <c r="B126" s="3"/>
      <c r="C126" s="3"/>
      <c r="D126" s="4"/>
      <c r="E126" s="4"/>
      <c r="F126" s="54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4.25" customHeight="1">
      <c r="A127" s="3"/>
      <c r="B127" s="3"/>
      <c r="C127" s="3"/>
      <c r="D127" s="4"/>
      <c r="E127" s="4"/>
      <c r="F127" s="54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4.25" customHeight="1">
      <c r="A128" s="3"/>
      <c r="B128" s="3"/>
      <c r="C128" s="3"/>
      <c r="D128" s="4"/>
      <c r="E128" s="4"/>
      <c r="F128" s="54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4.25" customHeight="1">
      <c r="A129" s="3"/>
      <c r="B129" s="3"/>
      <c r="C129" s="3"/>
      <c r="D129" s="4"/>
      <c r="E129" s="4"/>
      <c r="F129" s="54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4.25" customHeight="1">
      <c r="A130" s="3"/>
      <c r="B130" s="3"/>
      <c r="C130" s="3"/>
      <c r="D130" s="4"/>
      <c r="E130" s="4"/>
      <c r="F130" s="54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4.25" customHeight="1">
      <c r="A131" s="3"/>
      <c r="B131" s="3"/>
      <c r="C131" s="3"/>
      <c r="D131" s="4"/>
      <c r="E131" s="4"/>
      <c r="F131" s="54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4.25" customHeight="1">
      <c r="A132" s="3"/>
      <c r="B132" s="3"/>
      <c r="C132" s="3"/>
      <c r="D132" s="4"/>
      <c r="E132" s="4"/>
      <c r="F132" s="54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4.25" customHeight="1">
      <c r="A133" s="3"/>
      <c r="B133" s="3"/>
      <c r="C133" s="3"/>
      <c r="D133" s="4"/>
      <c r="E133" s="4"/>
      <c r="F133" s="54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4.25" customHeight="1">
      <c r="A134" s="3"/>
      <c r="B134" s="3"/>
      <c r="C134" s="3"/>
      <c r="D134" s="4"/>
      <c r="E134" s="4"/>
      <c r="F134" s="54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4.25" customHeight="1">
      <c r="A135" s="3"/>
      <c r="B135" s="3"/>
      <c r="C135" s="3"/>
      <c r="D135" s="4"/>
      <c r="E135" s="4"/>
      <c r="F135" s="54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4.25" customHeight="1">
      <c r="A136" s="3"/>
      <c r="B136" s="3"/>
      <c r="C136" s="3"/>
      <c r="D136" s="4"/>
      <c r="E136" s="4"/>
      <c r="F136" s="54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4.25" customHeight="1">
      <c r="A137" s="3"/>
      <c r="B137" s="3"/>
      <c r="C137" s="3"/>
      <c r="D137" s="4"/>
      <c r="E137" s="4"/>
      <c r="F137" s="54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4.25" customHeight="1">
      <c r="A138" s="3"/>
      <c r="B138" s="3"/>
      <c r="C138" s="3"/>
      <c r="D138" s="4"/>
      <c r="E138" s="4"/>
      <c r="F138" s="54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4.25" customHeight="1">
      <c r="A139" s="3"/>
      <c r="B139" s="3"/>
      <c r="C139" s="3"/>
      <c r="D139" s="4"/>
      <c r="E139" s="4"/>
      <c r="F139" s="54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4.25" customHeight="1">
      <c r="A140" s="3"/>
      <c r="B140" s="3"/>
      <c r="C140" s="3"/>
      <c r="D140" s="4"/>
      <c r="E140" s="4"/>
      <c r="F140" s="54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4.25" customHeight="1">
      <c r="A141" s="3"/>
      <c r="B141" s="3"/>
      <c r="C141" s="3"/>
      <c r="D141" s="4"/>
      <c r="E141" s="4"/>
      <c r="F141" s="54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4.25" customHeight="1">
      <c r="A142" s="3"/>
      <c r="B142" s="3"/>
      <c r="C142" s="3"/>
      <c r="D142" s="4"/>
      <c r="E142" s="4"/>
      <c r="F142" s="54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4.25" customHeight="1">
      <c r="A143" s="3"/>
      <c r="B143" s="3"/>
      <c r="C143" s="3"/>
      <c r="D143" s="4"/>
      <c r="E143" s="4"/>
      <c r="F143" s="54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4.25" customHeight="1">
      <c r="A144" s="3"/>
      <c r="B144" s="3"/>
      <c r="C144" s="3"/>
      <c r="D144" s="4"/>
      <c r="E144" s="4"/>
      <c r="F144" s="54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4.25" customHeight="1">
      <c r="A145" s="3"/>
      <c r="B145" s="3"/>
      <c r="C145" s="3"/>
      <c r="D145" s="4"/>
      <c r="E145" s="4"/>
      <c r="F145" s="54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4.25" customHeight="1">
      <c r="A146" s="3"/>
      <c r="B146" s="3"/>
      <c r="C146" s="3"/>
      <c r="D146" s="4"/>
      <c r="E146" s="4"/>
      <c r="F146" s="54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4.25" customHeight="1">
      <c r="A147" s="3"/>
      <c r="B147" s="3"/>
      <c r="C147" s="3"/>
      <c r="D147" s="4"/>
      <c r="E147" s="4"/>
      <c r="F147" s="54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4.25" customHeight="1">
      <c r="A148" s="3"/>
      <c r="B148" s="3"/>
      <c r="C148" s="3"/>
      <c r="D148" s="4"/>
      <c r="E148" s="4"/>
      <c r="F148" s="54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4.25" customHeight="1">
      <c r="A149" s="3"/>
      <c r="B149" s="3"/>
      <c r="C149" s="3"/>
      <c r="D149" s="4"/>
      <c r="E149" s="4"/>
      <c r="F149" s="54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4.25" customHeight="1">
      <c r="A150" s="3"/>
      <c r="B150" s="3"/>
      <c r="C150" s="3"/>
      <c r="D150" s="4"/>
      <c r="E150" s="4"/>
      <c r="F150" s="54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4.25" customHeight="1">
      <c r="A151" s="3"/>
      <c r="B151" s="3"/>
      <c r="C151" s="3"/>
      <c r="D151" s="4"/>
      <c r="E151" s="4"/>
      <c r="F151" s="54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4.25" customHeight="1">
      <c r="A152" s="3"/>
      <c r="B152" s="3"/>
      <c r="C152" s="3"/>
      <c r="D152" s="4"/>
      <c r="E152" s="4"/>
      <c r="F152" s="54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4.25" customHeight="1">
      <c r="A153" s="3"/>
      <c r="B153" s="3"/>
      <c r="C153" s="3"/>
      <c r="D153" s="4"/>
      <c r="E153" s="4"/>
      <c r="F153" s="54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4.25" customHeight="1">
      <c r="A154" s="3"/>
      <c r="B154" s="3"/>
      <c r="C154" s="3"/>
      <c r="D154" s="4"/>
      <c r="E154" s="4"/>
      <c r="F154" s="54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4.25" customHeight="1">
      <c r="A155" s="3"/>
      <c r="B155" s="3"/>
      <c r="C155" s="3"/>
      <c r="D155" s="4"/>
      <c r="E155" s="4"/>
      <c r="F155" s="54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4.25" customHeight="1">
      <c r="A156" s="3"/>
      <c r="B156" s="3"/>
      <c r="C156" s="3"/>
      <c r="D156" s="4"/>
      <c r="E156" s="4"/>
      <c r="F156" s="54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4.25" customHeight="1">
      <c r="A157" s="3"/>
      <c r="B157" s="3"/>
      <c r="C157" s="3"/>
      <c r="D157" s="4"/>
      <c r="E157" s="4"/>
      <c r="F157" s="54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4.25" customHeight="1">
      <c r="A158" s="3"/>
      <c r="B158" s="3"/>
      <c r="C158" s="3"/>
      <c r="D158" s="4"/>
      <c r="E158" s="4"/>
      <c r="F158" s="54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4.25" customHeight="1">
      <c r="A159" s="3"/>
      <c r="B159" s="3"/>
      <c r="C159" s="3"/>
      <c r="D159" s="4"/>
      <c r="E159" s="4"/>
      <c r="F159" s="54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4.25" customHeight="1">
      <c r="A160" s="3"/>
      <c r="B160" s="3"/>
      <c r="C160" s="3"/>
      <c r="D160" s="4"/>
      <c r="E160" s="4"/>
      <c r="F160" s="54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4.25" customHeight="1">
      <c r="A161" s="3"/>
      <c r="B161" s="3"/>
      <c r="C161" s="3"/>
      <c r="D161" s="4"/>
      <c r="E161" s="4"/>
      <c r="F161" s="54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4.25" customHeight="1">
      <c r="A162" s="3"/>
      <c r="B162" s="3"/>
      <c r="C162" s="3"/>
      <c r="D162" s="4"/>
      <c r="E162" s="4"/>
      <c r="F162" s="54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4.25" customHeight="1">
      <c r="A163" s="3"/>
      <c r="B163" s="3"/>
      <c r="C163" s="3"/>
      <c r="D163" s="4"/>
      <c r="E163" s="4"/>
      <c r="F163" s="54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4.25" customHeight="1">
      <c r="A164" s="3"/>
      <c r="B164" s="3"/>
      <c r="C164" s="3"/>
      <c r="D164" s="4"/>
      <c r="E164" s="4"/>
      <c r="F164" s="54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4.25" customHeight="1">
      <c r="A165" s="3"/>
      <c r="B165" s="3"/>
      <c r="C165" s="3"/>
      <c r="D165" s="4"/>
      <c r="E165" s="4"/>
      <c r="F165" s="54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4.25" customHeight="1">
      <c r="A166" s="3"/>
      <c r="B166" s="3"/>
      <c r="C166" s="3"/>
      <c r="D166" s="4"/>
      <c r="E166" s="4"/>
      <c r="F166" s="54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4.25" customHeight="1">
      <c r="A167" s="3"/>
      <c r="B167" s="3"/>
      <c r="C167" s="3"/>
      <c r="D167" s="4"/>
      <c r="E167" s="4"/>
      <c r="F167" s="54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4.25" customHeight="1">
      <c r="A168" s="3"/>
      <c r="B168" s="3"/>
      <c r="C168" s="3"/>
      <c r="D168" s="4"/>
      <c r="E168" s="4"/>
      <c r="F168" s="54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4.25" customHeight="1">
      <c r="A169" s="3"/>
      <c r="B169" s="3"/>
      <c r="C169" s="3"/>
      <c r="D169" s="4"/>
      <c r="E169" s="4"/>
      <c r="F169" s="54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4.25" customHeight="1">
      <c r="A170" s="3"/>
      <c r="B170" s="3"/>
      <c r="C170" s="3"/>
      <c r="D170" s="4"/>
      <c r="E170" s="4"/>
      <c r="F170" s="54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4.25" customHeight="1">
      <c r="A171" s="3"/>
      <c r="B171" s="3"/>
      <c r="C171" s="3"/>
      <c r="D171" s="4"/>
      <c r="E171" s="4"/>
      <c r="F171" s="54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4.25" customHeight="1">
      <c r="A172" s="3"/>
      <c r="B172" s="3"/>
      <c r="C172" s="3"/>
      <c r="D172" s="4"/>
      <c r="E172" s="4"/>
      <c r="F172" s="54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4.25" customHeight="1">
      <c r="A173" s="3"/>
      <c r="B173" s="3"/>
      <c r="C173" s="3"/>
      <c r="D173" s="4"/>
      <c r="E173" s="4"/>
      <c r="F173" s="54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4.25" customHeight="1">
      <c r="A174" s="3"/>
      <c r="B174" s="3"/>
      <c r="C174" s="3"/>
      <c r="D174" s="4"/>
      <c r="E174" s="4"/>
      <c r="F174" s="54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4.25" customHeight="1">
      <c r="A175" s="3"/>
      <c r="B175" s="3"/>
      <c r="C175" s="3"/>
      <c r="D175" s="4"/>
      <c r="E175" s="4"/>
      <c r="F175" s="54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4.25" customHeight="1">
      <c r="A176" s="3"/>
      <c r="B176" s="3"/>
      <c r="C176" s="3"/>
      <c r="D176" s="4"/>
      <c r="E176" s="4"/>
      <c r="F176" s="54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4.25" customHeight="1">
      <c r="A177" s="3"/>
      <c r="B177" s="3"/>
      <c r="C177" s="3"/>
      <c r="D177" s="4"/>
      <c r="E177" s="4"/>
      <c r="F177" s="54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4.25" customHeight="1">
      <c r="A178" s="3"/>
      <c r="B178" s="3"/>
      <c r="C178" s="3"/>
      <c r="D178" s="4"/>
      <c r="E178" s="4"/>
      <c r="F178" s="54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4.25" customHeight="1">
      <c r="A179" s="3"/>
      <c r="B179" s="3"/>
      <c r="C179" s="3"/>
      <c r="D179" s="4"/>
      <c r="E179" s="4"/>
      <c r="F179" s="54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4.25" customHeight="1">
      <c r="A180" s="3"/>
      <c r="B180" s="3"/>
      <c r="C180" s="3"/>
      <c r="D180" s="4"/>
      <c r="E180" s="4"/>
      <c r="F180" s="54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4.25" customHeight="1">
      <c r="A181" s="3"/>
      <c r="B181" s="3"/>
      <c r="C181" s="3"/>
      <c r="D181" s="4"/>
      <c r="E181" s="4"/>
      <c r="F181" s="54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4.25" customHeight="1">
      <c r="A182" s="3"/>
      <c r="B182" s="3"/>
      <c r="C182" s="3"/>
      <c r="D182" s="4"/>
      <c r="E182" s="4"/>
      <c r="F182" s="54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4.25" customHeight="1">
      <c r="A183" s="3"/>
      <c r="B183" s="3"/>
      <c r="C183" s="3"/>
      <c r="D183" s="4"/>
      <c r="E183" s="4"/>
      <c r="F183" s="54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4.25" customHeight="1">
      <c r="A184" s="3"/>
      <c r="B184" s="3"/>
      <c r="C184" s="3"/>
      <c r="D184" s="4"/>
      <c r="E184" s="4"/>
      <c r="F184" s="54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4.25" customHeight="1">
      <c r="A185" s="3"/>
      <c r="B185" s="3"/>
      <c r="C185" s="3"/>
      <c r="D185" s="4"/>
      <c r="E185" s="4"/>
      <c r="F185" s="54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4.25" customHeight="1">
      <c r="A186" s="3"/>
      <c r="B186" s="3"/>
      <c r="C186" s="3"/>
      <c r="D186" s="4"/>
      <c r="E186" s="4"/>
      <c r="F186" s="54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4.25" customHeight="1">
      <c r="A187" s="3"/>
      <c r="B187" s="3"/>
      <c r="C187" s="3"/>
      <c r="D187" s="4"/>
      <c r="E187" s="4"/>
      <c r="F187" s="54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4.25" customHeight="1">
      <c r="A188" s="3"/>
      <c r="B188" s="3"/>
      <c r="C188" s="3"/>
      <c r="D188" s="4"/>
      <c r="E188" s="4"/>
      <c r="F188" s="54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4.25" customHeight="1">
      <c r="A189" s="3"/>
      <c r="B189" s="3"/>
      <c r="C189" s="3"/>
      <c r="D189" s="4"/>
      <c r="E189" s="4"/>
      <c r="F189" s="54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4.25" customHeight="1">
      <c r="A190" s="3"/>
      <c r="B190" s="3"/>
      <c r="C190" s="3"/>
      <c r="D190" s="4"/>
      <c r="E190" s="4"/>
      <c r="F190" s="54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4.25" customHeight="1">
      <c r="A191" s="3"/>
      <c r="B191" s="3"/>
      <c r="C191" s="3"/>
      <c r="D191" s="4"/>
      <c r="E191" s="4"/>
      <c r="F191" s="54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4.25" customHeight="1">
      <c r="A192" s="3"/>
      <c r="B192" s="3"/>
      <c r="C192" s="3"/>
      <c r="D192" s="4"/>
      <c r="E192" s="4"/>
      <c r="F192" s="54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4.25" customHeight="1">
      <c r="A193" s="3"/>
      <c r="B193" s="3"/>
      <c r="C193" s="3"/>
      <c r="D193" s="4"/>
      <c r="E193" s="4"/>
      <c r="F193" s="54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4.25" customHeight="1">
      <c r="A194" s="3"/>
      <c r="B194" s="3"/>
      <c r="C194" s="3"/>
      <c r="D194" s="4"/>
      <c r="E194" s="4"/>
      <c r="F194" s="54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4.25" customHeight="1">
      <c r="A195" s="3"/>
      <c r="B195" s="3"/>
      <c r="C195" s="3"/>
      <c r="D195" s="4"/>
      <c r="E195" s="4"/>
      <c r="F195" s="54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4.25" customHeight="1">
      <c r="A196" s="3"/>
      <c r="B196" s="3"/>
      <c r="C196" s="3"/>
      <c r="D196" s="4"/>
      <c r="E196" s="4"/>
      <c r="F196" s="54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4.25" customHeight="1">
      <c r="A197" s="3"/>
      <c r="B197" s="3"/>
      <c r="C197" s="3"/>
      <c r="D197" s="4"/>
      <c r="E197" s="4"/>
      <c r="F197" s="54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4.25" customHeight="1">
      <c r="A198" s="3"/>
      <c r="B198" s="3"/>
      <c r="C198" s="3"/>
      <c r="D198" s="4"/>
      <c r="E198" s="4"/>
      <c r="F198" s="54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4.25" customHeight="1">
      <c r="A199" s="3"/>
      <c r="B199" s="3"/>
      <c r="C199" s="3"/>
      <c r="D199" s="4"/>
      <c r="E199" s="4"/>
      <c r="F199" s="54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4.25" customHeight="1">
      <c r="A200" s="3"/>
      <c r="B200" s="3"/>
      <c r="C200" s="3"/>
      <c r="D200" s="4"/>
      <c r="E200" s="4"/>
      <c r="F200" s="54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4.25" customHeight="1">
      <c r="A201" s="3"/>
      <c r="B201" s="3"/>
      <c r="C201" s="3"/>
      <c r="D201" s="4"/>
      <c r="E201" s="4"/>
      <c r="F201" s="54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4.25" customHeight="1">
      <c r="A202" s="3"/>
      <c r="B202" s="3"/>
      <c r="C202" s="3"/>
      <c r="D202" s="4"/>
      <c r="E202" s="4"/>
      <c r="F202" s="54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4.25" customHeight="1">
      <c r="A203" s="3"/>
      <c r="B203" s="3"/>
      <c r="C203" s="3"/>
      <c r="D203" s="4"/>
      <c r="E203" s="4"/>
      <c r="F203" s="54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4.25" customHeight="1">
      <c r="A204" s="3"/>
      <c r="B204" s="3"/>
      <c r="C204" s="3"/>
      <c r="D204" s="4"/>
      <c r="E204" s="4"/>
      <c r="F204" s="54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4.25" customHeight="1">
      <c r="A205" s="3"/>
      <c r="B205" s="3"/>
      <c r="C205" s="3"/>
      <c r="D205" s="4"/>
      <c r="E205" s="4"/>
      <c r="F205" s="54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4.25" customHeight="1">
      <c r="A206" s="3"/>
      <c r="B206" s="3"/>
      <c r="C206" s="3"/>
      <c r="D206" s="4"/>
      <c r="E206" s="4"/>
      <c r="F206" s="54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4.25" customHeight="1">
      <c r="A207" s="3"/>
      <c r="B207" s="3"/>
      <c r="C207" s="3"/>
      <c r="D207" s="4"/>
      <c r="E207" s="4"/>
      <c r="F207" s="54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4.25" customHeight="1">
      <c r="A208" s="3"/>
      <c r="B208" s="3"/>
      <c r="C208" s="3"/>
      <c r="D208" s="4"/>
      <c r="E208" s="4"/>
      <c r="F208" s="54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4.25" customHeight="1">
      <c r="A209" s="3"/>
      <c r="B209" s="3"/>
      <c r="C209" s="3"/>
      <c r="D209" s="4"/>
      <c r="E209" s="4"/>
      <c r="F209" s="54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4.25" customHeight="1">
      <c r="A210" s="3"/>
      <c r="B210" s="3"/>
      <c r="C210" s="3"/>
      <c r="D210" s="4"/>
      <c r="E210" s="4"/>
      <c r="F210" s="54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4.25" customHeight="1">
      <c r="A211" s="3"/>
      <c r="B211" s="3"/>
      <c r="C211" s="3"/>
      <c r="D211" s="4"/>
      <c r="E211" s="4"/>
      <c r="F211" s="54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4.25" customHeight="1">
      <c r="A212" s="3"/>
      <c r="B212" s="3"/>
      <c r="C212" s="3"/>
      <c r="D212" s="4"/>
      <c r="E212" s="4"/>
      <c r="F212" s="54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4.25" customHeight="1">
      <c r="A213" s="3"/>
      <c r="B213" s="3"/>
      <c r="C213" s="3"/>
      <c r="D213" s="4"/>
      <c r="E213" s="4"/>
      <c r="F213" s="54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4.25" customHeight="1">
      <c r="A214" s="3"/>
      <c r="B214" s="3"/>
      <c r="C214" s="3"/>
      <c r="D214" s="4"/>
      <c r="E214" s="4"/>
      <c r="F214" s="54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4.25" customHeight="1">
      <c r="A215" s="3"/>
      <c r="B215" s="3"/>
      <c r="C215" s="3"/>
      <c r="D215" s="4"/>
      <c r="E215" s="4"/>
      <c r="F215" s="54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4.25" customHeight="1">
      <c r="A216" s="3"/>
      <c r="B216" s="3"/>
      <c r="C216" s="3"/>
      <c r="D216" s="4"/>
      <c r="E216" s="4"/>
      <c r="F216" s="54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4.25" customHeight="1">
      <c r="A217" s="3"/>
      <c r="B217" s="3"/>
      <c r="C217" s="3"/>
      <c r="D217" s="4"/>
      <c r="E217" s="4"/>
      <c r="F217" s="54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4.25" customHeight="1">
      <c r="A218" s="3"/>
      <c r="B218" s="3"/>
      <c r="C218" s="3"/>
      <c r="D218" s="4"/>
      <c r="E218" s="4"/>
      <c r="F218" s="54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4.25" customHeight="1">
      <c r="A219" s="3"/>
      <c r="B219" s="3"/>
      <c r="C219" s="3"/>
      <c r="D219" s="4"/>
      <c r="E219" s="4"/>
      <c r="F219" s="54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4.25" customHeight="1">
      <c r="A220" s="3"/>
      <c r="B220" s="3"/>
      <c r="C220" s="3"/>
      <c r="D220" s="4"/>
      <c r="E220" s="4"/>
      <c r="F220" s="54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4.25" customHeight="1">
      <c r="A221" s="3"/>
      <c r="B221" s="3"/>
      <c r="C221" s="3"/>
      <c r="D221" s="4"/>
      <c r="E221" s="4"/>
      <c r="F221" s="54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4.25" customHeight="1">
      <c r="A222" s="3"/>
      <c r="B222" s="3"/>
      <c r="C222" s="3"/>
      <c r="D222" s="4"/>
      <c r="E222" s="4"/>
      <c r="F222" s="54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4.25" customHeight="1">
      <c r="A223" s="3"/>
      <c r="B223" s="3"/>
      <c r="C223" s="3"/>
      <c r="D223" s="4"/>
      <c r="E223" s="4"/>
      <c r="F223" s="54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4.25" customHeight="1">
      <c r="A224" s="3"/>
      <c r="B224" s="3"/>
      <c r="C224" s="3"/>
      <c r="D224" s="4"/>
      <c r="E224" s="4"/>
      <c r="F224" s="54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4.25" customHeight="1">
      <c r="A225" s="3"/>
      <c r="B225" s="3"/>
      <c r="C225" s="3"/>
      <c r="D225" s="4"/>
      <c r="E225" s="4"/>
      <c r="F225" s="54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4.25" customHeight="1">
      <c r="A226" s="3"/>
      <c r="B226" s="3"/>
      <c r="C226" s="3"/>
      <c r="D226" s="4"/>
      <c r="E226" s="4"/>
      <c r="F226" s="54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4.25" customHeight="1">
      <c r="A227" s="3"/>
      <c r="B227" s="3"/>
      <c r="C227" s="3"/>
      <c r="D227" s="4"/>
      <c r="E227" s="4"/>
      <c r="F227" s="54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4.25" customHeight="1">
      <c r="A228" s="3"/>
      <c r="B228" s="3"/>
      <c r="C228" s="3"/>
      <c r="D228" s="4"/>
      <c r="E228" s="4"/>
      <c r="F228" s="54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4.25" customHeight="1">
      <c r="A229" s="3"/>
      <c r="B229" s="3"/>
      <c r="C229" s="3"/>
      <c r="D229" s="4"/>
      <c r="E229" s="4"/>
      <c r="F229" s="54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4.25" customHeight="1">
      <c r="A230" s="3"/>
      <c r="B230" s="3"/>
      <c r="C230" s="3"/>
      <c r="D230" s="4"/>
      <c r="E230" s="4"/>
      <c r="F230" s="54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4.25" customHeight="1">
      <c r="A231" s="3"/>
      <c r="B231" s="3"/>
      <c r="C231" s="3"/>
      <c r="D231" s="4"/>
      <c r="E231" s="4"/>
      <c r="F231" s="54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4.25" customHeight="1">
      <c r="A232" s="3"/>
      <c r="B232" s="3"/>
      <c r="C232" s="3"/>
      <c r="D232" s="4"/>
      <c r="E232" s="4"/>
      <c r="F232" s="54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4.25" customHeight="1">
      <c r="A233" s="3"/>
      <c r="B233" s="3"/>
      <c r="C233" s="3"/>
      <c r="D233" s="4"/>
      <c r="E233" s="4"/>
      <c r="F233" s="54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4.25" customHeight="1">
      <c r="A234" s="3"/>
      <c r="B234" s="3"/>
      <c r="C234" s="3"/>
      <c r="D234" s="4"/>
      <c r="E234" s="4"/>
      <c r="F234" s="54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4.25" customHeight="1">
      <c r="A235" s="3"/>
      <c r="B235" s="3"/>
      <c r="C235" s="3"/>
      <c r="D235" s="4"/>
      <c r="E235" s="4"/>
      <c r="F235" s="54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4.25" customHeight="1">
      <c r="A236" s="3"/>
      <c r="B236" s="3"/>
      <c r="C236" s="3"/>
      <c r="D236" s="4"/>
      <c r="E236" s="4"/>
      <c r="F236" s="54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4.25" customHeight="1">
      <c r="A237" s="3"/>
      <c r="B237" s="3"/>
      <c r="C237" s="3"/>
      <c r="D237" s="4"/>
      <c r="E237" s="4"/>
      <c r="F237" s="54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4.25" customHeight="1">
      <c r="A238" s="3"/>
      <c r="B238" s="3"/>
      <c r="C238" s="3"/>
      <c r="D238" s="4"/>
      <c r="E238" s="4"/>
      <c r="F238" s="54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4.25" customHeight="1">
      <c r="A239" s="3"/>
      <c r="B239" s="3"/>
      <c r="C239" s="3"/>
      <c r="D239" s="4"/>
      <c r="E239" s="4"/>
      <c r="F239" s="54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14.25" customHeight="1">
      <c r="A240" s="3"/>
      <c r="B240" s="3"/>
      <c r="C240" s="3"/>
      <c r="D240" s="4"/>
      <c r="E240" s="4"/>
      <c r="F240" s="54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4.25" customHeight="1">
      <c r="A241" s="3"/>
      <c r="B241" s="3"/>
      <c r="C241" s="3"/>
      <c r="D241" s="4"/>
      <c r="E241" s="4"/>
      <c r="F241" s="54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14.25" customHeight="1">
      <c r="A242" s="3"/>
      <c r="B242" s="3"/>
      <c r="C242" s="3"/>
      <c r="D242" s="4"/>
      <c r="E242" s="4"/>
      <c r="F242" s="54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14.25" customHeight="1">
      <c r="A243" s="3"/>
      <c r="B243" s="3"/>
      <c r="C243" s="3"/>
      <c r="D243" s="4"/>
      <c r="E243" s="4"/>
      <c r="F243" s="54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14.25" customHeight="1">
      <c r="A244" s="3"/>
      <c r="B244" s="3"/>
      <c r="C244" s="3"/>
      <c r="D244" s="4"/>
      <c r="E244" s="4"/>
      <c r="F244" s="54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14.25" customHeight="1">
      <c r="A245" s="3"/>
      <c r="B245" s="3"/>
      <c r="C245" s="3"/>
      <c r="D245" s="4"/>
      <c r="E245" s="4"/>
      <c r="F245" s="54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14.25" customHeight="1">
      <c r="A246" s="3"/>
      <c r="B246" s="3"/>
      <c r="C246" s="3"/>
      <c r="D246" s="4"/>
      <c r="E246" s="4"/>
      <c r="F246" s="54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14.25" customHeight="1">
      <c r="A247" s="3"/>
      <c r="B247" s="3"/>
      <c r="C247" s="3"/>
      <c r="D247" s="4"/>
      <c r="E247" s="4"/>
      <c r="F247" s="54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14.25" customHeight="1">
      <c r="A248" s="3"/>
      <c r="B248" s="3"/>
      <c r="C248" s="3"/>
      <c r="D248" s="4"/>
      <c r="E248" s="4"/>
      <c r="F248" s="54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14.25" customHeight="1">
      <c r="A249" s="3"/>
      <c r="B249" s="3"/>
      <c r="C249" s="3"/>
      <c r="D249" s="4"/>
      <c r="E249" s="4"/>
      <c r="F249" s="54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14.25" customHeight="1">
      <c r="A250" s="3"/>
      <c r="B250" s="3"/>
      <c r="C250" s="3"/>
      <c r="D250" s="4"/>
      <c r="E250" s="4"/>
      <c r="F250" s="54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14.25" customHeight="1">
      <c r="A251" s="3"/>
      <c r="B251" s="3"/>
      <c r="C251" s="3"/>
      <c r="D251" s="4"/>
      <c r="E251" s="4"/>
      <c r="F251" s="54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14.25" customHeight="1">
      <c r="A252" s="3"/>
      <c r="B252" s="3"/>
      <c r="C252" s="3"/>
      <c r="D252" s="4"/>
      <c r="E252" s="4"/>
      <c r="F252" s="54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14.25" customHeight="1">
      <c r="A253" s="3"/>
      <c r="B253" s="3"/>
      <c r="C253" s="3"/>
      <c r="D253" s="4"/>
      <c r="E253" s="4"/>
      <c r="F253" s="54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14.25" customHeight="1">
      <c r="A254" s="3"/>
      <c r="B254" s="3"/>
      <c r="C254" s="3"/>
      <c r="D254" s="4"/>
      <c r="E254" s="4"/>
      <c r="F254" s="54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14.25" customHeight="1">
      <c r="A255" s="3"/>
      <c r="B255" s="3"/>
      <c r="C255" s="3"/>
      <c r="D255" s="4"/>
      <c r="E255" s="4"/>
      <c r="F255" s="54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14.25" customHeight="1">
      <c r="A256" s="3"/>
      <c r="B256" s="3"/>
      <c r="C256" s="3"/>
      <c r="D256" s="4"/>
      <c r="E256" s="4"/>
      <c r="F256" s="54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14.25" customHeight="1">
      <c r="A257" s="3"/>
      <c r="B257" s="3"/>
      <c r="C257" s="3"/>
      <c r="D257" s="4"/>
      <c r="E257" s="4"/>
      <c r="F257" s="54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14.25" customHeight="1">
      <c r="A258" s="3"/>
      <c r="B258" s="3"/>
      <c r="C258" s="3"/>
      <c r="D258" s="4"/>
      <c r="E258" s="4"/>
      <c r="F258" s="54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14.25" customHeight="1">
      <c r="A259" s="3"/>
      <c r="B259" s="3"/>
      <c r="C259" s="3"/>
      <c r="D259" s="4"/>
      <c r="E259" s="4"/>
      <c r="F259" s="54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14.25" customHeight="1">
      <c r="A260" s="3"/>
      <c r="B260" s="3"/>
      <c r="C260" s="3"/>
      <c r="D260" s="4"/>
      <c r="E260" s="4"/>
      <c r="F260" s="54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14.25" customHeight="1">
      <c r="A261" s="3"/>
      <c r="B261" s="3"/>
      <c r="C261" s="3"/>
      <c r="D261" s="4"/>
      <c r="E261" s="4"/>
      <c r="F261" s="54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14.25" customHeight="1">
      <c r="A262" s="3"/>
      <c r="B262" s="3"/>
      <c r="C262" s="3"/>
      <c r="D262" s="4"/>
      <c r="E262" s="4"/>
      <c r="F262" s="54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14.25" customHeight="1">
      <c r="A263" s="3"/>
      <c r="B263" s="3"/>
      <c r="C263" s="3"/>
      <c r="D263" s="4"/>
      <c r="E263" s="4"/>
      <c r="F263" s="54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14.25" customHeight="1">
      <c r="A264" s="3"/>
      <c r="B264" s="3"/>
      <c r="C264" s="3"/>
      <c r="D264" s="4"/>
      <c r="E264" s="4"/>
      <c r="F264" s="54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14.25" customHeight="1">
      <c r="A265" s="3"/>
      <c r="B265" s="3"/>
      <c r="C265" s="3"/>
      <c r="D265" s="4"/>
      <c r="E265" s="4"/>
      <c r="F265" s="54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14.25" customHeight="1">
      <c r="A266" s="3"/>
      <c r="B266" s="3"/>
      <c r="C266" s="3"/>
      <c r="D266" s="4"/>
      <c r="E266" s="4"/>
      <c r="F266" s="54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14.25" customHeight="1">
      <c r="A267" s="3"/>
      <c r="B267" s="3"/>
      <c r="C267" s="3"/>
      <c r="D267" s="4"/>
      <c r="E267" s="4"/>
      <c r="F267" s="54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14.25" customHeight="1">
      <c r="A268" s="3"/>
      <c r="B268" s="3"/>
      <c r="C268" s="3"/>
      <c r="D268" s="4"/>
      <c r="E268" s="4"/>
      <c r="F268" s="54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14.25" customHeight="1">
      <c r="A269" s="3"/>
      <c r="B269" s="3"/>
      <c r="C269" s="3"/>
      <c r="D269" s="4"/>
      <c r="E269" s="4"/>
      <c r="F269" s="54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14.25" customHeight="1">
      <c r="A270" s="3"/>
      <c r="B270" s="3"/>
      <c r="C270" s="3"/>
      <c r="D270" s="4"/>
      <c r="E270" s="4"/>
      <c r="F270" s="54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14.25" customHeight="1">
      <c r="A271" s="3"/>
      <c r="B271" s="3"/>
      <c r="C271" s="3"/>
      <c r="D271" s="4"/>
      <c r="E271" s="4"/>
      <c r="F271" s="54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14.25" customHeight="1">
      <c r="A272" s="3"/>
      <c r="B272" s="3"/>
      <c r="C272" s="3"/>
      <c r="D272" s="4"/>
      <c r="E272" s="4"/>
      <c r="F272" s="54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14.25" customHeight="1">
      <c r="A273" s="3"/>
      <c r="B273" s="3"/>
      <c r="C273" s="3"/>
      <c r="D273" s="4"/>
      <c r="E273" s="4"/>
      <c r="F273" s="54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14.25" customHeight="1">
      <c r="A274" s="3"/>
      <c r="B274" s="3"/>
      <c r="C274" s="3"/>
      <c r="D274" s="4"/>
      <c r="E274" s="4"/>
      <c r="F274" s="54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14.25" customHeight="1">
      <c r="A275" s="3"/>
      <c r="B275" s="3"/>
      <c r="C275" s="3"/>
      <c r="D275" s="4"/>
      <c r="E275" s="4"/>
      <c r="F275" s="54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14.25" customHeight="1">
      <c r="A276" s="3"/>
      <c r="B276" s="3"/>
      <c r="C276" s="3"/>
      <c r="D276" s="4"/>
      <c r="E276" s="4"/>
      <c r="F276" s="54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14.25" customHeight="1">
      <c r="A277" s="3"/>
      <c r="B277" s="3"/>
      <c r="C277" s="3"/>
      <c r="D277" s="4"/>
      <c r="E277" s="4"/>
      <c r="F277" s="54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14.25" customHeight="1">
      <c r="A278" s="3"/>
      <c r="B278" s="3"/>
      <c r="C278" s="3"/>
      <c r="D278" s="4"/>
      <c r="E278" s="4"/>
      <c r="F278" s="54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14.25" customHeight="1">
      <c r="A279" s="3"/>
      <c r="B279" s="3"/>
      <c r="C279" s="3"/>
      <c r="D279" s="4"/>
      <c r="E279" s="4"/>
      <c r="F279" s="54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14.25" customHeight="1">
      <c r="A280" s="3"/>
      <c r="B280" s="3"/>
      <c r="C280" s="3"/>
      <c r="D280" s="4"/>
      <c r="E280" s="4"/>
      <c r="F280" s="54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14.25" customHeight="1">
      <c r="A281" s="3"/>
      <c r="B281" s="3"/>
      <c r="C281" s="3"/>
      <c r="D281" s="4"/>
      <c r="E281" s="4"/>
      <c r="F281" s="54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14.25" customHeight="1">
      <c r="A282" s="3"/>
      <c r="B282" s="3"/>
      <c r="C282" s="3"/>
      <c r="D282" s="4"/>
      <c r="E282" s="4"/>
      <c r="F282" s="54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14.25" customHeight="1">
      <c r="A283" s="3"/>
      <c r="B283" s="3"/>
      <c r="C283" s="3"/>
      <c r="D283" s="4"/>
      <c r="E283" s="4"/>
      <c r="F283" s="54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14.25" customHeight="1">
      <c r="A284" s="3"/>
      <c r="B284" s="3"/>
      <c r="C284" s="3"/>
      <c r="D284" s="4"/>
      <c r="E284" s="4"/>
      <c r="F284" s="54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14.25" customHeight="1">
      <c r="A285" s="3"/>
      <c r="B285" s="3"/>
      <c r="C285" s="3"/>
      <c r="D285" s="4"/>
      <c r="E285" s="4"/>
      <c r="F285" s="54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14.25" customHeight="1">
      <c r="A286" s="3"/>
      <c r="B286" s="3"/>
      <c r="C286" s="3"/>
      <c r="D286" s="4"/>
      <c r="E286" s="4"/>
      <c r="F286" s="54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14.25" customHeight="1">
      <c r="A287" s="3"/>
      <c r="B287" s="3"/>
      <c r="C287" s="3"/>
      <c r="D287" s="4"/>
      <c r="E287" s="4"/>
      <c r="F287" s="54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14.25" customHeight="1">
      <c r="A288" s="3"/>
      <c r="B288" s="3"/>
      <c r="C288" s="3"/>
      <c r="D288" s="4"/>
      <c r="E288" s="4"/>
      <c r="F288" s="54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14.25" customHeight="1">
      <c r="A289" s="3"/>
      <c r="B289" s="3"/>
      <c r="C289" s="3"/>
      <c r="D289" s="4"/>
      <c r="E289" s="4"/>
      <c r="F289" s="54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14.25" customHeight="1">
      <c r="A290" s="3"/>
      <c r="B290" s="3"/>
      <c r="C290" s="3"/>
      <c r="D290" s="4"/>
      <c r="E290" s="4"/>
      <c r="F290" s="54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14.25" customHeight="1">
      <c r="A291" s="3"/>
      <c r="B291" s="3"/>
      <c r="C291" s="3"/>
      <c r="D291" s="4"/>
      <c r="E291" s="4"/>
      <c r="F291" s="54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14.25" customHeight="1">
      <c r="A292" s="3"/>
      <c r="B292" s="3"/>
      <c r="C292" s="3"/>
      <c r="D292" s="4"/>
      <c r="E292" s="4"/>
      <c r="F292" s="54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14.25" customHeight="1">
      <c r="A293" s="3"/>
      <c r="B293" s="3"/>
      <c r="C293" s="3"/>
      <c r="D293" s="4"/>
      <c r="E293" s="4"/>
      <c r="F293" s="54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14.25" customHeight="1">
      <c r="A294" s="3"/>
      <c r="B294" s="3"/>
      <c r="C294" s="3"/>
      <c r="D294" s="4"/>
      <c r="E294" s="4"/>
      <c r="F294" s="54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14.25" customHeight="1">
      <c r="A295" s="3"/>
      <c r="B295" s="3"/>
      <c r="C295" s="3"/>
      <c r="D295" s="4"/>
      <c r="E295" s="4"/>
      <c r="F295" s="54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14.25" customHeight="1">
      <c r="A296" s="3"/>
      <c r="B296" s="3"/>
      <c r="C296" s="3"/>
      <c r="D296" s="4"/>
      <c r="E296" s="4"/>
      <c r="F296" s="54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14.25" customHeight="1">
      <c r="A297" s="3"/>
      <c r="B297" s="3"/>
      <c r="C297" s="3"/>
      <c r="D297" s="4"/>
      <c r="E297" s="4"/>
      <c r="F297" s="54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14.25" customHeight="1">
      <c r="A298" s="3"/>
      <c r="B298" s="3"/>
      <c r="C298" s="3"/>
      <c r="D298" s="4"/>
      <c r="E298" s="4"/>
      <c r="F298" s="54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14.25" customHeight="1">
      <c r="A299" s="3"/>
      <c r="B299" s="3"/>
      <c r="C299" s="3"/>
      <c r="D299" s="4"/>
      <c r="E299" s="4"/>
      <c r="F299" s="54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14.25" customHeight="1">
      <c r="A300" s="3"/>
      <c r="B300" s="3"/>
      <c r="C300" s="3"/>
      <c r="D300" s="4"/>
      <c r="E300" s="4"/>
      <c r="F300" s="54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14.25" customHeight="1">
      <c r="A301" s="3"/>
      <c r="B301" s="3"/>
      <c r="C301" s="3"/>
      <c r="D301" s="4"/>
      <c r="E301" s="4"/>
      <c r="F301" s="54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14.25" customHeight="1">
      <c r="A302" s="3"/>
      <c r="B302" s="3"/>
      <c r="C302" s="3"/>
      <c r="D302" s="4"/>
      <c r="E302" s="4"/>
      <c r="F302" s="54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14.25" customHeight="1">
      <c r="A303" s="3"/>
      <c r="B303" s="3"/>
      <c r="C303" s="3"/>
      <c r="D303" s="4"/>
      <c r="E303" s="4"/>
      <c r="F303" s="54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14.25" customHeight="1">
      <c r="A304" s="3"/>
      <c r="B304" s="3"/>
      <c r="C304" s="3"/>
      <c r="D304" s="4"/>
      <c r="E304" s="4"/>
      <c r="F304" s="54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14.25" customHeight="1">
      <c r="A305" s="3"/>
      <c r="B305" s="3"/>
      <c r="C305" s="3"/>
      <c r="D305" s="4"/>
      <c r="E305" s="4"/>
      <c r="F305" s="54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14.25" customHeight="1">
      <c r="A306" s="3"/>
      <c r="B306" s="3"/>
      <c r="C306" s="3"/>
      <c r="D306" s="4"/>
      <c r="E306" s="4"/>
      <c r="F306" s="54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14.25" customHeight="1">
      <c r="A307" s="3"/>
      <c r="B307" s="3"/>
      <c r="C307" s="3"/>
      <c r="D307" s="4"/>
      <c r="E307" s="4"/>
      <c r="F307" s="54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14.25" customHeight="1">
      <c r="A308" s="3"/>
      <c r="B308" s="3"/>
      <c r="C308" s="3"/>
      <c r="D308" s="4"/>
      <c r="E308" s="4"/>
      <c r="F308" s="54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14.25" customHeight="1">
      <c r="A309" s="3"/>
      <c r="B309" s="3"/>
      <c r="C309" s="3"/>
      <c r="D309" s="4"/>
      <c r="E309" s="4"/>
      <c r="F309" s="54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14.25" customHeight="1">
      <c r="A310" s="3"/>
      <c r="B310" s="3"/>
      <c r="C310" s="3"/>
      <c r="D310" s="4"/>
      <c r="E310" s="4"/>
      <c r="F310" s="54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14.25" customHeight="1">
      <c r="A311" s="3"/>
      <c r="B311" s="3"/>
      <c r="C311" s="3"/>
      <c r="D311" s="4"/>
      <c r="E311" s="4"/>
      <c r="F311" s="54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14.25" customHeight="1">
      <c r="A312" s="3"/>
      <c r="B312" s="3"/>
      <c r="C312" s="3"/>
      <c r="D312" s="4"/>
      <c r="E312" s="4"/>
      <c r="F312" s="54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14.25" customHeight="1">
      <c r="A313" s="3"/>
      <c r="B313" s="3"/>
      <c r="C313" s="3"/>
      <c r="D313" s="4"/>
      <c r="E313" s="4"/>
      <c r="F313" s="54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14.25" customHeight="1">
      <c r="A314" s="3"/>
      <c r="B314" s="3"/>
      <c r="C314" s="3"/>
      <c r="D314" s="4"/>
      <c r="E314" s="4"/>
      <c r="F314" s="54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14.25" customHeight="1">
      <c r="A315" s="3"/>
      <c r="B315" s="3"/>
      <c r="C315" s="3"/>
      <c r="D315" s="4"/>
      <c r="E315" s="4"/>
      <c r="F315" s="54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14.25" customHeight="1">
      <c r="A316" s="3"/>
      <c r="B316" s="3"/>
      <c r="C316" s="3"/>
      <c r="D316" s="4"/>
      <c r="E316" s="4"/>
      <c r="F316" s="54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14.25" customHeight="1">
      <c r="A317" s="3"/>
      <c r="B317" s="3"/>
      <c r="C317" s="3"/>
      <c r="D317" s="4"/>
      <c r="E317" s="4"/>
      <c r="F317" s="54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14.25" customHeight="1">
      <c r="A318" s="3"/>
      <c r="B318" s="3"/>
      <c r="C318" s="3"/>
      <c r="D318" s="4"/>
      <c r="E318" s="4"/>
      <c r="F318" s="54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14.25" customHeight="1">
      <c r="A319" s="3"/>
      <c r="B319" s="3"/>
      <c r="C319" s="3"/>
      <c r="D319" s="4"/>
      <c r="E319" s="4"/>
      <c r="F319" s="54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14.25" customHeight="1">
      <c r="A320" s="3"/>
      <c r="B320" s="3"/>
      <c r="C320" s="3"/>
      <c r="D320" s="4"/>
      <c r="E320" s="4"/>
      <c r="F320" s="54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4.25" customHeight="1">
      <c r="A321" s="3"/>
      <c r="B321" s="3"/>
      <c r="C321" s="3"/>
      <c r="D321" s="4"/>
      <c r="E321" s="4"/>
      <c r="F321" s="54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14.25" customHeight="1">
      <c r="A322" s="3"/>
      <c r="B322" s="3"/>
      <c r="C322" s="3"/>
      <c r="D322" s="4"/>
      <c r="E322" s="4"/>
      <c r="F322" s="54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14.25" customHeight="1">
      <c r="A323" s="3"/>
      <c r="B323" s="3"/>
      <c r="C323" s="3"/>
      <c r="D323" s="4"/>
      <c r="E323" s="4"/>
      <c r="F323" s="54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14.25" customHeight="1">
      <c r="A324" s="3"/>
      <c r="B324" s="3"/>
      <c r="C324" s="3"/>
      <c r="D324" s="4"/>
      <c r="E324" s="4"/>
      <c r="F324" s="54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14.25" customHeight="1">
      <c r="A325" s="3"/>
      <c r="B325" s="3"/>
      <c r="C325" s="3"/>
      <c r="D325" s="4"/>
      <c r="E325" s="4"/>
      <c r="F325" s="54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14.25" customHeight="1">
      <c r="A326" s="3"/>
      <c r="B326" s="3"/>
      <c r="C326" s="3"/>
      <c r="D326" s="4"/>
      <c r="E326" s="4"/>
      <c r="F326" s="54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14.25" customHeight="1">
      <c r="A327" s="3"/>
      <c r="B327" s="3"/>
      <c r="C327" s="3"/>
      <c r="D327" s="4"/>
      <c r="E327" s="4"/>
      <c r="F327" s="54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14.25" customHeight="1">
      <c r="A328" s="3"/>
      <c r="B328" s="3"/>
      <c r="C328" s="3"/>
      <c r="D328" s="4"/>
      <c r="E328" s="4"/>
      <c r="F328" s="54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14.25" customHeight="1">
      <c r="A329" s="3"/>
      <c r="B329" s="3"/>
      <c r="C329" s="3"/>
      <c r="D329" s="4"/>
      <c r="E329" s="4"/>
      <c r="F329" s="54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4.25" customHeight="1">
      <c r="A330" s="3"/>
      <c r="B330" s="3"/>
      <c r="C330" s="3"/>
      <c r="D330" s="4"/>
      <c r="E330" s="4"/>
      <c r="F330" s="54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14.25" customHeight="1">
      <c r="A331" s="3"/>
      <c r="B331" s="3"/>
      <c r="C331" s="3"/>
      <c r="D331" s="4"/>
      <c r="E331" s="4"/>
      <c r="F331" s="54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14.25" customHeight="1">
      <c r="A332" s="3"/>
      <c r="B332" s="3"/>
      <c r="C332" s="3"/>
      <c r="D332" s="4"/>
      <c r="E332" s="4"/>
      <c r="F332" s="54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14.25" customHeight="1">
      <c r="A333" s="3"/>
      <c r="B333" s="3"/>
      <c r="C333" s="3"/>
      <c r="D333" s="4"/>
      <c r="E333" s="4"/>
      <c r="F333" s="54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14.25" customHeight="1">
      <c r="A334" s="3"/>
      <c r="B334" s="3"/>
      <c r="C334" s="3"/>
      <c r="D334" s="4"/>
      <c r="E334" s="4"/>
      <c r="F334" s="54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14.25" customHeight="1">
      <c r="A335" s="3"/>
      <c r="B335" s="3"/>
      <c r="C335" s="3"/>
      <c r="D335" s="4"/>
      <c r="E335" s="4"/>
      <c r="F335" s="54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14.25" customHeight="1">
      <c r="A336" s="3"/>
      <c r="B336" s="3"/>
      <c r="C336" s="3"/>
      <c r="D336" s="4"/>
      <c r="E336" s="4"/>
      <c r="F336" s="54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14.25" customHeight="1">
      <c r="A337" s="3"/>
      <c r="B337" s="3"/>
      <c r="C337" s="3"/>
      <c r="D337" s="4"/>
      <c r="E337" s="4"/>
      <c r="F337" s="54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14.25" customHeight="1">
      <c r="A338" s="3"/>
      <c r="B338" s="3"/>
      <c r="C338" s="3"/>
      <c r="D338" s="4"/>
      <c r="E338" s="4"/>
      <c r="F338" s="54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14.25" customHeight="1">
      <c r="A339" s="3"/>
      <c r="B339" s="3"/>
      <c r="C339" s="3"/>
      <c r="D339" s="4"/>
      <c r="E339" s="4"/>
      <c r="F339" s="54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14.25" customHeight="1">
      <c r="A340" s="3"/>
      <c r="B340" s="3"/>
      <c r="C340" s="3"/>
      <c r="D340" s="4"/>
      <c r="E340" s="4"/>
      <c r="F340" s="54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4.25" customHeight="1">
      <c r="A341" s="3"/>
      <c r="B341" s="3"/>
      <c r="C341" s="3"/>
      <c r="D341" s="4"/>
      <c r="E341" s="4"/>
      <c r="F341" s="54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14.25" customHeight="1">
      <c r="A342" s="3"/>
      <c r="B342" s="3"/>
      <c r="C342" s="3"/>
      <c r="D342" s="4"/>
      <c r="E342" s="4"/>
      <c r="F342" s="54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14.25" customHeight="1">
      <c r="A343" s="3"/>
      <c r="B343" s="3"/>
      <c r="C343" s="3"/>
      <c r="D343" s="4"/>
      <c r="E343" s="4"/>
      <c r="F343" s="54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14.25" customHeight="1">
      <c r="A344" s="3"/>
      <c r="B344" s="3"/>
      <c r="C344" s="3"/>
      <c r="D344" s="4"/>
      <c r="E344" s="4"/>
      <c r="F344" s="54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14.25" customHeight="1">
      <c r="A345" s="3"/>
      <c r="B345" s="3"/>
      <c r="C345" s="3"/>
      <c r="D345" s="4"/>
      <c r="E345" s="4"/>
      <c r="F345" s="54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14.25" customHeight="1">
      <c r="A346" s="3"/>
      <c r="B346" s="3"/>
      <c r="C346" s="3"/>
      <c r="D346" s="4"/>
      <c r="E346" s="4"/>
      <c r="F346" s="54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14.25" customHeight="1">
      <c r="A347" s="3"/>
      <c r="B347" s="3"/>
      <c r="C347" s="3"/>
      <c r="D347" s="4"/>
      <c r="E347" s="4"/>
      <c r="F347" s="54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14.25" customHeight="1">
      <c r="A348" s="3"/>
      <c r="B348" s="3"/>
      <c r="C348" s="3"/>
      <c r="D348" s="4"/>
      <c r="E348" s="4"/>
      <c r="F348" s="54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14.25" customHeight="1">
      <c r="A349" s="3"/>
      <c r="B349" s="3"/>
      <c r="C349" s="3"/>
      <c r="D349" s="4"/>
      <c r="E349" s="4"/>
      <c r="F349" s="54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14.25" customHeight="1">
      <c r="A350" s="3"/>
      <c r="B350" s="3"/>
      <c r="C350" s="3"/>
      <c r="D350" s="4"/>
      <c r="E350" s="4"/>
      <c r="F350" s="54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14.25" customHeight="1">
      <c r="A351" s="3"/>
      <c r="B351" s="3"/>
      <c r="C351" s="3"/>
      <c r="D351" s="4"/>
      <c r="E351" s="4"/>
      <c r="F351" s="54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4.25" customHeight="1">
      <c r="A352" s="3"/>
      <c r="B352" s="3"/>
      <c r="C352" s="3"/>
      <c r="D352" s="4"/>
      <c r="E352" s="4"/>
      <c r="F352" s="54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14.25" customHeight="1">
      <c r="A353" s="3"/>
      <c r="B353" s="3"/>
      <c r="C353" s="3"/>
      <c r="D353" s="4"/>
      <c r="E353" s="4"/>
      <c r="F353" s="54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14.25" customHeight="1">
      <c r="A354" s="3"/>
      <c r="B354" s="3"/>
      <c r="C354" s="3"/>
      <c r="D354" s="4"/>
      <c r="E354" s="4"/>
      <c r="F354" s="54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14.25" customHeight="1">
      <c r="A355" s="3"/>
      <c r="B355" s="3"/>
      <c r="C355" s="3"/>
      <c r="D355" s="4"/>
      <c r="E355" s="4"/>
      <c r="F355" s="54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4.25" customHeight="1">
      <c r="A356" s="3"/>
      <c r="B356" s="3"/>
      <c r="C356" s="3"/>
      <c r="D356" s="4"/>
      <c r="E356" s="4"/>
      <c r="F356" s="54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14.25" customHeight="1">
      <c r="A357" s="3"/>
      <c r="B357" s="3"/>
      <c r="C357" s="3"/>
      <c r="D357" s="4"/>
      <c r="E357" s="4"/>
      <c r="F357" s="54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14.25" customHeight="1">
      <c r="A358" s="3"/>
      <c r="B358" s="3"/>
      <c r="C358" s="3"/>
      <c r="D358" s="4"/>
      <c r="E358" s="4"/>
      <c r="F358" s="54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14.25" customHeight="1">
      <c r="A359" s="3"/>
      <c r="B359" s="3"/>
      <c r="C359" s="3"/>
      <c r="D359" s="4"/>
      <c r="E359" s="4"/>
      <c r="F359" s="54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14.25" customHeight="1">
      <c r="A360" s="3"/>
      <c r="B360" s="3"/>
      <c r="C360" s="3"/>
      <c r="D360" s="4"/>
      <c r="E360" s="4"/>
      <c r="F360" s="54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14.25" customHeight="1">
      <c r="A361" s="3"/>
      <c r="B361" s="3"/>
      <c r="C361" s="3"/>
      <c r="D361" s="4"/>
      <c r="E361" s="4"/>
      <c r="F361" s="54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14.25" customHeight="1">
      <c r="A362" s="3"/>
      <c r="B362" s="3"/>
      <c r="C362" s="3"/>
      <c r="D362" s="4"/>
      <c r="E362" s="4"/>
      <c r="F362" s="54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14.25" customHeight="1">
      <c r="A363" s="3"/>
      <c r="B363" s="3"/>
      <c r="C363" s="3"/>
      <c r="D363" s="4"/>
      <c r="E363" s="4"/>
      <c r="F363" s="54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14.25" customHeight="1">
      <c r="A364" s="3"/>
      <c r="B364" s="3"/>
      <c r="C364" s="3"/>
      <c r="D364" s="4"/>
      <c r="E364" s="4"/>
      <c r="F364" s="54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14.25" customHeight="1">
      <c r="A365" s="3"/>
      <c r="B365" s="3"/>
      <c r="C365" s="3"/>
      <c r="D365" s="4"/>
      <c r="E365" s="4"/>
      <c r="F365" s="54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14.25" customHeight="1">
      <c r="A366" s="3"/>
      <c r="B366" s="3"/>
      <c r="C366" s="3"/>
      <c r="D366" s="4"/>
      <c r="E366" s="4"/>
      <c r="F366" s="54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4.25" customHeight="1">
      <c r="A367" s="3"/>
      <c r="B367" s="3"/>
      <c r="C367" s="3"/>
      <c r="D367" s="4"/>
      <c r="E367" s="4"/>
      <c r="F367" s="54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14.25" customHeight="1">
      <c r="A368" s="3"/>
      <c r="B368" s="3"/>
      <c r="C368" s="3"/>
      <c r="D368" s="4"/>
      <c r="E368" s="4"/>
      <c r="F368" s="54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14.25" customHeight="1">
      <c r="A369" s="3"/>
      <c r="B369" s="3"/>
      <c r="C369" s="3"/>
      <c r="D369" s="4"/>
      <c r="E369" s="4"/>
      <c r="F369" s="54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14.25" customHeight="1">
      <c r="A370" s="3"/>
      <c r="B370" s="3"/>
      <c r="C370" s="3"/>
      <c r="D370" s="4"/>
      <c r="E370" s="4"/>
      <c r="F370" s="54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14.25" customHeight="1">
      <c r="A371" s="3"/>
      <c r="B371" s="3"/>
      <c r="C371" s="3"/>
      <c r="D371" s="4"/>
      <c r="E371" s="4"/>
      <c r="F371" s="54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14.25" customHeight="1">
      <c r="A372" s="3"/>
      <c r="B372" s="3"/>
      <c r="C372" s="3"/>
      <c r="D372" s="4"/>
      <c r="E372" s="4"/>
      <c r="F372" s="54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14.25" customHeight="1">
      <c r="A373" s="3"/>
      <c r="B373" s="3"/>
      <c r="C373" s="3"/>
      <c r="D373" s="4"/>
      <c r="E373" s="4"/>
      <c r="F373" s="54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14.25" customHeight="1">
      <c r="A374" s="3"/>
      <c r="B374" s="3"/>
      <c r="C374" s="3"/>
      <c r="D374" s="4"/>
      <c r="E374" s="4"/>
      <c r="F374" s="54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4.25" customHeight="1">
      <c r="A375" s="3"/>
      <c r="B375" s="3"/>
      <c r="C375" s="3"/>
      <c r="D375" s="4"/>
      <c r="E375" s="4"/>
      <c r="F375" s="54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4.25" customHeight="1">
      <c r="A376" s="3"/>
      <c r="B376" s="3"/>
      <c r="C376" s="3"/>
      <c r="D376" s="4"/>
      <c r="E376" s="4"/>
      <c r="F376" s="54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14.25" customHeight="1">
      <c r="A377" s="3"/>
      <c r="B377" s="3"/>
      <c r="C377" s="3"/>
      <c r="D377" s="4"/>
      <c r="E377" s="4"/>
      <c r="F377" s="54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14.25" customHeight="1">
      <c r="A378" s="3"/>
      <c r="B378" s="3"/>
      <c r="C378" s="3"/>
      <c r="D378" s="4"/>
      <c r="E378" s="4"/>
      <c r="F378" s="54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4.25" customHeight="1">
      <c r="A379" s="3"/>
      <c r="B379" s="3"/>
      <c r="C379" s="3"/>
      <c r="D379" s="4"/>
      <c r="E379" s="4"/>
      <c r="F379" s="54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14.25" customHeight="1">
      <c r="A380" s="3"/>
      <c r="B380" s="3"/>
      <c r="C380" s="3"/>
      <c r="D380" s="4"/>
      <c r="E380" s="4"/>
      <c r="F380" s="54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4.25" customHeight="1">
      <c r="A381" s="3"/>
      <c r="B381" s="3"/>
      <c r="C381" s="3"/>
      <c r="D381" s="4"/>
      <c r="E381" s="4"/>
      <c r="F381" s="54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14.25" customHeight="1">
      <c r="A382" s="3"/>
      <c r="B382" s="3"/>
      <c r="C382" s="3"/>
      <c r="D382" s="4"/>
      <c r="E382" s="4"/>
      <c r="F382" s="54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14.25" customHeight="1">
      <c r="A383" s="3"/>
      <c r="B383" s="3"/>
      <c r="C383" s="3"/>
      <c r="D383" s="4"/>
      <c r="E383" s="4"/>
      <c r="F383" s="54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14.25" customHeight="1">
      <c r="A384" s="3"/>
      <c r="B384" s="3"/>
      <c r="C384" s="3"/>
      <c r="D384" s="4"/>
      <c r="E384" s="4"/>
      <c r="F384" s="54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14.25" customHeight="1">
      <c r="A385" s="3"/>
      <c r="B385" s="3"/>
      <c r="C385" s="3"/>
      <c r="D385" s="4"/>
      <c r="E385" s="4"/>
      <c r="F385" s="54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14.25" customHeight="1">
      <c r="A386" s="3"/>
      <c r="B386" s="3"/>
      <c r="C386" s="3"/>
      <c r="D386" s="4"/>
      <c r="E386" s="4"/>
      <c r="F386" s="54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4.25" customHeight="1">
      <c r="A387" s="3"/>
      <c r="B387" s="3"/>
      <c r="C387" s="3"/>
      <c r="D387" s="4"/>
      <c r="E387" s="4"/>
      <c r="F387" s="54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14.25" customHeight="1">
      <c r="A388" s="3"/>
      <c r="B388" s="3"/>
      <c r="C388" s="3"/>
      <c r="D388" s="4"/>
      <c r="E388" s="4"/>
      <c r="F388" s="54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14.25" customHeight="1">
      <c r="A389" s="3"/>
      <c r="B389" s="3"/>
      <c r="C389" s="3"/>
      <c r="D389" s="4"/>
      <c r="E389" s="4"/>
      <c r="F389" s="54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14.25" customHeight="1">
      <c r="A390" s="3"/>
      <c r="B390" s="3"/>
      <c r="C390" s="3"/>
      <c r="D390" s="4"/>
      <c r="E390" s="4"/>
      <c r="F390" s="54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14.25" customHeight="1">
      <c r="A391" s="3"/>
      <c r="B391" s="3"/>
      <c r="C391" s="3"/>
      <c r="D391" s="4"/>
      <c r="E391" s="4"/>
      <c r="F391" s="54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4.25" customHeight="1">
      <c r="A392" s="3"/>
      <c r="B392" s="3"/>
      <c r="C392" s="3"/>
      <c r="D392" s="4"/>
      <c r="E392" s="4"/>
      <c r="F392" s="54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14.25" customHeight="1">
      <c r="A393" s="3"/>
      <c r="B393" s="3"/>
      <c r="C393" s="3"/>
      <c r="D393" s="4"/>
      <c r="E393" s="4"/>
      <c r="F393" s="54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14.25" customHeight="1">
      <c r="A394" s="3"/>
      <c r="B394" s="3"/>
      <c r="C394" s="3"/>
      <c r="D394" s="4"/>
      <c r="E394" s="4"/>
      <c r="F394" s="54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14.25" customHeight="1">
      <c r="A395" s="3"/>
      <c r="B395" s="3"/>
      <c r="C395" s="3"/>
      <c r="D395" s="4"/>
      <c r="E395" s="4"/>
      <c r="F395" s="54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14.25" customHeight="1">
      <c r="A396" s="3"/>
      <c r="B396" s="3"/>
      <c r="C396" s="3"/>
      <c r="D396" s="4"/>
      <c r="E396" s="4"/>
      <c r="F396" s="54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14.25" customHeight="1">
      <c r="A397" s="3"/>
      <c r="B397" s="3"/>
      <c r="C397" s="3"/>
      <c r="D397" s="4"/>
      <c r="E397" s="4"/>
      <c r="F397" s="54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14.25" customHeight="1">
      <c r="A398" s="3"/>
      <c r="B398" s="3"/>
      <c r="C398" s="3"/>
      <c r="D398" s="4"/>
      <c r="E398" s="4"/>
      <c r="F398" s="54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14.25" customHeight="1">
      <c r="A399" s="3"/>
      <c r="B399" s="3"/>
      <c r="C399" s="3"/>
      <c r="D399" s="4"/>
      <c r="E399" s="4"/>
      <c r="F399" s="54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14.25" customHeight="1">
      <c r="A400" s="3"/>
      <c r="B400" s="3"/>
      <c r="C400" s="3"/>
      <c r="D400" s="4"/>
      <c r="E400" s="4"/>
      <c r="F400" s="54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14.25" customHeight="1">
      <c r="A401" s="3"/>
      <c r="B401" s="3"/>
      <c r="C401" s="3"/>
      <c r="D401" s="4"/>
      <c r="E401" s="4"/>
      <c r="F401" s="54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14.25" customHeight="1">
      <c r="A402" s="3"/>
      <c r="B402" s="3"/>
      <c r="C402" s="3"/>
      <c r="D402" s="4"/>
      <c r="E402" s="4"/>
      <c r="F402" s="54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4.25" customHeight="1">
      <c r="A403" s="3"/>
      <c r="B403" s="3"/>
      <c r="C403" s="3"/>
      <c r="D403" s="4"/>
      <c r="E403" s="4"/>
      <c r="F403" s="54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14.25" customHeight="1">
      <c r="A404" s="3"/>
      <c r="B404" s="3"/>
      <c r="C404" s="3"/>
      <c r="D404" s="4"/>
      <c r="E404" s="4"/>
      <c r="F404" s="54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14.25" customHeight="1">
      <c r="A405" s="3"/>
      <c r="B405" s="3"/>
      <c r="C405" s="3"/>
      <c r="D405" s="4"/>
      <c r="E405" s="4"/>
      <c r="F405" s="54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14.25" customHeight="1">
      <c r="A406" s="3"/>
      <c r="B406" s="3"/>
      <c r="C406" s="3"/>
      <c r="D406" s="4"/>
      <c r="E406" s="4"/>
      <c r="F406" s="54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14.25" customHeight="1">
      <c r="A407" s="3"/>
      <c r="B407" s="3"/>
      <c r="C407" s="3"/>
      <c r="D407" s="4"/>
      <c r="E407" s="4"/>
      <c r="F407" s="54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14.25" customHeight="1">
      <c r="A408" s="3"/>
      <c r="B408" s="3"/>
      <c r="C408" s="3"/>
      <c r="D408" s="4"/>
      <c r="E408" s="4"/>
      <c r="F408" s="54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14.25" customHeight="1">
      <c r="A409" s="3"/>
      <c r="B409" s="3"/>
      <c r="C409" s="3"/>
      <c r="D409" s="4"/>
      <c r="E409" s="4"/>
      <c r="F409" s="54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14.25" customHeight="1">
      <c r="A410" s="3"/>
      <c r="B410" s="3"/>
      <c r="C410" s="3"/>
      <c r="D410" s="4"/>
      <c r="E410" s="4"/>
      <c r="F410" s="54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14.25" customHeight="1">
      <c r="A411" s="3"/>
      <c r="B411" s="3"/>
      <c r="C411" s="3"/>
      <c r="D411" s="4"/>
      <c r="E411" s="4"/>
      <c r="F411" s="54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14.25" customHeight="1">
      <c r="A412" s="3"/>
      <c r="B412" s="3"/>
      <c r="C412" s="3"/>
      <c r="D412" s="4"/>
      <c r="E412" s="4"/>
      <c r="F412" s="54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14.25" customHeight="1">
      <c r="A413" s="3"/>
      <c r="B413" s="3"/>
      <c r="C413" s="3"/>
      <c r="D413" s="4"/>
      <c r="E413" s="4"/>
      <c r="F413" s="54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14.25" customHeight="1">
      <c r="A414" s="3"/>
      <c r="B414" s="3"/>
      <c r="C414" s="3"/>
      <c r="D414" s="4"/>
      <c r="E414" s="4"/>
      <c r="F414" s="54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14.25" customHeight="1">
      <c r="A415" s="3"/>
      <c r="B415" s="3"/>
      <c r="C415" s="3"/>
      <c r="D415" s="4"/>
      <c r="E415" s="4"/>
      <c r="F415" s="54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14.25" customHeight="1">
      <c r="A416" s="3"/>
      <c r="B416" s="3"/>
      <c r="C416" s="3"/>
      <c r="D416" s="4"/>
      <c r="E416" s="4"/>
      <c r="F416" s="54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14.25" customHeight="1">
      <c r="A417" s="3"/>
      <c r="B417" s="3"/>
      <c r="C417" s="3"/>
      <c r="D417" s="4"/>
      <c r="E417" s="4"/>
      <c r="F417" s="54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14.25" customHeight="1">
      <c r="A418" s="3"/>
      <c r="B418" s="3"/>
      <c r="C418" s="3"/>
      <c r="D418" s="4"/>
      <c r="E418" s="4"/>
      <c r="F418" s="54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14.25" customHeight="1">
      <c r="A419" s="3"/>
      <c r="B419" s="3"/>
      <c r="C419" s="3"/>
      <c r="D419" s="4"/>
      <c r="E419" s="4"/>
      <c r="F419" s="54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14.25" customHeight="1">
      <c r="A420" s="3"/>
      <c r="B420" s="3"/>
      <c r="C420" s="3"/>
      <c r="D420" s="4"/>
      <c r="E420" s="4"/>
      <c r="F420" s="54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14.25" customHeight="1">
      <c r="A421" s="3"/>
      <c r="B421" s="3"/>
      <c r="C421" s="3"/>
      <c r="D421" s="4"/>
      <c r="E421" s="4"/>
      <c r="F421" s="54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14.25" customHeight="1">
      <c r="A422" s="3"/>
      <c r="B422" s="3"/>
      <c r="C422" s="3"/>
      <c r="D422" s="4"/>
      <c r="E422" s="4"/>
      <c r="F422" s="54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14.25" customHeight="1">
      <c r="A423" s="3"/>
      <c r="B423" s="3"/>
      <c r="C423" s="3"/>
      <c r="D423" s="4"/>
      <c r="E423" s="4"/>
      <c r="F423" s="54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4.25" customHeight="1">
      <c r="A424" s="3"/>
      <c r="B424" s="3"/>
      <c r="C424" s="3"/>
      <c r="D424" s="4"/>
      <c r="E424" s="4"/>
      <c r="F424" s="54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14.25" customHeight="1">
      <c r="A425" s="3"/>
      <c r="B425" s="3"/>
      <c r="C425" s="3"/>
      <c r="D425" s="4"/>
      <c r="E425" s="4"/>
      <c r="F425" s="54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4.25" customHeight="1">
      <c r="A426" s="3"/>
      <c r="B426" s="3"/>
      <c r="C426" s="3"/>
      <c r="D426" s="4"/>
      <c r="E426" s="4"/>
      <c r="F426" s="54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14.25" customHeight="1">
      <c r="A427" s="3"/>
      <c r="B427" s="3"/>
      <c r="C427" s="3"/>
      <c r="D427" s="4"/>
      <c r="E427" s="4"/>
      <c r="F427" s="54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14.25" customHeight="1">
      <c r="A428" s="3"/>
      <c r="B428" s="3"/>
      <c r="C428" s="3"/>
      <c r="D428" s="4"/>
      <c r="E428" s="4"/>
      <c r="F428" s="54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14.25" customHeight="1">
      <c r="A429" s="3"/>
      <c r="B429" s="3"/>
      <c r="C429" s="3"/>
      <c r="D429" s="4"/>
      <c r="E429" s="4"/>
      <c r="F429" s="54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14.25" customHeight="1">
      <c r="A430" s="3"/>
      <c r="B430" s="3"/>
      <c r="C430" s="3"/>
      <c r="D430" s="4"/>
      <c r="E430" s="4"/>
      <c r="F430" s="54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14.25" customHeight="1">
      <c r="A431" s="3"/>
      <c r="B431" s="3"/>
      <c r="C431" s="3"/>
      <c r="D431" s="4"/>
      <c r="E431" s="4"/>
      <c r="F431" s="54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4.25" customHeight="1">
      <c r="A432" s="3"/>
      <c r="B432" s="3"/>
      <c r="C432" s="3"/>
      <c r="D432" s="4"/>
      <c r="E432" s="4"/>
      <c r="F432" s="54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14.25" customHeight="1">
      <c r="A433" s="3"/>
      <c r="B433" s="3"/>
      <c r="C433" s="3"/>
      <c r="D433" s="4"/>
      <c r="E433" s="4"/>
      <c r="F433" s="54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14.25" customHeight="1">
      <c r="A434" s="3"/>
      <c r="B434" s="3"/>
      <c r="C434" s="3"/>
      <c r="D434" s="4"/>
      <c r="E434" s="4"/>
      <c r="F434" s="54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14.25" customHeight="1">
      <c r="A435" s="3"/>
      <c r="B435" s="3"/>
      <c r="C435" s="3"/>
      <c r="D435" s="4"/>
      <c r="E435" s="4"/>
      <c r="F435" s="54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14.25" customHeight="1">
      <c r="A436" s="3"/>
      <c r="B436" s="3"/>
      <c r="C436" s="3"/>
      <c r="D436" s="4"/>
      <c r="E436" s="4"/>
      <c r="F436" s="54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14.25" customHeight="1">
      <c r="A437" s="3"/>
      <c r="B437" s="3"/>
      <c r="C437" s="3"/>
      <c r="D437" s="4"/>
      <c r="E437" s="4"/>
      <c r="F437" s="54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4.25" customHeight="1">
      <c r="A438" s="3"/>
      <c r="B438" s="3"/>
      <c r="C438" s="3"/>
      <c r="D438" s="4"/>
      <c r="E438" s="4"/>
      <c r="F438" s="54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14.25" customHeight="1">
      <c r="A439" s="3"/>
      <c r="B439" s="3"/>
      <c r="C439" s="3"/>
      <c r="D439" s="4"/>
      <c r="E439" s="4"/>
      <c r="F439" s="54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14.25" customHeight="1">
      <c r="A440" s="3"/>
      <c r="B440" s="3"/>
      <c r="C440" s="3"/>
      <c r="D440" s="4"/>
      <c r="E440" s="4"/>
      <c r="F440" s="54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14.25" customHeight="1">
      <c r="A441" s="3"/>
      <c r="B441" s="3"/>
      <c r="C441" s="3"/>
      <c r="D441" s="4"/>
      <c r="E441" s="4"/>
      <c r="F441" s="54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14.25" customHeight="1">
      <c r="A442" s="3"/>
      <c r="B442" s="3"/>
      <c r="C442" s="3"/>
      <c r="D442" s="4"/>
      <c r="E442" s="4"/>
      <c r="F442" s="54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14.25" customHeight="1">
      <c r="A443" s="3"/>
      <c r="B443" s="3"/>
      <c r="C443" s="3"/>
      <c r="D443" s="4"/>
      <c r="E443" s="4"/>
      <c r="F443" s="54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14.25" customHeight="1">
      <c r="A444" s="3"/>
      <c r="B444" s="3"/>
      <c r="C444" s="3"/>
      <c r="D444" s="4"/>
      <c r="E444" s="4"/>
      <c r="F444" s="54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14.25" customHeight="1">
      <c r="A445" s="3"/>
      <c r="B445" s="3"/>
      <c r="C445" s="3"/>
      <c r="D445" s="4"/>
      <c r="E445" s="4"/>
      <c r="F445" s="54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14.25" customHeight="1">
      <c r="A446" s="3"/>
      <c r="B446" s="3"/>
      <c r="C446" s="3"/>
      <c r="D446" s="4"/>
      <c r="E446" s="4"/>
      <c r="F446" s="54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14.25" customHeight="1">
      <c r="A447" s="3"/>
      <c r="B447" s="3"/>
      <c r="C447" s="3"/>
      <c r="D447" s="4"/>
      <c r="E447" s="4"/>
      <c r="F447" s="54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14.25" customHeight="1">
      <c r="A448" s="3"/>
      <c r="B448" s="3"/>
      <c r="C448" s="3"/>
      <c r="D448" s="4"/>
      <c r="E448" s="4"/>
      <c r="F448" s="54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14.25" customHeight="1">
      <c r="A449" s="3"/>
      <c r="B449" s="3"/>
      <c r="C449" s="3"/>
      <c r="D449" s="4"/>
      <c r="E449" s="4"/>
      <c r="F449" s="54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14.25" customHeight="1">
      <c r="A450" s="3"/>
      <c r="B450" s="3"/>
      <c r="C450" s="3"/>
      <c r="D450" s="4"/>
      <c r="E450" s="4"/>
      <c r="F450" s="54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14.25" customHeight="1">
      <c r="A451" s="3"/>
      <c r="B451" s="3"/>
      <c r="C451" s="3"/>
      <c r="D451" s="4"/>
      <c r="E451" s="4"/>
      <c r="F451" s="54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4.25" customHeight="1">
      <c r="A452" s="3"/>
      <c r="B452" s="3"/>
      <c r="C452" s="3"/>
      <c r="D452" s="4"/>
      <c r="E452" s="4"/>
      <c r="F452" s="54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14.25" customHeight="1">
      <c r="A453" s="3"/>
      <c r="B453" s="3"/>
      <c r="C453" s="3"/>
      <c r="D453" s="4"/>
      <c r="E453" s="4"/>
      <c r="F453" s="54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14.25" customHeight="1">
      <c r="A454" s="3"/>
      <c r="B454" s="3"/>
      <c r="C454" s="3"/>
      <c r="D454" s="4"/>
      <c r="E454" s="4"/>
      <c r="F454" s="54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14.25" customHeight="1">
      <c r="A455" s="3"/>
      <c r="B455" s="3"/>
      <c r="C455" s="3"/>
      <c r="D455" s="4"/>
      <c r="E455" s="4"/>
      <c r="F455" s="54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14.25" customHeight="1">
      <c r="A456" s="3"/>
      <c r="B456" s="3"/>
      <c r="C456" s="3"/>
      <c r="D456" s="4"/>
      <c r="E456" s="4"/>
      <c r="F456" s="54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14.25" customHeight="1">
      <c r="A457" s="3"/>
      <c r="B457" s="3"/>
      <c r="C457" s="3"/>
      <c r="D457" s="4"/>
      <c r="E457" s="4"/>
      <c r="F457" s="54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4.25" customHeight="1">
      <c r="A458" s="3"/>
      <c r="B458" s="3"/>
      <c r="C458" s="3"/>
      <c r="D458" s="4"/>
      <c r="E458" s="4"/>
      <c r="F458" s="54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4.25" customHeight="1">
      <c r="A459" s="3"/>
      <c r="B459" s="3"/>
      <c r="C459" s="3"/>
      <c r="D459" s="4"/>
      <c r="E459" s="4"/>
      <c r="F459" s="54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14.25" customHeight="1">
      <c r="A460" s="3"/>
      <c r="B460" s="3"/>
      <c r="C460" s="3"/>
      <c r="D460" s="4"/>
      <c r="E460" s="4"/>
      <c r="F460" s="54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14.25" customHeight="1">
      <c r="A461" s="3"/>
      <c r="B461" s="3"/>
      <c r="C461" s="3"/>
      <c r="D461" s="4"/>
      <c r="E461" s="4"/>
      <c r="F461" s="54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14.25" customHeight="1">
      <c r="A462" s="3"/>
      <c r="B462" s="3"/>
      <c r="C462" s="3"/>
      <c r="D462" s="4"/>
      <c r="E462" s="4"/>
      <c r="F462" s="54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14.25" customHeight="1">
      <c r="A463" s="3"/>
      <c r="B463" s="3"/>
      <c r="C463" s="3"/>
      <c r="D463" s="4"/>
      <c r="E463" s="4"/>
      <c r="F463" s="54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14.25" customHeight="1">
      <c r="A464" s="3"/>
      <c r="B464" s="3"/>
      <c r="C464" s="3"/>
      <c r="D464" s="4"/>
      <c r="E464" s="4"/>
      <c r="F464" s="54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14.25" customHeight="1">
      <c r="A465" s="3"/>
      <c r="B465" s="3"/>
      <c r="C465" s="3"/>
      <c r="D465" s="4"/>
      <c r="E465" s="4"/>
      <c r="F465" s="54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14.25" customHeight="1">
      <c r="A466" s="3"/>
      <c r="B466" s="3"/>
      <c r="C466" s="3"/>
      <c r="D466" s="4"/>
      <c r="E466" s="4"/>
      <c r="F466" s="54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14.25" customHeight="1">
      <c r="A467" s="3"/>
      <c r="B467" s="3"/>
      <c r="C467" s="3"/>
      <c r="D467" s="4"/>
      <c r="E467" s="4"/>
      <c r="F467" s="54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14.25" customHeight="1">
      <c r="A468" s="3"/>
      <c r="B468" s="3"/>
      <c r="C468" s="3"/>
      <c r="D468" s="4"/>
      <c r="E468" s="4"/>
      <c r="F468" s="54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14.25" customHeight="1">
      <c r="A469" s="3"/>
      <c r="B469" s="3"/>
      <c r="C469" s="3"/>
      <c r="D469" s="4"/>
      <c r="E469" s="4"/>
      <c r="F469" s="54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14.25" customHeight="1">
      <c r="A470" s="3"/>
      <c r="B470" s="3"/>
      <c r="C470" s="3"/>
      <c r="D470" s="4"/>
      <c r="E470" s="4"/>
      <c r="F470" s="54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14.25" customHeight="1">
      <c r="A471" s="3"/>
      <c r="B471" s="3"/>
      <c r="C471" s="3"/>
      <c r="D471" s="4"/>
      <c r="E471" s="4"/>
      <c r="F471" s="54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14.25" customHeight="1">
      <c r="A472" s="3"/>
      <c r="B472" s="3"/>
      <c r="C472" s="3"/>
      <c r="D472" s="4"/>
      <c r="E472" s="4"/>
      <c r="F472" s="54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14.25" customHeight="1">
      <c r="A473" s="3"/>
      <c r="B473" s="3"/>
      <c r="C473" s="3"/>
      <c r="D473" s="4"/>
      <c r="E473" s="4"/>
      <c r="F473" s="54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14.25" customHeight="1">
      <c r="A474" s="3"/>
      <c r="B474" s="3"/>
      <c r="C474" s="3"/>
      <c r="D474" s="4"/>
      <c r="E474" s="4"/>
      <c r="F474" s="54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14.25" customHeight="1">
      <c r="A475" s="3"/>
      <c r="B475" s="3"/>
      <c r="C475" s="3"/>
      <c r="D475" s="4"/>
      <c r="E475" s="4"/>
      <c r="F475" s="54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14.25" customHeight="1">
      <c r="A476" s="3"/>
      <c r="B476" s="3"/>
      <c r="C476" s="3"/>
      <c r="D476" s="4"/>
      <c r="E476" s="4"/>
      <c r="F476" s="54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14.25" customHeight="1">
      <c r="A477" s="3"/>
      <c r="B477" s="3"/>
      <c r="C477" s="3"/>
      <c r="D477" s="4"/>
      <c r="E477" s="4"/>
      <c r="F477" s="54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14.25" customHeight="1">
      <c r="A478" s="3"/>
      <c r="B478" s="3"/>
      <c r="C478" s="3"/>
      <c r="D478" s="4"/>
      <c r="E478" s="4"/>
      <c r="F478" s="54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4.25" customHeight="1">
      <c r="A479" s="3"/>
      <c r="B479" s="3"/>
      <c r="C479" s="3"/>
      <c r="D479" s="4"/>
      <c r="E479" s="4"/>
      <c r="F479" s="54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14.25" customHeight="1">
      <c r="A480" s="3"/>
      <c r="B480" s="3"/>
      <c r="C480" s="3"/>
      <c r="D480" s="4"/>
      <c r="E480" s="4"/>
      <c r="F480" s="54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14.25" customHeight="1">
      <c r="A481" s="3"/>
      <c r="B481" s="3"/>
      <c r="C481" s="3"/>
      <c r="D481" s="4"/>
      <c r="E481" s="4"/>
      <c r="F481" s="54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14.25" customHeight="1">
      <c r="A482" s="3"/>
      <c r="B482" s="3"/>
      <c r="C482" s="3"/>
      <c r="D482" s="4"/>
      <c r="E482" s="4"/>
      <c r="F482" s="54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14.25" customHeight="1">
      <c r="A483" s="3"/>
      <c r="B483" s="3"/>
      <c r="C483" s="3"/>
      <c r="D483" s="4"/>
      <c r="E483" s="4"/>
      <c r="F483" s="54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14.25" customHeight="1">
      <c r="A484" s="3"/>
      <c r="B484" s="3"/>
      <c r="C484" s="3"/>
      <c r="D484" s="4"/>
      <c r="E484" s="4"/>
      <c r="F484" s="54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14.25" customHeight="1">
      <c r="A485" s="3"/>
      <c r="B485" s="3"/>
      <c r="C485" s="3"/>
      <c r="D485" s="4"/>
      <c r="E485" s="4"/>
      <c r="F485" s="54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14.25" customHeight="1">
      <c r="A486" s="3"/>
      <c r="B486" s="3"/>
      <c r="C486" s="3"/>
      <c r="D486" s="4"/>
      <c r="E486" s="4"/>
      <c r="F486" s="54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14.25" customHeight="1">
      <c r="A487" s="3"/>
      <c r="B487" s="3"/>
      <c r="C487" s="3"/>
      <c r="D487" s="4"/>
      <c r="E487" s="4"/>
      <c r="F487" s="54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14.25" customHeight="1">
      <c r="A488" s="3"/>
      <c r="B488" s="3"/>
      <c r="C488" s="3"/>
      <c r="D488" s="4"/>
      <c r="E488" s="4"/>
      <c r="F488" s="54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4.25" customHeight="1">
      <c r="A489" s="3"/>
      <c r="B489" s="3"/>
      <c r="C489" s="3"/>
      <c r="D489" s="4"/>
      <c r="E489" s="4"/>
      <c r="F489" s="54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14.25" customHeight="1">
      <c r="A490" s="3"/>
      <c r="B490" s="3"/>
      <c r="C490" s="3"/>
      <c r="D490" s="4"/>
      <c r="E490" s="4"/>
      <c r="F490" s="54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14.25" customHeight="1">
      <c r="A491" s="3"/>
      <c r="B491" s="3"/>
      <c r="C491" s="3"/>
      <c r="D491" s="4"/>
      <c r="E491" s="4"/>
      <c r="F491" s="54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14.25" customHeight="1">
      <c r="A492" s="3"/>
      <c r="B492" s="3"/>
      <c r="C492" s="3"/>
      <c r="D492" s="4"/>
      <c r="E492" s="4"/>
      <c r="F492" s="54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14.25" customHeight="1">
      <c r="A493" s="3"/>
      <c r="B493" s="3"/>
      <c r="C493" s="3"/>
      <c r="D493" s="4"/>
      <c r="E493" s="4"/>
      <c r="F493" s="54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14.25" customHeight="1">
      <c r="A494" s="3"/>
      <c r="B494" s="3"/>
      <c r="C494" s="3"/>
      <c r="D494" s="4"/>
      <c r="E494" s="4"/>
      <c r="F494" s="54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14.25" customHeight="1">
      <c r="A495" s="3"/>
      <c r="B495" s="3"/>
      <c r="C495" s="3"/>
      <c r="D495" s="4"/>
      <c r="E495" s="4"/>
      <c r="F495" s="54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14.25" customHeight="1">
      <c r="A496" s="3"/>
      <c r="B496" s="3"/>
      <c r="C496" s="3"/>
      <c r="D496" s="4"/>
      <c r="E496" s="4"/>
      <c r="F496" s="54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14.25" customHeight="1">
      <c r="A497" s="3"/>
      <c r="B497" s="3"/>
      <c r="C497" s="3"/>
      <c r="D497" s="4"/>
      <c r="E497" s="4"/>
      <c r="F497" s="54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14.25" customHeight="1">
      <c r="A498" s="3"/>
      <c r="B498" s="3"/>
      <c r="C498" s="3"/>
      <c r="D498" s="4"/>
      <c r="E498" s="4"/>
      <c r="F498" s="54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14.25" customHeight="1">
      <c r="A499" s="3"/>
      <c r="B499" s="3"/>
      <c r="C499" s="3"/>
      <c r="D499" s="4"/>
      <c r="E499" s="4"/>
      <c r="F499" s="54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14.25" customHeight="1">
      <c r="A500" s="3"/>
      <c r="B500" s="3"/>
      <c r="C500" s="3"/>
      <c r="D500" s="4"/>
      <c r="E500" s="4"/>
      <c r="F500" s="54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14.25" customHeight="1">
      <c r="A501" s="3"/>
      <c r="B501" s="3"/>
      <c r="C501" s="3"/>
      <c r="D501" s="4"/>
      <c r="E501" s="4"/>
      <c r="F501" s="54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14.25" customHeight="1">
      <c r="A502" s="3"/>
      <c r="B502" s="3"/>
      <c r="C502" s="3"/>
      <c r="D502" s="4"/>
      <c r="E502" s="4"/>
      <c r="F502" s="54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14.25" customHeight="1">
      <c r="A503" s="3"/>
      <c r="B503" s="3"/>
      <c r="C503" s="3"/>
      <c r="D503" s="4"/>
      <c r="E503" s="4"/>
      <c r="F503" s="54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14.25" customHeight="1">
      <c r="A504" s="3"/>
      <c r="B504" s="3"/>
      <c r="C504" s="3"/>
      <c r="D504" s="4"/>
      <c r="E504" s="4"/>
      <c r="F504" s="54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14.25" customHeight="1">
      <c r="A505" s="3"/>
      <c r="B505" s="3"/>
      <c r="C505" s="3"/>
      <c r="D505" s="4"/>
      <c r="E505" s="4"/>
      <c r="F505" s="54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14.25" customHeight="1">
      <c r="A506" s="3"/>
      <c r="B506" s="3"/>
      <c r="C506" s="3"/>
      <c r="D506" s="4"/>
      <c r="E506" s="4"/>
      <c r="F506" s="54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14.25" customHeight="1">
      <c r="A507" s="3"/>
      <c r="B507" s="3"/>
      <c r="C507" s="3"/>
      <c r="D507" s="4"/>
      <c r="E507" s="4"/>
      <c r="F507" s="54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14.25" customHeight="1">
      <c r="A508" s="3"/>
      <c r="B508" s="3"/>
      <c r="C508" s="3"/>
      <c r="D508" s="4"/>
      <c r="E508" s="4"/>
      <c r="F508" s="54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14.25" customHeight="1">
      <c r="A509" s="3"/>
      <c r="B509" s="3"/>
      <c r="C509" s="3"/>
      <c r="D509" s="4"/>
      <c r="E509" s="4"/>
      <c r="F509" s="54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14.25" customHeight="1">
      <c r="A510" s="3"/>
      <c r="B510" s="3"/>
      <c r="C510" s="3"/>
      <c r="D510" s="4"/>
      <c r="E510" s="4"/>
      <c r="F510" s="54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14.25" customHeight="1">
      <c r="A511" s="3"/>
      <c r="B511" s="3"/>
      <c r="C511" s="3"/>
      <c r="D511" s="4"/>
      <c r="E511" s="4"/>
      <c r="F511" s="54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14.25" customHeight="1">
      <c r="A512" s="3"/>
      <c r="B512" s="3"/>
      <c r="C512" s="3"/>
      <c r="D512" s="4"/>
      <c r="E512" s="4"/>
      <c r="F512" s="54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14.25" customHeight="1">
      <c r="A513" s="3"/>
      <c r="B513" s="3"/>
      <c r="C513" s="3"/>
      <c r="D513" s="4"/>
      <c r="E513" s="4"/>
      <c r="F513" s="54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14.25" customHeight="1">
      <c r="A514" s="3"/>
      <c r="B514" s="3"/>
      <c r="C514" s="3"/>
      <c r="D514" s="4"/>
      <c r="E514" s="4"/>
      <c r="F514" s="54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14.25" customHeight="1">
      <c r="A515" s="3"/>
      <c r="B515" s="3"/>
      <c r="C515" s="3"/>
      <c r="D515" s="4"/>
      <c r="E515" s="4"/>
      <c r="F515" s="54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14.25" customHeight="1">
      <c r="A516" s="3"/>
      <c r="B516" s="3"/>
      <c r="C516" s="3"/>
      <c r="D516" s="4"/>
      <c r="E516" s="4"/>
      <c r="F516" s="54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14.25" customHeight="1">
      <c r="A517" s="3"/>
      <c r="B517" s="3"/>
      <c r="C517" s="3"/>
      <c r="D517" s="4"/>
      <c r="E517" s="4"/>
      <c r="F517" s="54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14.25" customHeight="1">
      <c r="A518" s="3"/>
      <c r="B518" s="3"/>
      <c r="C518" s="3"/>
      <c r="D518" s="4"/>
      <c r="E518" s="4"/>
      <c r="F518" s="54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14.25" customHeight="1">
      <c r="A519" s="3"/>
      <c r="B519" s="3"/>
      <c r="C519" s="3"/>
      <c r="D519" s="4"/>
      <c r="E519" s="4"/>
      <c r="F519" s="54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14.25" customHeight="1">
      <c r="A520" s="3"/>
      <c r="B520" s="3"/>
      <c r="C520" s="3"/>
      <c r="D520" s="4"/>
      <c r="E520" s="4"/>
      <c r="F520" s="54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14.25" customHeight="1">
      <c r="A521" s="3"/>
      <c r="B521" s="3"/>
      <c r="C521" s="3"/>
      <c r="D521" s="4"/>
      <c r="E521" s="4"/>
      <c r="F521" s="54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14.25" customHeight="1">
      <c r="A522" s="3"/>
      <c r="B522" s="3"/>
      <c r="C522" s="3"/>
      <c r="D522" s="4"/>
      <c r="E522" s="4"/>
      <c r="F522" s="54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14.25" customHeight="1">
      <c r="A523" s="3"/>
      <c r="B523" s="3"/>
      <c r="C523" s="3"/>
      <c r="D523" s="4"/>
      <c r="E523" s="4"/>
      <c r="F523" s="54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14.25" customHeight="1">
      <c r="A524" s="3"/>
      <c r="B524" s="3"/>
      <c r="C524" s="3"/>
      <c r="D524" s="4"/>
      <c r="E524" s="4"/>
      <c r="F524" s="54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14.25" customHeight="1">
      <c r="A525" s="3"/>
      <c r="B525" s="3"/>
      <c r="C525" s="3"/>
      <c r="D525" s="4"/>
      <c r="E525" s="4"/>
      <c r="F525" s="54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14.25" customHeight="1">
      <c r="A526" s="3"/>
      <c r="B526" s="3"/>
      <c r="C526" s="3"/>
      <c r="D526" s="4"/>
      <c r="E526" s="4"/>
      <c r="F526" s="54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14.25" customHeight="1">
      <c r="A527" s="3"/>
      <c r="B527" s="3"/>
      <c r="C527" s="3"/>
      <c r="D527" s="4"/>
      <c r="E527" s="4"/>
      <c r="F527" s="54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14.25" customHeight="1">
      <c r="A528" s="3"/>
      <c r="B528" s="3"/>
      <c r="C528" s="3"/>
      <c r="D528" s="4"/>
      <c r="E528" s="4"/>
      <c r="F528" s="54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14.25" customHeight="1">
      <c r="A529" s="3"/>
      <c r="B529" s="3"/>
      <c r="C529" s="3"/>
      <c r="D529" s="4"/>
      <c r="E529" s="4"/>
      <c r="F529" s="54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14.25" customHeight="1">
      <c r="A530" s="3"/>
      <c r="B530" s="3"/>
      <c r="C530" s="3"/>
      <c r="D530" s="4"/>
      <c r="E530" s="4"/>
      <c r="F530" s="54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14.25" customHeight="1">
      <c r="A531" s="3"/>
      <c r="B531" s="3"/>
      <c r="C531" s="3"/>
      <c r="D531" s="4"/>
      <c r="E531" s="4"/>
      <c r="F531" s="54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14.25" customHeight="1">
      <c r="A532" s="3"/>
      <c r="B532" s="3"/>
      <c r="C532" s="3"/>
      <c r="D532" s="4"/>
      <c r="E532" s="4"/>
      <c r="F532" s="54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14.25" customHeight="1">
      <c r="A533" s="3"/>
      <c r="B533" s="3"/>
      <c r="C533" s="3"/>
      <c r="D533" s="4"/>
      <c r="E533" s="4"/>
      <c r="F533" s="54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14.25" customHeight="1">
      <c r="A534" s="3"/>
      <c r="B534" s="3"/>
      <c r="C534" s="3"/>
      <c r="D534" s="4"/>
      <c r="E534" s="4"/>
      <c r="F534" s="54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14.25" customHeight="1">
      <c r="A535" s="3"/>
      <c r="B535" s="3"/>
      <c r="C535" s="3"/>
      <c r="D535" s="4"/>
      <c r="E535" s="4"/>
      <c r="F535" s="54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14.25" customHeight="1">
      <c r="A536" s="3"/>
      <c r="B536" s="3"/>
      <c r="C536" s="3"/>
      <c r="D536" s="4"/>
      <c r="E536" s="4"/>
      <c r="F536" s="54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14.25" customHeight="1">
      <c r="A537" s="3"/>
      <c r="B537" s="3"/>
      <c r="C537" s="3"/>
      <c r="D537" s="4"/>
      <c r="E537" s="4"/>
      <c r="F537" s="54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14.25" customHeight="1">
      <c r="A538" s="3"/>
      <c r="B538" s="3"/>
      <c r="C538" s="3"/>
      <c r="D538" s="4"/>
      <c r="E538" s="4"/>
      <c r="F538" s="54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14.25" customHeight="1">
      <c r="A539" s="3"/>
      <c r="B539" s="3"/>
      <c r="C539" s="3"/>
      <c r="D539" s="4"/>
      <c r="E539" s="4"/>
      <c r="F539" s="54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14.25" customHeight="1">
      <c r="A540" s="3"/>
      <c r="B540" s="3"/>
      <c r="C540" s="3"/>
      <c r="D540" s="4"/>
      <c r="E540" s="4"/>
      <c r="F540" s="54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14.25" customHeight="1">
      <c r="A541" s="3"/>
      <c r="B541" s="3"/>
      <c r="C541" s="3"/>
      <c r="D541" s="4"/>
      <c r="E541" s="4"/>
      <c r="F541" s="54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14.25" customHeight="1">
      <c r="A542" s="3"/>
      <c r="B542" s="3"/>
      <c r="C542" s="3"/>
      <c r="D542" s="4"/>
      <c r="E542" s="4"/>
      <c r="F542" s="54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14.25" customHeight="1">
      <c r="A543" s="3"/>
      <c r="B543" s="3"/>
      <c r="C543" s="3"/>
      <c r="D543" s="4"/>
      <c r="E543" s="4"/>
      <c r="F543" s="54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14.25" customHeight="1">
      <c r="A544" s="3"/>
      <c r="B544" s="3"/>
      <c r="C544" s="3"/>
      <c r="D544" s="4"/>
      <c r="E544" s="4"/>
      <c r="F544" s="54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14.25" customHeight="1">
      <c r="A545" s="3"/>
      <c r="B545" s="3"/>
      <c r="C545" s="3"/>
      <c r="D545" s="4"/>
      <c r="E545" s="4"/>
      <c r="F545" s="54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14.25" customHeight="1">
      <c r="A546" s="3"/>
      <c r="B546" s="3"/>
      <c r="C546" s="3"/>
      <c r="D546" s="4"/>
      <c r="E546" s="4"/>
      <c r="F546" s="54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14.25" customHeight="1">
      <c r="A547" s="3"/>
      <c r="B547" s="3"/>
      <c r="C547" s="3"/>
      <c r="D547" s="4"/>
      <c r="E547" s="4"/>
      <c r="F547" s="54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14.25" customHeight="1">
      <c r="A548" s="3"/>
      <c r="B548" s="3"/>
      <c r="C548" s="3"/>
      <c r="D548" s="4"/>
      <c r="E548" s="4"/>
      <c r="F548" s="54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14.25" customHeight="1">
      <c r="A549" s="3"/>
      <c r="B549" s="3"/>
      <c r="C549" s="3"/>
      <c r="D549" s="4"/>
      <c r="E549" s="4"/>
      <c r="F549" s="54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14.25" customHeight="1">
      <c r="A550" s="3"/>
      <c r="B550" s="3"/>
      <c r="C550" s="3"/>
      <c r="D550" s="4"/>
      <c r="E550" s="4"/>
      <c r="F550" s="54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14.25" customHeight="1">
      <c r="A551" s="3"/>
      <c r="B551" s="3"/>
      <c r="C551" s="3"/>
      <c r="D551" s="4"/>
      <c r="E551" s="4"/>
      <c r="F551" s="54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14.25" customHeight="1">
      <c r="A552" s="3"/>
      <c r="B552" s="3"/>
      <c r="C552" s="3"/>
      <c r="D552" s="4"/>
      <c r="E552" s="4"/>
      <c r="F552" s="54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14.25" customHeight="1">
      <c r="A553" s="3"/>
      <c r="B553" s="3"/>
      <c r="C553" s="3"/>
      <c r="D553" s="4"/>
      <c r="E553" s="4"/>
      <c r="F553" s="54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14.25" customHeight="1">
      <c r="A554" s="3"/>
      <c r="B554" s="3"/>
      <c r="C554" s="3"/>
      <c r="D554" s="4"/>
      <c r="E554" s="4"/>
      <c r="F554" s="54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14.25" customHeight="1">
      <c r="A555" s="3"/>
      <c r="B555" s="3"/>
      <c r="C555" s="3"/>
      <c r="D555" s="4"/>
      <c r="E555" s="4"/>
      <c r="F555" s="54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14.25" customHeight="1">
      <c r="A556" s="3"/>
      <c r="B556" s="3"/>
      <c r="C556" s="3"/>
      <c r="D556" s="4"/>
      <c r="E556" s="4"/>
      <c r="F556" s="54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14.25" customHeight="1">
      <c r="A557" s="3"/>
      <c r="B557" s="3"/>
      <c r="C557" s="3"/>
      <c r="D557" s="4"/>
      <c r="E557" s="4"/>
      <c r="F557" s="54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14.25" customHeight="1">
      <c r="A558" s="3"/>
      <c r="B558" s="3"/>
      <c r="C558" s="3"/>
      <c r="D558" s="4"/>
      <c r="E558" s="4"/>
      <c r="F558" s="54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14.25" customHeight="1">
      <c r="A559" s="3"/>
      <c r="B559" s="3"/>
      <c r="C559" s="3"/>
      <c r="D559" s="4"/>
      <c r="E559" s="4"/>
      <c r="F559" s="54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14.25" customHeight="1">
      <c r="A560" s="3"/>
      <c r="B560" s="3"/>
      <c r="C560" s="3"/>
      <c r="D560" s="4"/>
      <c r="E560" s="4"/>
      <c r="F560" s="54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14.25" customHeight="1">
      <c r="A561" s="3"/>
      <c r="B561" s="3"/>
      <c r="C561" s="3"/>
      <c r="D561" s="4"/>
      <c r="E561" s="4"/>
      <c r="F561" s="54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14.25" customHeight="1">
      <c r="A562" s="3"/>
      <c r="B562" s="3"/>
      <c r="C562" s="3"/>
      <c r="D562" s="4"/>
      <c r="E562" s="4"/>
      <c r="F562" s="54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14.25" customHeight="1">
      <c r="A563" s="3"/>
      <c r="B563" s="3"/>
      <c r="C563" s="3"/>
      <c r="D563" s="4"/>
      <c r="E563" s="4"/>
      <c r="F563" s="54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14.25" customHeight="1">
      <c r="A564" s="3"/>
      <c r="B564" s="3"/>
      <c r="C564" s="3"/>
      <c r="D564" s="4"/>
      <c r="E564" s="4"/>
      <c r="F564" s="54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14.25" customHeight="1">
      <c r="A565" s="3"/>
      <c r="B565" s="3"/>
      <c r="C565" s="3"/>
      <c r="D565" s="4"/>
      <c r="E565" s="4"/>
      <c r="F565" s="54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14.25" customHeight="1">
      <c r="A566" s="3"/>
      <c r="B566" s="3"/>
      <c r="C566" s="3"/>
      <c r="D566" s="4"/>
      <c r="E566" s="4"/>
      <c r="F566" s="54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14.25" customHeight="1">
      <c r="A567" s="3"/>
      <c r="B567" s="3"/>
      <c r="C567" s="3"/>
      <c r="D567" s="4"/>
      <c r="E567" s="4"/>
      <c r="F567" s="54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14.25" customHeight="1">
      <c r="A568" s="3"/>
      <c r="B568" s="3"/>
      <c r="C568" s="3"/>
      <c r="D568" s="4"/>
      <c r="E568" s="4"/>
      <c r="F568" s="54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14.25" customHeight="1">
      <c r="A569" s="3"/>
      <c r="B569" s="3"/>
      <c r="C569" s="3"/>
      <c r="D569" s="4"/>
      <c r="E569" s="4"/>
      <c r="F569" s="54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14.25" customHeight="1">
      <c r="A570" s="3"/>
      <c r="B570" s="3"/>
      <c r="C570" s="3"/>
      <c r="D570" s="4"/>
      <c r="E570" s="4"/>
      <c r="F570" s="54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14.25" customHeight="1">
      <c r="A571" s="3"/>
      <c r="B571" s="3"/>
      <c r="C571" s="3"/>
      <c r="D571" s="4"/>
      <c r="E571" s="4"/>
      <c r="F571" s="54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14.25" customHeight="1">
      <c r="A572" s="3"/>
      <c r="B572" s="3"/>
      <c r="C572" s="3"/>
      <c r="D572" s="4"/>
      <c r="E572" s="4"/>
      <c r="F572" s="54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14.25" customHeight="1">
      <c r="A573" s="3"/>
      <c r="B573" s="3"/>
      <c r="C573" s="3"/>
      <c r="D573" s="4"/>
      <c r="E573" s="4"/>
      <c r="F573" s="54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14.25" customHeight="1">
      <c r="A574" s="3"/>
      <c r="B574" s="3"/>
      <c r="C574" s="3"/>
      <c r="D574" s="4"/>
      <c r="E574" s="4"/>
      <c r="F574" s="54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14.25" customHeight="1">
      <c r="A575" s="3"/>
      <c r="B575" s="3"/>
      <c r="C575" s="3"/>
      <c r="D575" s="4"/>
      <c r="E575" s="4"/>
      <c r="F575" s="54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14.25" customHeight="1">
      <c r="A576" s="3"/>
      <c r="B576" s="3"/>
      <c r="C576" s="3"/>
      <c r="D576" s="4"/>
      <c r="E576" s="4"/>
      <c r="F576" s="54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14.25" customHeight="1">
      <c r="A577" s="3"/>
      <c r="B577" s="3"/>
      <c r="C577" s="3"/>
      <c r="D577" s="4"/>
      <c r="E577" s="4"/>
      <c r="F577" s="54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14.25" customHeight="1">
      <c r="A578" s="3"/>
      <c r="B578" s="3"/>
      <c r="C578" s="3"/>
      <c r="D578" s="4"/>
      <c r="E578" s="4"/>
      <c r="F578" s="54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14.25" customHeight="1">
      <c r="A579" s="3"/>
      <c r="B579" s="3"/>
      <c r="C579" s="3"/>
      <c r="D579" s="4"/>
      <c r="E579" s="4"/>
      <c r="F579" s="54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14.25" customHeight="1">
      <c r="A580" s="3"/>
      <c r="B580" s="3"/>
      <c r="C580" s="3"/>
      <c r="D580" s="4"/>
      <c r="E580" s="4"/>
      <c r="F580" s="54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14.25" customHeight="1">
      <c r="A581" s="3"/>
      <c r="B581" s="3"/>
      <c r="C581" s="3"/>
      <c r="D581" s="4"/>
      <c r="E581" s="4"/>
      <c r="F581" s="54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14.25" customHeight="1">
      <c r="A582" s="3"/>
      <c r="B582" s="3"/>
      <c r="C582" s="3"/>
      <c r="D582" s="4"/>
      <c r="E582" s="4"/>
      <c r="F582" s="54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14.25" customHeight="1">
      <c r="A583" s="3"/>
      <c r="B583" s="3"/>
      <c r="C583" s="3"/>
      <c r="D583" s="4"/>
      <c r="E583" s="4"/>
      <c r="F583" s="54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14.25" customHeight="1">
      <c r="A584" s="3"/>
      <c r="B584" s="3"/>
      <c r="C584" s="3"/>
      <c r="D584" s="4"/>
      <c r="E584" s="4"/>
      <c r="F584" s="54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14.25" customHeight="1">
      <c r="A585" s="3"/>
      <c r="B585" s="3"/>
      <c r="C585" s="3"/>
      <c r="D585" s="4"/>
      <c r="E585" s="4"/>
      <c r="F585" s="54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14.25" customHeight="1">
      <c r="A586" s="3"/>
      <c r="B586" s="3"/>
      <c r="C586" s="3"/>
      <c r="D586" s="4"/>
      <c r="E586" s="4"/>
      <c r="F586" s="54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14.25" customHeight="1">
      <c r="A587" s="3"/>
      <c r="B587" s="3"/>
      <c r="C587" s="3"/>
      <c r="D587" s="4"/>
      <c r="E587" s="4"/>
      <c r="F587" s="54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14.25" customHeight="1">
      <c r="A588" s="3"/>
      <c r="B588" s="3"/>
      <c r="C588" s="3"/>
      <c r="D588" s="4"/>
      <c r="E588" s="4"/>
      <c r="F588" s="54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14.25" customHeight="1">
      <c r="A589" s="3"/>
      <c r="B589" s="3"/>
      <c r="C589" s="3"/>
      <c r="D589" s="4"/>
      <c r="E589" s="4"/>
      <c r="F589" s="54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14.25" customHeight="1">
      <c r="A590" s="3"/>
      <c r="B590" s="3"/>
      <c r="C590" s="3"/>
      <c r="D590" s="4"/>
      <c r="E590" s="4"/>
      <c r="F590" s="54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14.25" customHeight="1">
      <c r="A591" s="3"/>
      <c r="B591" s="3"/>
      <c r="C591" s="3"/>
      <c r="D591" s="4"/>
      <c r="E591" s="4"/>
      <c r="F591" s="54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14.25" customHeight="1">
      <c r="A592" s="3"/>
      <c r="B592" s="3"/>
      <c r="C592" s="3"/>
      <c r="D592" s="4"/>
      <c r="E592" s="4"/>
      <c r="F592" s="54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14.25" customHeight="1">
      <c r="A593" s="3"/>
      <c r="B593" s="3"/>
      <c r="C593" s="3"/>
      <c r="D593" s="4"/>
      <c r="E593" s="4"/>
      <c r="F593" s="54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14.25" customHeight="1">
      <c r="A594" s="3"/>
      <c r="B594" s="3"/>
      <c r="C594" s="3"/>
      <c r="D594" s="4"/>
      <c r="E594" s="4"/>
      <c r="F594" s="54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14.25" customHeight="1">
      <c r="A595" s="3"/>
      <c r="B595" s="3"/>
      <c r="C595" s="3"/>
      <c r="D595" s="4"/>
      <c r="E595" s="4"/>
      <c r="F595" s="54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14.25" customHeight="1">
      <c r="A596" s="3"/>
      <c r="B596" s="3"/>
      <c r="C596" s="3"/>
      <c r="D596" s="4"/>
      <c r="E596" s="4"/>
      <c r="F596" s="54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14.25" customHeight="1">
      <c r="A597" s="3"/>
      <c r="B597" s="3"/>
      <c r="C597" s="3"/>
      <c r="D597" s="4"/>
      <c r="E597" s="4"/>
      <c r="F597" s="54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14.25" customHeight="1">
      <c r="A598" s="3"/>
      <c r="B598" s="3"/>
      <c r="C598" s="3"/>
      <c r="D598" s="4"/>
      <c r="E598" s="4"/>
      <c r="F598" s="54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14.25" customHeight="1">
      <c r="A599" s="3"/>
      <c r="B599" s="3"/>
      <c r="C599" s="3"/>
      <c r="D599" s="4"/>
      <c r="E599" s="4"/>
      <c r="F599" s="54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14.25" customHeight="1">
      <c r="A600" s="3"/>
      <c r="B600" s="3"/>
      <c r="C600" s="3"/>
      <c r="D600" s="4"/>
      <c r="E600" s="4"/>
      <c r="F600" s="54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14.25" customHeight="1">
      <c r="A601" s="3"/>
      <c r="B601" s="3"/>
      <c r="C601" s="3"/>
      <c r="D601" s="4"/>
      <c r="E601" s="4"/>
      <c r="F601" s="54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14.25" customHeight="1">
      <c r="A602" s="3"/>
      <c r="B602" s="3"/>
      <c r="C602" s="3"/>
      <c r="D602" s="4"/>
      <c r="E602" s="4"/>
      <c r="F602" s="54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14.25" customHeight="1">
      <c r="A603" s="3"/>
      <c r="B603" s="3"/>
      <c r="C603" s="3"/>
      <c r="D603" s="4"/>
      <c r="E603" s="4"/>
      <c r="F603" s="54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14.25" customHeight="1">
      <c r="A604" s="3"/>
      <c r="B604" s="3"/>
      <c r="C604" s="3"/>
      <c r="D604" s="4"/>
      <c r="E604" s="4"/>
      <c r="F604" s="54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14.25" customHeight="1">
      <c r="A605" s="3"/>
      <c r="B605" s="3"/>
      <c r="C605" s="3"/>
      <c r="D605" s="4"/>
      <c r="E605" s="4"/>
      <c r="F605" s="54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14.25" customHeight="1">
      <c r="A606" s="3"/>
      <c r="B606" s="3"/>
      <c r="C606" s="3"/>
      <c r="D606" s="4"/>
      <c r="E606" s="4"/>
      <c r="F606" s="54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14.25" customHeight="1">
      <c r="A607" s="3"/>
      <c r="B607" s="3"/>
      <c r="C607" s="3"/>
      <c r="D607" s="4"/>
      <c r="E607" s="4"/>
      <c r="F607" s="54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14.25" customHeight="1">
      <c r="A608" s="3"/>
      <c r="B608" s="3"/>
      <c r="C608" s="3"/>
      <c r="D608" s="4"/>
      <c r="E608" s="4"/>
      <c r="F608" s="54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14.25" customHeight="1">
      <c r="A609" s="3"/>
      <c r="B609" s="3"/>
      <c r="C609" s="3"/>
      <c r="D609" s="4"/>
      <c r="E609" s="4"/>
      <c r="F609" s="54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14.25" customHeight="1">
      <c r="A610" s="3"/>
      <c r="B610" s="3"/>
      <c r="C610" s="3"/>
      <c r="D610" s="4"/>
      <c r="E610" s="4"/>
      <c r="F610" s="54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14.25" customHeight="1">
      <c r="A611" s="3"/>
      <c r="B611" s="3"/>
      <c r="C611" s="3"/>
      <c r="D611" s="4"/>
      <c r="E611" s="4"/>
      <c r="F611" s="54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14.25" customHeight="1">
      <c r="A612" s="3"/>
      <c r="B612" s="3"/>
      <c r="C612" s="3"/>
      <c r="D612" s="4"/>
      <c r="E612" s="4"/>
      <c r="F612" s="54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14.25" customHeight="1">
      <c r="A613" s="3"/>
      <c r="B613" s="3"/>
      <c r="C613" s="3"/>
      <c r="D613" s="4"/>
      <c r="E613" s="4"/>
      <c r="F613" s="54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14.25" customHeight="1">
      <c r="A614" s="3"/>
      <c r="B614" s="3"/>
      <c r="C614" s="3"/>
      <c r="D614" s="4"/>
      <c r="E614" s="4"/>
      <c r="F614" s="54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14.25" customHeight="1">
      <c r="A615" s="3"/>
      <c r="B615" s="3"/>
      <c r="C615" s="3"/>
      <c r="D615" s="4"/>
      <c r="E615" s="4"/>
      <c r="F615" s="54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14.25" customHeight="1">
      <c r="A616" s="3"/>
      <c r="B616" s="3"/>
      <c r="C616" s="3"/>
      <c r="D616" s="4"/>
      <c r="E616" s="4"/>
      <c r="F616" s="54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14.25" customHeight="1">
      <c r="A617" s="3"/>
      <c r="B617" s="3"/>
      <c r="C617" s="3"/>
      <c r="D617" s="4"/>
      <c r="E617" s="4"/>
      <c r="F617" s="54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14.25" customHeight="1">
      <c r="A618" s="3"/>
      <c r="B618" s="3"/>
      <c r="C618" s="3"/>
      <c r="D618" s="4"/>
      <c r="E618" s="4"/>
      <c r="F618" s="54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14.25" customHeight="1">
      <c r="A619" s="3"/>
      <c r="B619" s="3"/>
      <c r="C619" s="3"/>
      <c r="D619" s="4"/>
      <c r="E619" s="4"/>
      <c r="F619" s="54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14.25" customHeight="1">
      <c r="A620" s="3"/>
      <c r="B620" s="3"/>
      <c r="C620" s="3"/>
      <c r="D620" s="4"/>
      <c r="E620" s="4"/>
      <c r="F620" s="54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14.25" customHeight="1">
      <c r="A621" s="3"/>
      <c r="B621" s="3"/>
      <c r="C621" s="3"/>
      <c r="D621" s="4"/>
      <c r="E621" s="4"/>
      <c r="F621" s="54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14.25" customHeight="1">
      <c r="A622" s="3"/>
      <c r="B622" s="3"/>
      <c r="C622" s="3"/>
      <c r="D622" s="4"/>
      <c r="E622" s="4"/>
      <c r="F622" s="54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14.25" customHeight="1">
      <c r="A623" s="3"/>
      <c r="B623" s="3"/>
      <c r="C623" s="3"/>
      <c r="D623" s="4"/>
      <c r="E623" s="4"/>
      <c r="F623" s="54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14.25" customHeight="1">
      <c r="A624" s="3"/>
      <c r="B624" s="3"/>
      <c r="C624" s="3"/>
      <c r="D624" s="4"/>
      <c r="E624" s="4"/>
      <c r="F624" s="54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14.25" customHeight="1">
      <c r="A625" s="3"/>
      <c r="B625" s="3"/>
      <c r="C625" s="3"/>
      <c r="D625" s="4"/>
      <c r="E625" s="4"/>
      <c r="F625" s="54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14.25" customHeight="1">
      <c r="A626" s="3"/>
      <c r="B626" s="3"/>
      <c r="C626" s="3"/>
      <c r="D626" s="4"/>
      <c r="E626" s="4"/>
      <c r="F626" s="54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14.25" customHeight="1">
      <c r="A627" s="3"/>
      <c r="B627" s="3"/>
      <c r="C627" s="3"/>
      <c r="D627" s="4"/>
      <c r="E627" s="4"/>
      <c r="F627" s="54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14.25" customHeight="1">
      <c r="A628" s="3"/>
      <c r="B628" s="3"/>
      <c r="C628" s="3"/>
      <c r="D628" s="4"/>
      <c r="E628" s="4"/>
      <c r="F628" s="54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14.25" customHeight="1">
      <c r="A629" s="3"/>
      <c r="B629" s="3"/>
      <c r="C629" s="3"/>
      <c r="D629" s="4"/>
      <c r="E629" s="4"/>
      <c r="F629" s="54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14.25" customHeight="1">
      <c r="A630" s="3"/>
      <c r="B630" s="3"/>
      <c r="C630" s="3"/>
      <c r="D630" s="4"/>
      <c r="E630" s="4"/>
      <c r="F630" s="54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14.25" customHeight="1">
      <c r="A631" s="3"/>
      <c r="B631" s="3"/>
      <c r="C631" s="3"/>
      <c r="D631" s="4"/>
      <c r="E631" s="4"/>
      <c r="F631" s="54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14.25" customHeight="1">
      <c r="A632" s="3"/>
      <c r="B632" s="3"/>
      <c r="C632" s="3"/>
      <c r="D632" s="4"/>
      <c r="E632" s="4"/>
      <c r="F632" s="54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14.25" customHeight="1">
      <c r="A633" s="3"/>
      <c r="B633" s="3"/>
      <c r="C633" s="3"/>
      <c r="D633" s="4"/>
      <c r="E633" s="4"/>
      <c r="F633" s="54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14.25" customHeight="1">
      <c r="A634" s="3"/>
      <c r="B634" s="3"/>
      <c r="C634" s="3"/>
      <c r="D634" s="4"/>
      <c r="E634" s="4"/>
      <c r="F634" s="54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14.25" customHeight="1">
      <c r="A635" s="3"/>
      <c r="B635" s="3"/>
      <c r="C635" s="3"/>
      <c r="D635" s="4"/>
      <c r="E635" s="4"/>
      <c r="F635" s="54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14.25" customHeight="1">
      <c r="A636" s="3"/>
      <c r="B636" s="3"/>
      <c r="C636" s="3"/>
      <c r="D636" s="4"/>
      <c r="E636" s="4"/>
      <c r="F636" s="54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14.25" customHeight="1">
      <c r="A637" s="3"/>
      <c r="B637" s="3"/>
      <c r="C637" s="3"/>
      <c r="D637" s="4"/>
      <c r="E637" s="4"/>
      <c r="F637" s="54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14.25" customHeight="1">
      <c r="A638" s="3"/>
      <c r="B638" s="3"/>
      <c r="C638" s="3"/>
      <c r="D638" s="4"/>
      <c r="E638" s="4"/>
      <c r="F638" s="54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14.25" customHeight="1">
      <c r="A639" s="3"/>
      <c r="B639" s="3"/>
      <c r="C639" s="3"/>
      <c r="D639" s="4"/>
      <c r="E639" s="4"/>
      <c r="F639" s="54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14.25" customHeight="1">
      <c r="A640" s="3"/>
      <c r="B640" s="3"/>
      <c r="C640" s="3"/>
      <c r="D640" s="4"/>
      <c r="E640" s="4"/>
      <c r="F640" s="54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14.25" customHeight="1">
      <c r="A641" s="3"/>
      <c r="B641" s="3"/>
      <c r="C641" s="3"/>
      <c r="D641" s="4"/>
      <c r="E641" s="4"/>
      <c r="F641" s="54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14.25" customHeight="1">
      <c r="A642" s="3"/>
      <c r="B642" s="3"/>
      <c r="C642" s="3"/>
      <c r="D642" s="4"/>
      <c r="E642" s="4"/>
      <c r="F642" s="54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14.25" customHeight="1">
      <c r="A643" s="3"/>
      <c r="B643" s="3"/>
      <c r="C643" s="3"/>
      <c r="D643" s="4"/>
      <c r="E643" s="4"/>
      <c r="F643" s="54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14.25" customHeight="1">
      <c r="A644" s="3"/>
      <c r="B644" s="3"/>
      <c r="C644" s="3"/>
      <c r="D644" s="4"/>
      <c r="E644" s="4"/>
      <c r="F644" s="54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14.25" customHeight="1">
      <c r="A645" s="3"/>
      <c r="B645" s="3"/>
      <c r="C645" s="3"/>
      <c r="D645" s="4"/>
      <c r="E645" s="4"/>
      <c r="F645" s="54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14.25" customHeight="1">
      <c r="A646" s="3"/>
      <c r="B646" s="3"/>
      <c r="C646" s="3"/>
      <c r="D646" s="4"/>
      <c r="E646" s="4"/>
      <c r="F646" s="54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14.25" customHeight="1">
      <c r="A647" s="3"/>
      <c r="B647" s="3"/>
      <c r="C647" s="3"/>
      <c r="D647" s="4"/>
      <c r="E647" s="4"/>
      <c r="F647" s="54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14.25" customHeight="1">
      <c r="A648" s="3"/>
      <c r="B648" s="3"/>
      <c r="C648" s="3"/>
      <c r="D648" s="4"/>
      <c r="E648" s="4"/>
      <c r="F648" s="54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14.25" customHeight="1">
      <c r="A649" s="3"/>
      <c r="B649" s="3"/>
      <c r="C649" s="3"/>
      <c r="D649" s="4"/>
      <c r="E649" s="4"/>
      <c r="F649" s="54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14.25" customHeight="1">
      <c r="A650" s="3"/>
      <c r="B650" s="3"/>
      <c r="C650" s="3"/>
      <c r="D650" s="4"/>
      <c r="E650" s="4"/>
      <c r="F650" s="54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14.25" customHeight="1">
      <c r="A651" s="3"/>
      <c r="B651" s="3"/>
      <c r="C651" s="3"/>
      <c r="D651" s="4"/>
      <c r="E651" s="4"/>
      <c r="F651" s="54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14.25" customHeight="1">
      <c r="A652" s="3"/>
      <c r="B652" s="3"/>
      <c r="C652" s="3"/>
      <c r="D652" s="4"/>
      <c r="E652" s="4"/>
      <c r="F652" s="54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14.25" customHeight="1">
      <c r="A653" s="3"/>
      <c r="B653" s="3"/>
      <c r="C653" s="3"/>
      <c r="D653" s="4"/>
      <c r="E653" s="4"/>
      <c r="F653" s="54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14.25" customHeight="1">
      <c r="A654" s="3"/>
      <c r="B654" s="3"/>
      <c r="C654" s="3"/>
      <c r="D654" s="4"/>
      <c r="E654" s="4"/>
      <c r="F654" s="54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14.25" customHeight="1">
      <c r="A655" s="3"/>
      <c r="B655" s="3"/>
      <c r="C655" s="3"/>
      <c r="D655" s="4"/>
      <c r="E655" s="4"/>
      <c r="F655" s="54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14.25" customHeight="1">
      <c r="A656" s="3"/>
      <c r="B656" s="3"/>
      <c r="C656" s="3"/>
      <c r="D656" s="4"/>
      <c r="E656" s="4"/>
      <c r="F656" s="54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14.25" customHeight="1">
      <c r="A657" s="3"/>
      <c r="B657" s="3"/>
      <c r="C657" s="3"/>
      <c r="D657" s="4"/>
      <c r="E657" s="4"/>
      <c r="F657" s="54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14.25" customHeight="1">
      <c r="A658" s="3"/>
      <c r="B658" s="3"/>
      <c r="C658" s="3"/>
      <c r="D658" s="4"/>
      <c r="E658" s="4"/>
      <c r="F658" s="54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14.25" customHeight="1">
      <c r="A659" s="3"/>
      <c r="B659" s="3"/>
      <c r="C659" s="3"/>
      <c r="D659" s="4"/>
      <c r="E659" s="4"/>
      <c r="F659" s="54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14.25" customHeight="1">
      <c r="A660" s="3"/>
      <c r="B660" s="3"/>
      <c r="C660" s="3"/>
      <c r="D660" s="4"/>
      <c r="E660" s="4"/>
      <c r="F660" s="54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14.25" customHeight="1">
      <c r="A661" s="3"/>
      <c r="B661" s="3"/>
      <c r="C661" s="3"/>
      <c r="D661" s="4"/>
      <c r="E661" s="4"/>
      <c r="F661" s="54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14.25" customHeight="1">
      <c r="A662" s="3"/>
      <c r="B662" s="3"/>
      <c r="C662" s="3"/>
      <c r="D662" s="4"/>
      <c r="E662" s="4"/>
      <c r="F662" s="54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14.25" customHeight="1">
      <c r="A663" s="3"/>
      <c r="B663" s="3"/>
      <c r="C663" s="3"/>
      <c r="D663" s="4"/>
      <c r="E663" s="4"/>
      <c r="F663" s="54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14.25" customHeight="1">
      <c r="A664" s="3"/>
      <c r="B664" s="3"/>
      <c r="C664" s="3"/>
      <c r="D664" s="4"/>
      <c r="E664" s="4"/>
      <c r="F664" s="54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14.25" customHeight="1">
      <c r="A665" s="3"/>
      <c r="B665" s="3"/>
      <c r="C665" s="3"/>
      <c r="D665" s="4"/>
      <c r="E665" s="4"/>
      <c r="F665" s="54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14.25" customHeight="1">
      <c r="A666" s="3"/>
      <c r="B666" s="3"/>
      <c r="C666" s="3"/>
      <c r="D666" s="4"/>
      <c r="E666" s="4"/>
      <c r="F666" s="54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14.25" customHeight="1">
      <c r="A667" s="3"/>
      <c r="B667" s="3"/>
      <c r="C667" s="3"/>
      <c r="D667" s="4"/>
      <c r="E667" s="4"/>
      <c r="F667" s="54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14.25" customHeight="1">
      <c r="A668" s="3"/>
      <c r="B668" s="3"/>
      <c r="C668" s="3"/>
      <c r="D668" s="4"/>
      <c r="E668" s="4"/>
      <c r="F668" s="54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14.25" customHeight="1">
      <c r="A669" s="3"/>
      <c r="B669" s="3"/>
      <c r="C669" s="3"/>
      <c r="D669" s="4"/>
      <c r="E669" s="4"/>
      <c r="F669" s="54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14.25" customHeight="1">
      <c r="A670" s="3"/>
      <c r="B670" s="3"/>
      <c r="C670" s="3"/>
      <c r="D670" s="4"/>
      <c r="E670" s="4"/>
      <c r="F670" s="54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14.25" customHeight="1">
      <c r="A671" s="3"/>
      <c r="B671" s="3"/>
      <c r="C671" s="3"/>
      <c r="D671" s="4"/>
      <c r="E671" s="4"/>
      <c r="F671" s="54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14.25" customHeight="1">
      <c r="A672" s="3"/>
      <c r="B672" s="3"/>
      <c r="C672" s="3"/>
      <c r="D672" s="4"/>
      <c r="E672" s="4"/>
      <c r="F672" s="54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14.25" customHeight="1">
      <c r="A673" s="3"/>
      <c r="B673" s="3"/>
      <c r="C673" s="3"/>
      <c r="D673" s="4"/>
      <c r="E673" s="4"/>
      <c r="F673" s="54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14.25" customHeight="1">
      <c r="A674" s="3"/>
      <c r="B674" s="3"/>
      <c r="C674" s="3"/>
      <c r="D674" s="4"/>
      <c r="E674" s="4"/>
      <c r="F674" s="54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14.25" customHeight="1">
      <c r="A675" s="3"/>
      <c r="B675" s="3"/>
      <c r="C675" s="3"/>
      <c r="D675" s="4"/>
      <c r="E675" s="4"/>
      <c r="F675" s="54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14.25" customHeight="1">
      <c r="A676" s="3"/>
      <c r="B676" s="3"/>
      <c r="C676" s="3"/>
      <c r="D676" s="4"/>
      <c r="E676" s="4"/>
      <c r="F676" s="54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14.25" customHeight="1">
      <c r="A677" s="3"/>
      <c r="B677" s="3"/>
      <c r="C677" s="3"/>
      <c r="D677" s="4"/>
      <c r="E677" s="4"/>
      <c r="F677" s="54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14.25" customHeight="1">
      <c r="A678" s="3"/>
      <c r="B678" s="3"/>
      <c r="C678" s="3"/>
      <c r="D678" s="4"/>
      <c r="E678" s="4"/>
      <c r="F678" s="54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14.25" customHeight="1">
      <c r="A679" s="3"/>
      <c r="B679" s="3"/>
      <c r="C679" s="3"/>
      <c r="D679" s="4"/>
      <c r="E679" s="4"/>
      <c r="F679" s="54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14.25" customHeight="1">
      <c r="A680" s="3"/>
      <c r="B680" s="3"/>
      <c r="C680" s="3"/>
      <c r="D680" s="4"/>
      <c r="E680" s="4"/>
      <c r="F680" s="54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14.25" customHeight="1">
      <c r="A681" s="3"/>
      <c r="B681" s="3"/>
      <c r="C681" s="3"/>
      <c r="D681" s="4"/>
      <c r="E681" s="4"/>
      <c r="F681" s="54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14.25" customHeight="1">
      <c r="A682" s="3"/>
      <c r="B682" s="3"/>
      <c r="C682" s="3"/>
      <c r="D682" s="4"/>
      <c r="E682" s="4"/>
      <c r="F682" s="54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14.25" customHeight="1">
      <c r="A683" s="3"/>
      <c r="B683" s="3"/>
      <c r="C683" s="3"/>
      <c r="D683" s="4"/>
      <c r="E683" s="4"/>
      <c r="F683" s="54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14.25" customHeight="1">
      <c r="A684" s="3"/>
      <c r="B684" s="3"/>
      <c r="C684" s="3"/>
      <c r="D684" s="4"/>
      <c r="E684" s="4"/>
      <c r="F684" s="54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14.25" customHeight="1">
      <c r="A685" s="3"/>
      <c r="B685" s="3"/>
      <c r="C685" s="3"/>
      <c r="D685" s="4"/>
      <c r="E685" s="4"/>
      <c r="F685" s="54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14.25" customHeight="1">
      <c r="A686" s="3"/>
      <c r="B686" s="3"/>
      <c r="C686" s="3"/>
      <c r="D686" s="4"/>
      <c r="E686" s="4"/>
      <c r="F686" s="54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14.25" customHeight="1">
      <c r="A687" s="3"/>
      <c r="B687" s="3"/>
      <c r="C687" s="3"/>
      <c r="D687" s="4"/>
      <c r="E687" s="4"/>
      <c r="F687" s="54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14.25" customHeight="1">
      <c r="A688" s="3"/>
      <c r="B688" s="3"/>
      <c r="C688" s="3"/>
      <c r="D688" s="4"/>
      <c r="E688" s="4"/>
      <c r="F688" s="54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14.25" customHeight="1">
      <c r="A689" s="3"/>
      <c r="B689" s="3"/>
      <c r="C689" s="3"/>
      <c r="D689" s="4"/>
      <c r="E689" s="4"/>
      <c r="F689" s="54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14.25" customHeight="1">
      <c r="A690" s="3"/>
      <c r="B690" s="3"/>
      <c r="C690" s="3"/>
      <c r="D690" s="4"/>
      <c r="E690" s="4"/>
      <c r="F690" s="54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14.25" customHeight="1">
      <c r="A691" s="3"/>
      <c r="B691" s="3"/>
      <c r="C691" s="3"/>
      <c r="D691" s="4"/>
      <c r="E691" s="4"/>
      <c r="F691" s="54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14.25" customHeight="1">
      <c r="A692" s="3"/>
      <c r="B692" s="3"/>
      <c r="C692" s="3"/>
      <c r="D692" s="4"/>
      <c r="E692" s="4"/>
      <c r="F692" s="54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14.25" customHeight="1">
      <c r="A693" s="3"/>
      <c r="B693" s="3"/>
      <c r="C693" s="3"/>
      <c r="D693" s="4"/>
      <c r="E693" s="4"/>
      <c r="F693" s="54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14.25" customHeight="1">
      <c r="A694" s="3"/>
      <c r="B694" s="3"/>
      <c r="C694" s="3"/>
      <c r="D694" s="4"/>
      <c r="E694" s="4"/>
      <c r="F694" s="54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14.25" customHeight="1">
      <c r="A695" s="3"/>
      <c r="B695" s="3"/>
      <c r="C695" s="3"/>
      <c r="D695" s="4"/>
      <c r="E695" s="4"/>
      <c r="F695" s="54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14.25" customHeight="1">
      <c r="A696" s="3"/>
      <c r="B696" s="3"/>
      <c r="C696" s="3"/>
      <c r="D696" s="4"/>
      <c r="E696" s="4"/>
      <c r="F696" s="54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14.25" customHeight="1">
      <c r="A697" s="3"/>
      <c r="B697" s="3"/>
      <c r="C697" s="3"/>
      <c r="D697" s="4"/>
      <c r="E697" s="4"/>
      <c r="F697" s="54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14.25" customHeight="1">
      <c r="A698" s="3"/>
      <c r="B698" s="3"/>
      <c r="C698" s="3"/>
      <c r="D698" s="4"/>
      <c r="E698" s="4"/>
      <c r="F698" s="54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14.25" customHeight="1">
      <c r="A699" s="3"/>
      <c r="B699" s="3"/>
      <c r="C699" s="3"/>
      <c r="D699" s="4"/>
      <c r="E699" s="4"/>
      <c r="F699" s="54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14.25" customHeight="1">
      <c r="A700" s="3"/>
      <c r="B700" s="3"/>
      <c r="C700" s="3"/>
      <c r="D700" s="4"/>
      <c r="E700" s="4"/>
      <c r="F700" s="54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14.25" customHeight="1">
      <c r="A701" s="3"/>
      <c r="B701" s="3"/>
      <c r="C701" s="3"/>
      <c r="D701" s="4"/>
      <c r="E701" s="4"/>
      <c r="F701" s="54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14.25" customHeight="1">
      <c r="A702" s="3"/>
      <c r="B702" s="3"/>
      <c r="C702" s="3"/>
      <c r="D702" s="4"/>
      <c r="E702" s="4"/>
      <c r="F702" s="54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14.25" customHeight="1">
      <c r="A703" s="3"/>
      <c r="B703" s="3"/>
      <c r="C703" s="3"/>
      <c r="D703" s="4"/>
      <c r="E703" s="4"/>
      <c r="F703" s="54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14.25" customHeight="1">
      <c r="A704" s="3"/>
      <c r="B704" s="3"/>
      <c r="C704" s="3"/>
      <c r="D704" s="4"/>
      <c r="E704" s="4"/>
      <c r="F704" s="54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14.25" customHeight="1">
      <c r="A705" s="3"/>
      <c r="B705" s="3"/>
      <c r="C705" s="3"/>
      <c r="D705" s="4"/>
      <c r="E705" s="4"/>
      <c r="F705" s="54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14.25" customHeight="1">
      <c r="A706" s="3"/>
      <c r="B706" s="3"/>
      <c r="C706" s="3"/>
      <c r="D706" s="4"/>
      <c r="E706" s="4"/>
      <c r="F706" s="54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14.25" customHeight="1">
      <c r="A707" s="3"/>
      <c r="B707" s="3"/>
      <c r="C707" s="3"/>
      <c r="D707" s="4"/>
      <c r="E707" s="4"/>
      <c r="F707" s="54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14.25" customHeight="1">
      <c r="A708" s="3"/>
      <c r="B708" s="3"/>
      <c r="C708" s="3"/>
      <c r="D708" s="4"/>
      <c r="E708" s="4"/>
      <c r="F708" s="54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14.25" customHeight="1">
      <c r="A709" s="3"/>
      <c r="B709" s="3"/>
      <c r="C709" s="3"/>
      <c r="D709" s="4"/>
      <c r="E709" s="4"/>
      <c r="F709" s="54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14.25" customHeight="1">
      <c r="A710" s="3"/>
      <c r="B710" s="3"/>
      <c r="C710" s="3"/>
      <c r="D710" s="4"/>
      <c r="E710" s="4"/>
      <c r="F710" s="54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14.25" customHeight="1">
      <c r="A711" s="3"/>
      <c r="B711" s="3"/>
      <c r="C711" s="3"/>
      <c r="D711" s="4"/>
      <c r="E711" s="4"/>
      <c r="F711" s="54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14.25" customHeight="1">
      <c r="A712" s="3"/>
      <c r="B712" s="3"/>
      <c r="C712" s="3"/>
      <c r="D712" s="4"/>
      <c r="E712" s="4"/>
      <c r="F712" s="54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14.25" customHeight="1">
      <c r="A713" s="3"/>
      <c r="B713" s="3"/>
      <c r="C713" s="3"/>
      <c r="D713" s="4"/>
      <c r="E713" s="4"/>
      <c r="F713" s="54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14.25" customHeight="1">
      <c r="A714" s="3"/>
      <c r="B714" s="3"/>
      <c r="C714" s="3"/>
      <c r="D714" s="4"/>
      <c r="E714" s="4"/>
      <c r="F714" s="54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14.25" customHeight="1">
      <c r="A715" s="3"/>
      <c r="B715" s="3"/>
      <c r="C715" s="3"/>
      <c r="D715" s="4"/>
      <c r="E715" s="4"/>
      <c r="F715" s="54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14.25" customHeight="1">
      <c r="A716" s="3"/>
      <c r="B716" s="3"/>
      <c r="C716" s="3"/>
      <c r="D716" s="4"/>
      <c r="E716" s="4"/>
      <c r="F716" s="54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14.25" customHeight="1">
      <c r="A717" s="3"/>
      <c r="B717" s="3"/>
      <c r="C717" s="3"/>
      <c r="D717" s="4"/>
      <c r="E717" s="4"/>
      <c r="F717" s="54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14.25" customHeight="1">
      <c r="A718" s="3"/>
      <c r="B718" s="3"/>
      <c r="C718" s="3"/>
      <c r="D718" s="4"/>
      <c r="E718" s="4"/>
      <c r="F718" s="54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14.25" customHeight="1">
      <c r="A719" s="3"/>
      <c r="B719" s="3"/>
      <c r="C719" s="3"/>
      <c r="D719" s="4"/>
      <c r="E719" s="4"/>
      <c r="F719" s="54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14.25" customHeight="1">
      <c r="A720" s="3"/>
      <c r="B720" s="3"/>
      <c r="C720" s="3"/>
      <c r="D720" s="4"/>
      <c r="E720" s="4"/>
      <c r="F720" s="54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14.25" customHeight="1">
      <c r="A721" s="3"/>
      <c r="B721" s="3"/>
      <c r="C721" s="3"/>
      <c r="D721" s="4"/>
      <c r="E721" s="4"/>
      <c r="F721" s="54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14.25" customHeight="1">
      <c r="A722" s="3"/>
      <c r="B722" s="3"/>
      <c r="C722" s="3"/>
      <c r="D722" s="4"/>
      <c r="E722" s="4"/>
      <c r="F722" s="54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14.25" customHeight="1">
      <c r="A723" s="3"/>
      <c r="B723" s="3"/>
      <c r="C723" s="3"/>
      <c r="D723" s="4"/>
      <c r="E723" s="4"/>
      <c r="F723" s="54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14.25" customHeight="1">
      <c r="A724" s="3"/>
      <c r="B724" s="3"/>
      <c r="C724" s="3"/>
      <c r="D724" s="4"/>
      <c r="E724" s="4"/>
      <c r="F724" s="54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14.25" customHeight="1">
      <c r="A725" s="3"/>
      <c r="B725" s="3"/>
      <c r="C725" s="3"/>
      <c r="D725" s="4"/>
      <c r="E725" s="4"/>
      <c r="F725" s="54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14.25" customHeight="1">
      <c r="A726" s="3"/>
      <c r="B726" s="3"/>
      <c r="C726" s="3"/>
      <c r="D726" s="4"/>
      <c r="E726" s="4"/>
      <c r="F726" s="54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14.25" customHeight="1">
      <c r="A727" s="3"/>
      <c r="B727" s="3"/>
      <c r="C727" s="3"/>
      <c r="D727" s="4"/>
      <c r="E727" s="4"/>
      <c r="F727" s="54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14.25" customHeight="1">
      <c r="A728" s="3"/>
      <c r="B728" s="3"/>
      <c r="C728" s="3"/>
      <c r="D728" s="4"/>
      <c r="E728" s="4"/>
      <c r="F728" s="54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14.25" customHeight="1">
      <c r="A729" s="3"/>
      <c r="B729" s="3"/>
      <c r="C729" s="3"/>
      <c r="D729" s="4"/>
      <c r="E729" s="4"/>
      <c r="F729" s="54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14.25" customHeight="1">
      <c r="A730" s="3"/>
      <c r="B730" s="3"/>
      <c r="C730" s="3"/>
      <c r="D730" s="4"/>
      <c r="E730" s="4"/>
      <c r="F730" s="54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14.25" customHeight="1">
      <c r="A731" s="3"/>
      <c r="B731" s="3"/>
      <c r="C731" s="3"/>
      <c r="D731" s="4"/>
      <c r="E731" s="4"/>
      <c r="F731" s="54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14.25" customHeight="1">
      <c r="A732" s="3"/>
      <c r="B732" s="3"/>
      <c r="C732" s="3"/>
      <c r="D732" s="4"/>
      <c r="E732" s="4"/>
      <c r="F732" s="54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14.25" customHeight="1">
      <c r="A733" s="3"/>
      <c r="B733" s="3"/>
      <c r="C733" s="3"/>
      <c r="D733" s="4"/>
      <c r="E733" s="4"/>
      <c r="F733" s="54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14.25" customHeight="1">
      <c r="A734" s="3"/>
      <c r="B734" s="3"/>
      <c r="C734" s="3"/>
      <c r="D734" s="4"/>
      <c r="E734" s="4"/>
      <c r="F734" s="54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14.25" customHeight="1">
      <c r="A735" s="3"/>
      <c r="B735" s="3"/>
      <c r="C735" s="3"/>
      <c r="D735" s="4"/>
      <c r="E735" s="4"/>
      <c r="F735" s="54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14.25" customHeight="1">
      <c r="A736" s="3"/>
      <c r="B736" s="3"/>
      <c r="C736" s="3"/>
      <c r="D736" s="4"/>
      <c r="E736" s="4"/>
      <c r="F736" s="54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14.25" customHeight="1">
      <c r="A737" s="3"/>
      <c r="B737" s="3"/>
      <c r="C737" s="3"/>
      <c r="D737" s="4"/>
      <c r="E737" s="4"/>
      <c r="F737" s="54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14.25" customHeight="1">
      <c r="A738" s="3"/>
      <c r="B738" s="3"/>
      <c r="C738" s="3"/>
      <c r="D738" s="4"/>
      <c r="E738" s="4"/>
      <c r="F738" s="54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14.25" customHeight="1">
      <c r="A739" s="3"/>
      <c r="B739" s="3"/>
      <c r="C739" s="3"/>
      <c r="D739" s="4"/>
      <c r="E739" s="4"/>
      <c r="F739" s="54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14.25" customHeight="1">
      <c r="A740" s="3"/>
      <c r="B740" s="3"/>
      <c r="C740" s="3"/>
      <c r="D740" s="4"/>
      <c r="E740" s="4"/>
      <c r="F740" s="54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14.25" customHeight="1">
      <c r="A741" s="3"/>
      <c r="B741" s="3"/>
      <c r="C741" s="3"/>
      <c r="D741" s="4"/>
      <c r="E741" s="4"/>
      <c r="F741" s="54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14.25" customHeight="1">
      <c r="A742" s="3"/>
      <c r="B742" s="3"/>
      <c r="C742" s="3"/>
      <c r="D742" s="4"/>
      <c r="E742" s="4"/>
      <c r="F742" s="54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14.25" customHeight="1">
      <c r="A743" s="3"/>
      <c r="B743" s="3"/>
      <c r="C743" s="3"/>
      <c r="D743" s="4"/>
      <c r="E743" s="4"/>
      <c r="F743" s="54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14.25" customHeight="1">
      <c r="A744" s="3"/>
      <c r="B744" s="3"/>
      <c r="C744" s="3"/>
      <c r="D744" s="4"/>
      <c r="E744" s="4"/>
      <c r="F744" s="54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14.25" customHeight="1">
      <c r="A745" s="3"/>
      <c r="B745" s="3"/>
      <c r="C745" s="3"/>
      <c r="D745" s="4"/>
      <c r="E745" s="4"/>
      <c r="F745" s="54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14.25" customHeight="1">
      <c r="A746" s="3"/>
      <c r="B746" s="3"/>
      <c r="C746" s="3"/>
      <c r="D746" s="4"/>
      <c r="E746" s="4"/>
      <c r="F746" s="54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14.25" customHeight="1">
      <c r="A747" s="3"/>
      <c r="B747" s="3"/>
      <c r="C747" s="3"/>
      <c r="D747" s="4"/>
      <c r="E747" s="4"/>
      <c r="F747" s="54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14.25" customHeight="1">
      <c r="A748" s="3"/>
      <c r="B748" s="3"/>
      <c r="C748" s="3"/>
      <c r="D748" s="4"/>
      <c r="E748" s="4"/>
      <c r="F748" s="54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14.25" customHeight="1">
      <c r="A749" s="3"/>
      <c r="B749" s="3"/>
      <c r="C749" s="3"/>
      <c r="D749" s="4"/>
      <c r="E749" s="4"/>
      <c r="F749" s="54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14.25" customHeight="1">
      <c r="A750" s="3"/>
      <c r="B750" s="3"/>
      <c r="C750" s="3"/>
      <c r="D750" s="4"/>
      <c r="E750" s="4"/>
      <c r="F750" s="54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14.25" customHeight="1">
      <c r="A751" s="3"/>
      <c r="B751" s="3"/>
      <c r="C751" s="3"/>
      <c r="D751" s="4"/>
      <c r="E751" s="4"/>
      <c r="F751" s="54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14.25" customHeight="1">
      <c r="A752" s="3"/>
      <c r="B752" s="3"/>
      <c r="C752" s="3"/>
      <c r="D752" s="4"/>
      <c r="E752" s="4"/>
      <c r="F752" s="54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14.25" customHeight="1">
      <c r="A753" s="3"/>
      <c r="B753" s="3"/>
      <c r="C753" s="3"/>
      <c r="D753" s="4"/>
      <c r="E753" s="4"/>
      <c r="F753" s="54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14.25" customHeight="1">
      <c r="A754" s="3"/>
      <c r="B754" s="3"/>
      <c r="C754" s="3"/>
      <c r="D754" s="4"/>
      <c r="E754" s="4"/>
      <c r="F754" s="54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14.25" customHeight="1">
      <c r="A755" s="3"/>
      <c r="B755" s="3"/>
      <c r="C755" s="3"/>
      <c r="D755" s="4"/>
      <c r="E755" s="4"/>
      <c r="F755" s="54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14.25" customHeight="1">
      <c r="A756" s="3"/>
      <c r="B756" s="3"/>
      <c r="C756" s="3"/>
      <c r="D756" s="4"/>
      <c r="E756" s="4"/>
      <c r="F756" s="54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14.25" customHeight="1">
      <c r="A757" s="3"/>
      <c r="B757" s="3"/>
      <c r="C757" s="3"/>
      <c r="D757" s="4"/>
      <c r="E757" s="4"/>
      <c r="F757" s="54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14.25" customHeight="1">
      <c r="A758" s="3"/>
      <c r="B758" s="3"/>
      <c r="C758" s="3"/>
      <c r="D758" s="4"/>
      <c r="E758" s="4"/>
      <c r="F758" s="54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14.25" customHeight="1">
      <c r="A759" s="3"/>
      <c r="B759" s="3"/>
      <c r="C759" s="3"/>
      <c r="D759" s="4"/>
      <c r="E759" s="4"/>
      <c r="F759" s="54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14.25" customHeight="1">
      <c r="A760" s="3"/>
      <c r="B760" s="3"/>
      <c r="C760" s="3"/>
      <c r="D760" s="4"/>
      <c r="E760" s="4"/>
      <c r="F760" s="54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14.25" customHeight="1">
      <c r="A761" s="3"/>
      <c r="B761" s="3"/>
      <c r="C761" s="3"/>
      <c r="D761" s="4"/>
      <c r="E761" s="4"/>
      <c r="F761" s="54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14.25" customHeight="1">
      <c r="A762" s="3"/>
      <c r="B762" s="3"/>
      <c r="C762" s="3"/>
      <c r="D762" s="4"/>
      <c r="E762" s="4"/>
      <c r="F762" s="54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14.25" customHeight="1">
      <c r="A763" s="3"/>
      <c r="B763" s="3"/>
      <c r="C763" s="3"/>
      <c r="D763" s="4"/>
      <c r="E763" s="4"/>
      <c r="F763" s="54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14.25" customHeight="1">
      <c r="A764" s="3"/>
      <c r="B764" s="3"/>
      <c r="C764" s="3"/>
      <c r="D764" s="4"/>
      <c r="E764" s="4"/>
      <c r="F764" s="54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14.25" customHeight="1">
      <c r="A765" s="3"/>
      <c r="B765" s="3"/>
      <c r="C765" s="3"/>
      <c r="D765" s="4"/>
      <c r="E765" s="4"/>
      <c r="F765" s="54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14.25" customHeight="1">
      <c r="A766" s="3"/>
      <c r="B766" s="3"/>
      <c r="C766" s="3"/>
      <c r="D766" s="4"/>
      <c r="E766" s="4"/>
      <c r="F766" s="54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14.25" customHeight="1">
      <c r="A767" s="3"/>
      <c r="B767" s="3"/>
      <c r="C767" s="3"/>
      <c r="D767" s="4"/>
      <c r="E767" s="4"/>
      <c r="F767" s="54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14.25" customHeight="1">
      <c r="A768" s="3"/>
      <c r="B768" s="3"/>
      <c r="C768" s="3"/>
      <c r="D768" s="4"/>
      <c r="E768" s="4"/>
      <c r="F768" s="54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14.25" customHeight="1">
      <c r="A769" s="3"/>
      <c r="B769" s="3"/>
      <c r="C769" s="3"/>
      <c r="D769" s="4"/>
      <c r="E769" s="4"/>
      <c r="F769" s="54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14.25" customHeight="1">
      <c r="A770" s="3"/>
      <c r="B770" s="3"/>
      <c r="C770" s="3"/>
      <c r="D770" s="4"/>
      <c r="E770" s="4"/>
      <c r="F770" s="54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14.25" customHeight="1">
      <c r="A771" s="3"/>
      <c r="B771" s="3"/>
      <c r="C771" s="3"/>
      <c r="D771" s="4"/>
      <c r="E771" s="4"/>
      <c r="F771" s="54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14.25" customHeight="1">
      <c r="A772" s="3"/>
      <c r="B772" s="3"/>
      <c r="C772" s="3"/>
      <c r="D772" s="4"/>
      <c r="E772" s="4"/>
      <c r="F772" s="54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14.25" customHeight="1">
      <c r="A773" s="3"/>
      <c r="B773" s="3"/>
      <c r="C773" s="3"/>
      <c r="D773" s="4"/>
      <c r="E773" s="4"/>
      <c r="F773" s="54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14.25" customHeight="1">
      <c r="A774" s="3"/>
      <c r="B774" s="3"/>
      <c r="C774" s="3"/>
      <c r="D774" s="4"/>
      <c r="E774" s="4"/>
      <c r="F774" s="54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14.25" customHeight="1">
      <c r="A775" s="3"/>
      <c r="B775" s="3"/>
      <c r="C775" s="3"/>
      <c r="D775" s="4"/>
      <c r="E775" s="4"/>
      <c r="F775" s="54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14.25" customHeight="1">
      <c r="A776" s="3"/>
      <c r="B776" s="3"/>
      <c r="C776" s="3"/>
      <c r="D776" s="4"/>
      <c r="E776" s="4"/>
      <c r="F776" s="54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14.25" customHeight="1">
      <c r="A777" s="3"/>
      <c r="B777" s="3"/>
      <c r="C777" s="3"/>
      <c r="D777" s="4"/>
      <c r="E777" s="4"/>
      <c r="F777" s="54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14.25" customHeight="1">
      <c r="A778" s="3"/>
      <c r="B778" s="3"/>
      <c r="C778" s="3"/>
      <c r="D778" s="4"/>
      <c r="E778" s="4"/>
      <c r="F778" s="54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14.25" customHeight="1">
      <c r="A779" s="3"/>
      <c r="B779" s="3"/>
      <c r="C779" s="3"/>
      <c r="D779" s="4"/>
      <c r="E779" s="4"/>
      <c r="F779" s="54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14.25" customHeight="1">
      <c r="A780" s="3"/>
      <c r="B780" s="3"/>
      <c r="C780" s="3"/>
      <c r="D780" s="4"/>
      <c r="E780" s="4"/>
      <c r="F780" s="54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14.25" customHeight="1">
      <c r="A781" s="3"/>
      <c r="B781" s="3"/>
      <c r="C781" s="3"/>
      <c r="D781" s="4"/>
      <c r="E781" s="4"/>
      <c r="F781" s="54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14.25" customHeight="1">
      <c r="A782" s="3"/>
      <c r="B782" s="3"/>
      <c r="C782" s="3"/>
      <c r="D782" s="4"/>
      <c r="E782" s="4"/>
      <c r="F782" s="54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14.25" customHeight="1">
      <c r="A783" s="3"/>
      <c r="B783" s="3"/>
      <c r="C783" s="3"/>
      <c r="D783" s="4"/>
      <c r="E783" s="4"/>
      <c r="F783" s="54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14.25" customHeight="1">
      <c r="A784" s="3"/>
      <c r="B784" s="3"/>
      <c r="C784" s="3"/>
      <c r="D784" s="4"/>
      <c r="E784" s="4"/>
      <c r="F784" s="54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14.25" customHeight="1">
      <c r="A785" s="3"/>
      <c r="B785" s="3"/>
      <c r="C785" s="3"/>
      <c r="D785" s="4"/>
      <c r="E785" s="4"/>
      <c r="F785" s="54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14.25" customHeight="1">
      <c r="A786" s="3"/>
      <c r="B786" s="3"/>
      <c r="C786" s="3"/>
      <c r="D786" s="4"/>
      <c r="E786" s="4"/>
      <c r="F786" s="54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14.25" customHeight="1">
      <c r="A787" s="3"/>
      <c r="B787" s="3"/>
      <c r="C787" s="3"/>
      <c r="D787" s="4"/>
      <c r="E787" s="4"/>
      <c r="F787" s="54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14.25" customHeight="1">
      <c r="A788" s="3"/>
      <c r="B788" s="3"/>
      <c r="C788" s="3"/>
      <c r="D788" s="4"/>
      <c r="E788" s="4"/>
      <c r="F788" s="54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14.25" customHeight="1">
      <c r="A789" s="3"/>
      <c r="B789" s="3"/>
      <c r="C789" s="3"/>
      <c r="D789" s="4"/>
      <c r="E789" s="4"/>
      <c r="F789" s="54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14.25" customHeight="1">
      <c r="A790" s="3"/>
      <c r="B790" s="3"/>
      <c r="C790" s="3"/>
      <c r="D790" s="4"/>
      <c r="E790" s="4"/>
      <c r="F790" s="54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14.25" customHeight="1">
      <c r="A791" s="3"/>
      <c r="B791" s="3"/>
      <c r="C791" s="3"/>
      <c r="D791" s="4"/>
      <c r="E791" s="4"/>
      <c r="F791" s="54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14.25" customHeight="1">
      <c r="A792" s="3"/>
      <c r="B792" s="3"/>
      <c r="C792" s="3"/>
      <c r="D792" s="4"/>
      <c r="E792" s="4"/>
      <c r="F792" s="54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14.25" customHeight="1">
      <c r="A793" s="3"/>
      <c r="B793" s="3"/>
      <c r="C793" s="3"/>
      <c r="D793" s="4"/>
      <c r="E793" s="4"/>
      <c r="F793" s="54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14.25" customHeight="1">
      <c r="A794" s="3"/>
      <c r="B794" s="3"/>
      <c r="C794" s="3"/>
      <c r="D794" s="4"/>
      <c r="E794" s="4"/>
      <c r="F794" s="54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14.25" customHeight="1">
      <c r="A795" s="3"/>
      <c r="B795" s="3"/>
      <c r="C795" s="3"/>
      <c r="D795" s="4"/>
      <c r="E795" s="4"/>
      <c r="F795" s="54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14.25" customHeight="1">
      <c r="A796" s="3"/>
      <c r="B796" s="3"/>
      <c r="C796" s="3"/>
      <c r="D796" s="4"/>
      <c r="E796" s="4"/>
      <c r="F796" s="54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14.25" customHeight="1">
      <c r="A797" s="3"/>
      <c r="B797" s="3"/>
      <c r="C797" s="3"/>
      <c r="D797" s="4"/>
      <c r="E797" s="4"/>
      <c r="F797" s="54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14.25" customHeight="1">
      <c r="A798" s="3"/>
      <c r="B798" s="3"/>
      <c r="C798" s="3"/>
      <c r="D798" s="4"/>
      <c r="E798" s="4"/>
      <c r="F798" s="54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14.25" customHeight="1">
      <c r="A799" s="3"/>
      <c r="B799" s="3"/>
      <c r="C799" s="3"/>
      <c r="D799" s="4"/>
      <c r="E799" s="4"/>
      <c r="F799" s="54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14.25" customHeight="1">
      <c r="A800" s="3"/>
      <c r="B800" s="3"/>
      <c r="C800" s="3"/>
      <c r="D800" s="4"/>
      <c r="E800" s="4"/>
      <c r="F800" s="54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14.25" customHeight="1">
      <c r="A801" s="3"/>
      <c r="B801" s="3"/>
      <c r="C801" s="3"/>
      <c r="D801" s="4"/>
      <c r="E801" s="4"/>
      <c r="F801" s="54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14.25" customHeight="1">
      <c r="A802" s="3"/>
      <c r="B802" s="3"/>
      <c r="C802" s="3"/>
      <c r="D802" s="4"/>
      <c r="E802" s="4"/>
      <c r="F802" s="54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14.25" customHeight="1">
      <c r="A803" s="3"/>
      <c r="B803" s="3"/>
      <c r="C803" s="3"/>
      <c r="D803" s="4"/>
      <c r="E803" s="4"/>
      <c r="F803" s="54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14.25" customHeight="1">
      <c r="A804" s="3"/>
      <c r="B804" s="3"/>
      <c r="C804" s="3"/>
      <c r="D804" s="4"/>
      <c r="E804" s="4"/>
      <c r="F804" s="54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14.25" customHeight="1">
      <c r="A805" s="3"/>
      <c r="B805" s="3"/>
      <c r="C805" s="3"/>
      <c r="D805" s="4"/>
      <c r="E805" s="4"/>
      <c r="F805" s="54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14.25" customHeight="1">
      <c r="A806" s="3"/>
      <c r="B806" s="3"/>
      <c r="C806" s="3"/>
      <c r="D806" s="4"/>
      <c r="E806" s="4"/>
      <c r="F806" s="54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14.25" customHeight="1">
      <c r="A807" s="3"/>
      <c r="B807" s="3"/>
      <c r="C807" s="3"/>
      <c r="D807" s="4"/>
      <c r="E807" s="4"/>
      <c r="F807" s="54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14.25" customHeight="1">
      <c r="A808" s="3"/>
      <c r="B808" s="3"/>
      <c r="C808" s="3"/>
      <c r="D808" s="4"/>
      <c r="E808" s="4"/>
      <c r="F808" s="54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14.25" customHeight="1">
      <c r="A809" s="3"/>
      <c r="B809" s="3"/>
      <c r="C809" s="3"/>
      <c r="D809" s="4"/>
      <c r="E809" s="4"/>
      <c r="F809" s="54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14.25" customHeight="1">
      <c r="A810" s="3"/>
      <c r="B810" s="3"/>
      <c r="C810" s="3"/>
      <c r="D810" s="4"/>
      <c r="E810" s="4"/>
      <c r="F810" s="54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14.25" customHeight="1">
      <c r="A811" s="3"/>
      <c r="B811" s="3"/>
      <c r="C811" s="3"/>
      <c r="D811" s="4"/>
      <c r="E811" s="4"/>
      <c r="F811" s="54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14.25" customHeight="1">
      <c r="A812" s="3"/>
      <c r="B812" s="3"/>
      <c r="C812" s="3"/>
      <c r="D812" s="4"/>
      <c r="E812" s="4"/>
      <c r="F812" s="54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14.25" customHeight="1">
      <c r="A813" s="3"/>
      <c r="B813" s="3"/>
      <c r="C813" s="3"/>
      <c r="D813" s="4"/>
      <c r="E813" s="4"/>
      <c r="F813" s="54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14.25" customHeight="1">
      <c r="A814" s="3"/>
      <c r="B814" s="3"/>
      <c r="C814" s="3"/>
      <c r="D814" s="4"/>
      <c r="E814" s="4"/>
      <c r="F814" s="54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14.25" customHeight="1">
      <c r="A815" s="3"/>
      <c r="B815" s="3"/>
      <c r="C815" s="3"/>
      <c r="D815" s="4"/>
      <c r="E815" s="4"/>
      <c r="F815" s="54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14.25" customHeight="1">
      <c r="A816" s="3"/>
      <c r="B816" s="3"/>
      <c r="C816" s="3"/>
      <c r="D816" s="4"/>
      <c r="E816" s="4"/>
      <c r="F816" s="54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14.25" customHeight="1">
      <c r="A817" s="3"/>
      <c r="B817" s="3"/>
      <c r="C817" s="3"/>
      <c r="D817" s="4"/>
      <c r="E817" s="4"/>
      <c r="F817" s="54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14.25" customHeight="1">
      <c r="A818" s="3"/>
      <c r="B818" s="3"/>
      <c r="C818" s="3"/>
      <c r="D818" s="4"/>
      <c r="E818" s="4"/>
      <c r="F818" s="54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14.25" customHeight="1">
      <c r="A819" s="3"/>
      <c r="B819" s="3"/>
      <c r="C819" s="3"/>
      <c r="D819" s="4"/>
      <c r="E819" s="4"/>
      <c r="F819" s="54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14.25" customHeight="1">
      <c r="A820" s="3"/>
      <c r="B820" s="3"/>
      <c r="C820" s="3"/>
      <c r="D820" s="4"/>
      <c r="E820" s="4"/>
      <c r="F820" s="54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14.25" customHeight="1">
      <c r="A821" s="3"/>
      <c r="B821" s="3"/>
      <c r="C821" s="3"/>
      <c r="D821" s="4"/>
      <c r="E821" s="4"/>
      <c r="F821" s="54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14.25" customHeight="1">
      <c r="A822" s="3"/>
      <c r="B822" s="3"/>
      <c r="C822" s="3"/>
      <c r="D822" s="4"/>
      <c r="E822" s="4"/>
      <c r="F822" s="54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14.25" customHeight="1">
      <c r="A823" s="3"/>
      <c r="B823" s="3"/>
      <c r="C823" s="3"/>
      <c r="D823" s="4"/>
      <c r="E823" s="4"/>
      <c r="F823" s="54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14.25" customHeight="1">
      <c r="A824" s="3"/>
      <c r="B824" s="3"/>
      <c r="C824" s="3"/>
      <c r="D824" s="4"/>
      <c r="E824" s="4"/>
      <c r="F824" s="54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14.25" customHeight="1">
      <c r="A825" s="3"/>
      <c r="B825" s="3"/>
      <c r="C825" s="3"/>
      <c r="D825" s="4"/>
      <c r="E825" s="4"/>
      <c r="F825" s="54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14.25" customHeight="1">
      <c r="A826" s="3"/>
      <c r="B826" s="3"/>
      <c r="C826" s="3"/>
      <c r="D826" s="4"/>
      <c r="E826" s="4"/>
      <c r="F826" s="54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14.25" customHeight="1">
      <c r="A827" s="3"/>
      <c r="B827" s="3"/>
      <c r="C827" s="3"/>
      <c r="D827" s="4"/>
      <c r="E827" s="4"/>
      <c r="F827" s="54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14.25" customHeight="1">
      <c r="A828" s="3"/>
      <c r="B828" s="3"/>
      <c r="C828" s="3"/>
      <c r="D828" s="4"/>
      <c r="E828" s="4"/>
      <c r="F828" s="54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14.25" customHeight="1">
      <c r="A829" s="3"/>
      <c r="B829" s="3"/>
      <c r="C829" s="3"/>
      <c r="D829" s="4"/>
      <c r="E829" s="4"/>
      <c r="F829" s="54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14.25" customHeight="1">
      <c r="A830" s="3"/>
      <c r="B830" s="3"/>
      <c r="C830" s="3"/>
      <c r="D830" s="4"/>
      <c r="E830" s="4"/>
      <c r="F830" s="54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14.25" customHeight="1">
      <c r="A831" s="3"/>
      <c r="B831" s="3"/>
      <c r="C831" s="3"/>
      <c r="D831" s="4"/>
      <c r="E831" s="4"/>
      <c r="F831" s="54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14.25" customHeight="1">
      <c r="A832" s="3"/>
      <c r="B832" s="3"/>
      <c r="C832" s="3"/>
      <c r="D832" s="4"/>
      <c r="E832" s="4"/>
      <c r="F832" s="54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14.25" customHeight="1">
      <c r="A833" s="3"/>
      <c r="B833" s="3"/>
      <c r="C833" s="3"/>
      <c r="D833" s="4"/>
      <c r="E833" s="4"/>
      <c r="F833" s="54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14.25" customHeight="1">
      <c r="A834" s="3"/>
      <c r="B834" s="3"/>
      <c r="C834" s="3"/>
      <c r="D834" s="4"/>
      <c r="E834" s="4"/>
      <c r="F834" s="54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14.25" customHeight="1">
      <c r="A835" s="3"/>
      <c r="B835" s="3"/>
      <c r="C835" s="3"/>
      <c r="D835" s="4"/>
      <c r="E835" s="4"/>
      <c r="F835" s="54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14.25" customHeight="1">
      <c r="A836" s="3"/>
      <c r="B836" s="3"/>
      <c r="C836" s="3"/>
      <c r="D836" s="4"/>
      <c r="E836" s="4"/>
      <c r="F836" s="54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14.25" customHeight="1">
      <c r="A837" s="3"/>
      <c r="B837" s="3"/>
      <c r="C837" s="3"/>
      <c r="D837" s="4"/>
      <c r="E837" s="4"/>
      <c r="F837" s="54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14.25" customHeight="1">
      <c r="A838" s="3"/>
      <c r="B838" s="3"/>
      <c r="C838" s="3"/>
      <c r="D838" s="4"/>
      <c r="E838" s="4"/>
      <c r="F838" s="54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14.25" customHeight="1">
      <c r="A839" s="3"/>
      <c r="B839" s="3"/>
      <c r="C839" s="3"/>
      <c r="D839" s="4"/>
      <c r="E839" s="4"/>
      <c r="F839" s="54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14.25" customHeight="1">
      <c r="A840" s="3"/>
      <c r="B840" s="3"/>
      <c r="C840" s="3"/>
      <c r="D840" s="4"/>
      <c r="E840" s="4"/>
      <c r="F840" s="54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14.25" customHeight="1">
      <c r="A841" s="3"/>
      <c r="B841" s="3"/>
      <c r="C841" s="3"/>
      <c r="D841" s="4"/>
      <c r="E841" s="4"/>
      <c r="F841" s="54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14.25" customHeight="1">
      <c r="A842" s="3"/>
      <c r="B842" s="3"/>
      <c r="C842" s="3"/>
      <c r="D842" s="4"/>
      <c r="E842" s="4"/>
      <c r="F842" s="54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14.25" customHeight="1">
      <c r="A843" s="3"/>
      <c r="B843" s="3"/>
      <c r="C843" s="3"/>
      <c r="D843" s="4"/>
      <c r="E843" s="4"/>
      <c r="F843" s="54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14.25" customHeight="1">
      <c r="A844" s="3"/>
      <c r="B844" s="3"/>
      <c r="C844" s="3"/>
      <c r="D844" s="4"/>
      <c r="E844" s="4"/>
      <c r="F844" s="54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14.25" customHeight="1">
      <c r="A845" s="3"/>
      <c r="B845" s="3"/>
      <c r="C845" s="3"/>
      <c r="D845" s="4"/>
      <c r="E845" s="4"/>
      <c r="F845" s="54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14.25" customHeight="1">
      <c r="A846" s="3"/>
      <c r="B846" s="3"/>
      <c r="C846" s="3"/>
      <c r="D846" s="4"/>
      <c r="E846" s="4"/>
      <c r="F846" s="54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14.25" customHeight="1">
      <c r="A847" s="3"/>
      <c r="B847" s="3"/>
      <c r="C847" s="3"/>
      <c r="D847" s="4"/>
      <c r="E847" s="4"/>
      <c r="F847" s="54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14.25" customHeight="1">
      <c r="A848" s="3"/>
      <c r="B848" s="3"/>
      <c r="C848" s="3"/>
      <c r="D848" s="4"/>
      <c r="E848" s="4"/>
      <c r="F848" s="54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14.25" customHeight="1">
      <c r="A849" s="3"/>
      <c r="B849" s="3"/>
      <c r="C849" s="3"/>
      <c r="D849" s="4"/>
      <c r="E849" s="4"/>
      <c r="F849" s="54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14.25" customHeight="1">
      <c r="A850" s="3"/>
      <c r="B850" s="3"/>
      <c r="C850" s="3"/>
      <c r="D850" s="4"/>
      <c r="E850" s="4"/>
      <c r="F850" s="54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14.25" customHeight="1">
      <c r="A851" s="3"/>
      <c r="B851" s="3"/>
      <c r="C851" s="3"/>
      <c r="D851" s="4"/>
      <c r="E851" s="4"/>
      <c r="F851" s="54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14.25" customHeight="1">
      <c r="A852" s="3"/>
      <c r="B852" s="3"/>
      <c r="C852" s="3"/>
      <c r="D852" s="4"/>
      <c r="E852" s="4"/>
      <c r="F852" s="54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14.25" customHeight="1">
      <c r="A853" s="3"/>
      <c r="B853" s="3"/>
      <c r="C853" s="3"/>
      <c r="D853" s="4"/>
      <c r="E853" s="4"/>
      <c r="F853" s="54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14.25" customHeight="1">
      <c r="A854" s="3"/>
      <c r="B854" s="3"/>
      <c r="C854" s="3"/>
      <c r="D854" s="4"/>
      <c r="E854" s="4"/>
      <c r="F854" s="54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14.25" customHeight="1">
      <c r="A855" s="3"/>
      <c r="B855" s="3"/>
      <c r="C855" s="3"/>
      <c r="D855" s="4"/>
      <c r="E855" s="4"/>
      <c r="F855" s="54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14.25" customHeight="1">
      <c r="A856" s="3"/>
      <c r="B856" s="3"/>
      <c r="C856" s="3"/>
      <c r="D856" s="4"/>
      <c r="E856" s="4"/>
      <c r="F856" s="54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14.25" customHeight="1">
      <c r="A857" s="3"/>
      <c r="B857" s="3"/>
      <c r="C857" s="3"/>
      <c r="D857" s="4"/>
      <c r="E857" s="4"/>
      <c r="F857" s="54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14.25" customHeight="1">
      <c r="A858" s="3"/>
      <c r="B858" s="3"/>
      <c r="C858" s="3"/>
      <c r="D858" s="4"/>
      <c r="E858" s="4"/>
      <c r="F858" s="54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14.25" customHeight="1">
      <c r="A859" s="3"/>
      <c r="B859" s="3"/>
      <c r="C859" s="3"/>
      <c r="D859" s="4"/>
      <c r="E859" s="4"/>
      <c r="F859" s="54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14.25" customHeight="1">
      <c r="A860" s="3"/>
      <c r="B860" s="3"/>
      <c r="C860" s="3"/>
      <c r="D860" s="4"/>
      <c r="E860" s="4"/>
      <c r="F860" s="54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14.25" customHeight="1">
      <c r="A861" s="3"/>
      <c r="B861" s="3"/>
      <c r="C861" s="3"/>
      <c r="D861" s="4"/>
      <c r="E861" s="4"/>
      <c r="F861" s="54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14.25" customHeight="1">
      <c r="A862" s="3"/>
      <c r="B862" s="3"/>
      <c r="C862" s="3"/>
      <c r="D862" s="4"/>
      <c r="E862" s="4"/>
      <c r="F862" s="54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14.25" customHeight="1">
      <c r="A863" s="3"/>
      <c r="B863" s="3"/>
      <c r="C863" s="3"/>
      <c r="D863" s="4"/>
      <c r="E863" s="4"/>
      <c r="F863" s="54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14.25" customHeight="1">
      <c r="A864" s="3"/>
      <c r="B864" s="3"/>
      <c r="C864" s="3"/>
      <c r="D864" s="4"/>
      <c r="E864" s="4"/>
      <c r="F864" s="54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14.25" customHeight="1">
      <c r="A865" s="3"/>
      <c r="B865" s="3"/>
      <c r="C865" s="3"/>
      <c r="D865" s="4"/>
      <c r="E865" s="4"/>
      <c r="F865" s="54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14.25" customHeight="1">
      <c r="A866" s="3"/>
      <c r="B866" s="3"/>
      <c r="C866" s="3"/>
      <c r="D866" s="4"/>
      <c r="E866" s="4"/>
      <c r="F866" s="54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14.25" customHeight="1">
      <c r="A867" s="3"/>
      <c r="B867" s="3"/>
      <c r="C867" s="3"/>
      <c r="D867" s="4"/>
      <c r="E867" s="4"/>
      <c r="F867" s="54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14.25" customHeight="1">
      <c r="A868" s="3"/>
      <c r="B868" s="3"/>
      <c r="C868" s="3"/>
      <c r="D868" s="4"/>
      <c r="E868" s="4"/>
      <c r="F868" s="54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14.25" customHeight="1">
      <c r="A869" s="3"/>
      <c r="B869" s="3"/>
      <c r="C869" s="3"/>
      <c r="D869" s="4"/>
      <c r="E869" s="4"/>
      <c r="F869" s="54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14.25" customHeight="1">
      <c r="A870" s="3"/>
      <c r="B870" s="3"/>
      <c r="C870" s="3"/>
      <c r="D870" s="4"/>
      <c r="E870" s="4"/>
      <c r="F870" s="54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14.25" customHeight="1">
      <c r="A871" s="3"/>
      <c r="B871" s="3"/>
      <c r="C871" s="3"/>
      <c r="D871" s="4"/>
      <c r="E871" s="4"/>
      <c r="F871" s="54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14.25" customHeight="1">
      <c r="A872" s="3"/>
      <c r="B872" s="3"/>
      <c r="C872" s="3"/>
      <c r="D872" s="4"/>
      <c r="E872" s="4"/>
      <c r="F872" s="54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14.25" customHeight="1">
      <c r="A873" s="3"/>
      <c r="B873" s="3"/>
      <c r="C873" s="3"/>
      <c r="D873" s="4"/>
      <c r="E873" s="4"/>
      <c r="F873" s="54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14.25" customHeight="1">
      <c r="A874" s="3"/>
      <c r="B874" s="3"/>
      <c r="C874" s="3"/>
      <c r="D874" s="4"/>
      <c r="E874" s="4"/>
      <c r="F874" s="54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14.25" customHeight="1">
      <c r="A875" s="3"/>
      <c r="B875" s="3"/>
      <c r="C875" s="3"/>
      <c r="D875" s="4"/>
      <c r="E875" s="4"/>
      <c r="F875" s="54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14.25" customHeight="1">
      <c r="A876" s="3"/>
      <c r="B876" s="3"/>
      <c r="C876" s="3"/>
      <c r="D876" s="4"/>
      <c r="E876" s="4"/>
      <c r="F876" s="54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14.25" customHeight="1">
      <c r="A877" s="3"/>
      <c r="B877" s="3"/>
      <c r="C877" s="3"/>
      <c r="D877" s="4"/>
      <c r="E877" s="4"/>
      <c r="F877" s="54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14.25" customHeight="1">
      <c r="A878" s="3"/>
      <c r="B878" s="3"/>
      <c r="C878" s="3"/>
      <c r="D878" s="4"/>
      <c r="E878" s="4"/>
      <c r="F878" s="54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14.25" customHeight="1">
      <c r="A879" s="3"/>
      <c r="B879" s="3"/>
      <c r="C879" s="3"/>
      <c r="D879" s="4"/>
      <c r="E879" s="4"/>
      <c r="F879" s="54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14.25" customHeight="1">
      <c r="A880" s="3"/>
      <c r="B880" s="3"/>
      <c r="C880" s="3"/>
      <c r="D880" s="4"/>
      <c r="E880" s="4"/>
      <c r="F880" s="54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14.25" customHeight="1">
      <c r="A881" s="3"/>
      <c r="B881" s="3"/>
      <c r="C881" s="3"/>
      <c r="D881" s="4"/>
      <c r="E881" s="4"/>
      <c r="F881" s="54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14.25" customHeight="1">
      <c r="A882" s="3"/>
      <c r="B882" s="3"/>
      <c r="C882" s="3"/>
      <c r="D882" s="4"/>
      <c r="E882" s="4"/>
      <c r="F882" s="54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14.25" customHeight="1">
      <c r="A883" s="3"/>
      <c r="B883" s="3"/>
      <c r="C883" s="3"/>
      <c r="D883" s="4"/>
      <c r="E883" s="4"/>
      <c r="F883" s="54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14.25" customHeight="1">
      <c r="A884" s="3"/>
      <c r="B884" s="3"/>
      <c r="C884" s="3"/>
      <c r="D884" s="4"/>
      <c r="E884" s="4"/>
      <c r="F884" s="54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14.25" customHeight="1">
      <c r="A885" s="3"/>
      <c r="B885" s="3"/>
      <c r="C885" s="3"/>
      <c r="D885" s="4"/>
      <c r="E885" s="4"/>
      <c r="F885" s="54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14.25" customHeight="1">
      <c r="A886" s="3"/>
      <c r="B886" s="3"/>
      <c r="C886" s="3"/>
      <c r="D886" s="4"/>
      <c r="E886" s="4"/>
      <c r="F886" s="54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14.25" customHeight="1">
      <c r="A887" s="3"/>
      <c r="B887" s="3"/>
      <c r="C887" s="3"/>
      <c r="D887" s="4"/>
      <c r="E887" s="4"/>
      <c r="F887" s="54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14.25" customHeight="1">
      <c r="A888" s="3"/>
      <c r="B888" s="3"/>
      <c r="C888" s="3"/>
      <c r="D888" s="4"/>
      <c r="E888" s="4"/>
      <c r="F888" s="54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14.25" customHeight="1">
      <c r="A889" s="3"/>
      <c r="B889" s="3"/>
      <c r="C889" s="3"/>
      <c r="D889" s="4"/>
      <c r="E889" s="4"/>
      <c r="F889" s="54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14.25" customHeight="1">
      <c r="A890" s="3"/>
      <c r="B890" s="3"/>
      <c r="C890" s="3"/>
      <c r="D890" s="4"/>
      <c r="E890" s="4"/>
      <c r="F890" s="54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14.25" customHeight="1">
      <c r="A891" s="3"/>
      <c r="B891" s="3"/>
      <c r="C891" s="3"/>
      <c r="D891" s="4"/>
      <c r="E891" s="4"/>
      <c r="F891" s="54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14.25" customHeight="1">
      <c r="A892" s="3"/>
      <c r="B892" s="3"/>
      <c r="C892" s="3"/>
      <c r="D892" s="4"/>
      <c r="E892" s="4"/>
      <c r="F892" s="54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14.25" customHeight="1">
      <c r="A893" s="3"/>
      <c r="B893" s="3"/>
      <c r="C893" s="3"/>
      <c r="D893" s="4"/>
      <c r="E893" s="4"/>
      <c r="F893" s="54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14.25" customHeight="1">
      <c r="A894" s="3"/>
      <c r="B894" s="3"/>
      <c r="C894" s="3"/>
      <c r="D894" s="4"/>
      <c r="E894" s="4"/>
      <c r="F894" s="54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14.25" customHeight="1">
      <c r="A895" s="3"/>
      <c r="B895" s="3"/>
      <c r="C895" s="3"/>
      <c r="D895" s="4"/>
      <c r="E895" s="4"/>
      <c r="F895" s="54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14.25" customHeight="1">
      <c r="A896" s="3"/>
      <c r="B896" s="3"/>
      <c r="C896" s="3"/>
      <c r="D896" s="4"/>
      <c r="E896" s="4"/>
      <c r="F896" s="54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14.25" customHeight="1">
      <c r="A897" s="3"/>
      <c r="B897" s="3"/>
      <c r="C897" s="3"/>
      <c r="D897" s="4"/>
      <c r="E897" s="4"/>
      <c r="F897" s="54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14.25" customHeight="1">
      <c r="A898" s="3"/>
      <c r="B898" s="3"/>
      <c r="C898" s="3"/>
      <c r="D898" s="4"/>
      <c r="E898" s="4"/>
      <c r="F898" s="54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14.25" customHeight="1">
      <c r="A899" s="3"/>
      <c r="B899" s="3"/>
      <c r="C899" s="3"/>
      <c r="D899" s="4"/>
      <c r="E899" s="4"/>
      <c r="F899" s="54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14.25" customHeight="1">
      <c r="A900" s="3"/>
      <c r="B900" s="3"/>
      <c r="C900" s="3"/>
      <c r="D900" s="4"/>
      <c r="E900" s="4"/>
      <c r="F900" s="54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14.25" customHeight="1">
      <c r="A901" s="3"/>
      <c r="B901" s="3"/>
      <c r="C901" s="3"/>
      <c r="D901" s="4"/>
      <c r="E901" s="4"/>
      <c r="F901" s="54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14.25" customHeight="1">
      <c r="A902" s="3"/>
      <c r="B902" s="3"/>
      <c r="C902" s="3"/>
      <c r="D902" s="4"/>
      <c r="E902" s="4"/>
      <c r="F902" s="54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14.25" customHeight="1">
      <c r="A903" s="3"/>
      <c r="B903" s="3"/>
      <c r="C903" s="3"/>
      <c r="D903" s="4"/>
      <c r="E903" s="4"/>
      <c r="F903" s="54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14.25" customHeight="1">
      <c r="A904" s="3"/>
      <c r="B904" s="3"/>
      <c r="C904" s="3"/>
      <c r="D904" s="4"/>
      <c r="E904" s="4"/>
      <c r="F904" s="54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14.25" customHeight="1">
      <c r="A905" s="3"/>
      <c r="B905" s="3"/>
      <c r="C905" s="3"/>
      <c r="D905" s="4"/>
      <c r="E905" s="4"/>
      <c r="F905" s="54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14.25" customHeight="1">
      <c r="A906" s="3"/>
      <c r="B906" s="3"/>
      <c r="C906" s="3"/>
      <c r="D906" s="4"/>
      <c r="E906" s="4"/>
      <c r="F906" s="54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14.25" customHeight="1">
      <c r="A907" s="3"/>
      <c r="B907" s="3"/>
      <c r="C907" s="3"/>
      <c r="D907" s="4"/>
      <c r="E907" s="4"/>
      <c r="F907" s="54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14.25" customHeight="1">
      <c r="A908" s="3"/>
      <c r="B908" s="3"/>
      <c r="C908" s="3"/>
      <c r="D908" s="4"/>
      <c r="E908" s="4"/>
      <c r="F908" s="54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14.25" customHeight="1">
      <c r="A909" s="3"/>
      <c r="B909" s="3"/>
      <c r="C909" s="3"/>
      <c r="D909" s="4"/>
      <c r="E909" s="4"/>
      <c r="F909" s="54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14.25" customHeight="1">
      <c r="A910" s="3"/>
      <c r="B910" s="3"/>
      <c r="C910" s="3"/>
      <c r="D910" s="4"/>
      <c r="E910" s="4"/>
      <c r="F910" s="54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14.25" customHeight="1">
      <c r="A911" s="3"/>
      <c r="B911" s="3"/>
      <c r="C911" s="3"/>
      <c r="D911" s="4"/>
      <c r="E911" s="4"/>
      <c r="F911" s="54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14.25" customHeight="1">
      <c r="A912" s="3"/>
      <c r="B912" s="3"/>
      <c r="C912" s="3"/>
      <c r="D912" s="4"/>
      <c r="E912" s="4"/>
      <c r="F912" s="54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14.25" customHeight="1">
      <c r="A913" s="3"/>
      <c r="B913" s="3"/>
      <c r="C913" s="3"/>
      <c r="D913" s="4"/>
      <c r="E913" s="4"/>
      <c r="F913" s="54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14.25" customHeight="1">
      <c r="A914" s="3"/>
      <c r="B914" s="3"/>
      <c r="C914" s="3"/>
      <c r="D914" s="4"/>
      <c r="E914" s="4"/>
      <c r="F914" s="54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14.25" customHeight="1">
      <c r="A915" s="3"/>
      <c r="B915" s="3"/>
      <c r="C915" s="3"/>
      <c r="D915" s="4"/>
      <c r="E915" s="4"/>
      <c r="F915" s="54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14.25" customHeight="1">
      <c r="A916" s="3"/>
      <c r="B916" s="3"/>
      <c r="C916" s="3"/>
      <c r="D916" s="4"/>
      <c r="E916" s="4"/>
      <c r="F916" s="54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14.25" customHeight="1">
      <c r="A917" s="3"/>
      <c r="B917" s="3"/>
      <c r="C917" s="3"/>
      <c r="D917" s="4"/>
      <c r="E917" s="4"/>
      <c r="F917" s="54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14.25" customHeight="1">
      <c r="A918" s="3"/>
      <c r="B918" s="3"/>
      <c r="C918" s="3"/>
      <c r="D918" s="4"/>
      <c r="E918" s="4"/>
      <c r="F918" s="54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14.25" customHeight="1">
      <c r="A919" s="3"/>
      <c r="B919" s="3"/>
      <c r="C919" s="3"/>
      <c r="D919" s="4"/>
      <c r="E919" s="4"/>
      <c r="F919" s="54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14.25" customHeight="1">
      <c r="A920" s="3"/>
      <c r="B920" s="3"/>
      <c r="C920" s="3"/>
      <c r="D920" s="4"/>
      <c r="E920" s="4"/>
      <c r="F920" s="54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14.25" customHeight="1">
      <c r="A921" s="3"/>
      <c r="B921" s="3"/>
      <c r="C921" s="3"/>
      <c r="D921" s="4"/>
      <c r="E921" s="4"/>
      <c r="F921" s="54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14.25" customHeight="1">
      <c r="A922" s="3"/>
      <c r="B922" s="3"/>
      <c r="C922" s="3"/>
      <c r="D922" s="4"/>
      <c r="E922" s="4"/>
      <c r="F922" s="54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14.25" customHeight="1">
      <c r="A923" s="3"/>
      <c r="B923" s="3"/>
      <c r="C923" s="3"/>
      <c r="D923" s="4"/>
      <c r="E923" s="4"/>
      <c r="F923" s="54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14.25" customHeight="1">
      <c r="A924" s="3"/>
      <c r="B924" s="3"/>
      <c r="C924" s="3"/>
      <c r="D924" s="4"/>
      <c r="E924" s="4"/>
      <c r="F924" s="54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14.25" customHeight="1">
      <c r="A925" s="3"/>
      <c r="B925" s="3"/>
      <c r="C925" s="3"/>
      <c r="D925" s="4"/>
      <c r="E925" s="4"/>
      <c r="F925" s="54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14.25" customHeight="1">
      <c r="A926" s="3"/>
      <c r="B926" s="3"/>
      <c r="C926" s="3"/>
      <c r="D926" s="4"/>
      <c r="E926" s="4"/>
      <c r="F926" s="54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14.25" customHeight="1">
      <c r="A927" s="3"/>
      <c r="B927" s="3"/>
      <c r="C927" s="3"/>
      <c r="D927" s="4"/>
      <c r="E927" s="4"/>
      <c r="F927" s="54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14.25" customHeight="1">
      <c r="A928" s="3"/>
      <c r="B928" s="3"/>
      <c r="C928" s="3"/>
      <c r="D928" s="4"/>
      <c r="E928" s="4"/>
      <c r="F928" s="54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14.25" customHeight="1">
      <c r="A929" s="3"/>
      <c r="B929" s="3"/>
      <c r="C929" s="3"/>
      <c r="D929" s="4"/>
      <c r="E929" s="4"/>
      <c r="F929" s="54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14.25" customHeight="1">
      <c r="A930" s="3"/>
      <c r="B930" s="3"/>
      <c r="C930" s="3"/>
      <c r="D930" s="4"/>
      <c r="E930" s="4"/>
      <c r="F930" s="54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14.25" customHeight="1">
      <c r="A931" s="3"/>
      <c r="B931" s="3"/>
      <c r="C931" s="3"/>
      <c r="D931" s="4"/>
      <c r="E931" s="4"/>
      <c r="F931" s="54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14.25" customHeight="1">
      <c r="A932" s="3"/>
      <c r="B932" s="3"/>
      <c r="C932" s="3"/>
      <c r="D932" s="4"/>
      <c r="E932" s="4"/>
      <c r="F932" s="54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14.25" customHeight="1">
      <c r="A933" s="3"/>
      <c r="B933" s="3"/>
      <c r="C933" s="3"/>
      <c r="D933" s="4"/>
      <c r="E933" s="4"/>
      <c r="F933" s="54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14.25" customHeight="1">
      <c r="A934" s="3"/>
      <c r="B934" s="3"/>
      <c r="C934" s="3"/>
      <c r="D934" s="4"/>
      <c r="E934" s="4"/>
      <c r="F934" s="54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14.25" customHeight="1">
      <c r="A935" s="3"/>
      <c r="B935" s="3"/>
      <c r="C935" s="3"/>
      <c r="D935" s="4"/>
      <c r="E935" s="4"/>
      <c r="F935" s="54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14.25" customHeight="1">
      <c r="A936" s="3"/>
      <c r="B936" s="3"/>
      <c r="C936" s="3"/>
      <c r="D936" s="4"/>
      <c r="E936" s="4"/>
      <c r="F936" s="54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14.25" customHeight="1">
      <c r="A937" s="3"/>
      <c r="B937" s="3"/>
      <c r="C937" s="3"/>
      <c r="D937" s="4"/>
      <c r="E937" s="4"/>
      <c r="F937" s="54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14.25" customHeight="1">
      <c r="A938" s="3"/>
      <c r="B938" s="3"/>
      <c r="C938" s="3"/>
      <c r="D938" s="4"/>
      <c r="E938" s="4"/>
      <c r="F938" s="54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14.25" customHeight="1">
      <c r="A939" s="3"/>
      <c r="B939" s="3"/>
      <c r="C939" s="3"/>
      <c r="D939" s="4"/>
      <c r="E939" s="4"/>
      <c r="F939" s="54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14.25" customHeight="1">
      <c r="A940" s="3"/>
      <c r="B940" s="3"/>
      <c r="C940" s="3"/>
      <c r="D940" s="4"/>
      <c r="E940" s="4"/>
      <c r="F940" s="54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14.25" customHeight="1">
      <c r="A941" s="3"/>
      <c r="B941" s="3"/>
      <c r="C941" s="3"/>
      <c r="D941" s="4"/>
      <c r="E941" s="4"/>
      <c r="F941" s="54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14.25" customHeight="1">
      <c r="A942" s="3"/>
      <c r="B942" s="3"/>
      <c r="C942" s="3"/>
      <c r="D942" s="4"/>
      <c r="E942" s="4"/>
      <c r="F942" s="54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14.25" customHeight="1">
      <c r="A943" s="3"/>
      <c r="B943" s="3"/>
      <c r="C943" s="3"/>
      <c r="D943" s="4"/>
      <c r="E943" s="4"/>
      <c r="F943" s="54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14.25" customHeight="1">
      <c r="A944" s="3"/>
      <c r="B944" s="3"/>
      <c r="C944" s="3"/>
      <c r="D944" s="4"/>
      <c r="E944" s="4"/>
      <c r="F944" s="54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14.25" customHeight="1">
      <c r="A945" s="3"/>
      <c r="B945" s="3"/>
      <c r="C945" s="3"/>
      <c r="D945" s="4"/>
      <c r="E945" s="4"/>
      <c r="F945" s="54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14.25" customHeight="1">
      <c r="A946" s="3"/>
      <c r="B946" s="3"/>
      <c r="C946" s="3"/>
      <c r="D946" s="4"/>
      <c r="E946" s="4"/>
      <c r="F946" s="54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14.25" customHeight="1">
      <c r="A947" s="3"/>
      <c r="B947" s="3"/>
      <c r="C947" s="3"/>
      <c r="D947" s="4"/>
      <c r="E947" s="4"/>
      <c r="F947" s="54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14.25" customHeight="1">
      <c r="A948" s="3"/>
      <c r="B948" s="3"/>
      <c r="C948" s="3"/>
      <c r="D948" s="4"/>
      <c r="E948" s="4"/>
      <c r="F948" s="54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14.25" customHeight="1">
      <c r="A949" s="3"/>
      <c r="B949" s="3"/>
      <c r="C949" s="3"/>
      <c r="D949" s="4"/>
      <c r="E949" s="4"/>
      <c r="F949" s="54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14.25" customHeight="1">
      <c r="A950" s="3"/>
      <c r="B950" s="3"/>
      <c r="C950" s="3"/>
      <c r="D950" s="4"/>
      <c r="E950" s="4"/>
      <c r="F950" s="54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14.25" customHeight="1">
      <c r="A951" s="3"/>
      <c r="B951" s="3"/>
      <c r="C951" s="3"/>
      <c r="D951" s="4"/>
      <c r="E951" s="4"/>
      <c r="F951" s="54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14.25" customHeight="1">
      <c r="A952" s="3"/>
      <c r="B952" s="3"/>
      <c r="C952" s="3"/>
      <c r="D952" s="4"/>
      <c r="E952" s="4"/>
      <c r="F952" s="54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14.25" customHeight="1">
      <c r="A953" s="3"/>
      <c r="B953" s="3"/>
      <c r="C953" s="3"/>
      <c r="D953" s="4"/>
      <c r="E953" s="4"/>
      <c r="F953" s="54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14.25" customHeight="1">
      <c r="A954" s="3"/>
      <c r="B954" s="3"/>
      <c r="C954" s="3"/>
      <c r="D954" s="4"/>
      <c r="E954" s="4"/>
      <c r="F954" s="54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14.25" customHeight="1">
      <c r="A955" s="3"/>
      <c r="B955" s="3"/>
      <c r="C955" s="3"/>
      <c r="D955" s="4"/>
      <c r="E955" s="4"/>
      <c r="F955" s="54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14.25" customHeight="1">
      <c r="A956" s="3"/>
      <c r="B956" s="3"/>
      <c r="C956" s="3"/>
      <c r="D956" s="4"/>
      <c r="E956" s="4"/>
      <c r="F956" s="54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14.25" customHeight="1">
      <c r="A957" s="3"/>
      <c r="B957" s="3"/>
      <c r="C957" s="3"/>
      <c r="D957" s="4"/>
      <c r="E957" s="4"/>
      <c r="F957" s="54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14.25" customHeight="1">
      <c r="A958" s="3"/>
      <c r="B958" s="3"/>
      <c r="C958" s="3"/>
      <c r="D958" s="4"/>
      <c r="E958" s="4"/>
      <c r="F958" s="54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14.25" customHeight="1">
      <c r="A959" s="3"/>
      <c r="B959" s="3"/>
      <c r="C959" s="3"/>
      <c r="D959" s="4"/>
      <c r="E959" s="4"/>
      <c r="F959" s="54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14.25" customHeight="1">
      <c r="A960" s="3"/>
      <c r="B960" s="3"/>
      <c r="C960" s="3"/>
      <c r="D960" s="4"/>
      <c r="E960" s="4"/>
      <c r="F960" s="54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14.25" customHeight="1">
      <c r="A961" s="3"/>
      <c r="B961" s="3"/>
      <c r="C961" s="3"/>
      <c r="D961" s="4"/>
      <c r="E961" s="4"/>
      <c r="F961" s="54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14.25" customHeight="1">
      <c r="A962" s="3"/>
      <c r="B962" s="3"/>
      <c r="C962" s="3"/>
      <c r="D962" s="4"/>
      <c r="E962" s="4"/>
      <c r="F962" s="54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14.25" customHeight="1">
      <c r="A963" s="3"/>
      <c r="B963" s="3"/>
      <c r="C963" s="3"/>
      <c r="D963" s="4"/>
      <c r="E963" s="4"/>
      <c r="F963" s="54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14.25" customHeight="1">
      <c r="A964" s="3"/>
      <c r="B964" s="3"/>
      <c r="C964" s="3"/>
      <c r="D964" s="4"/>
      <c r="E964" s="4"/>
      <c r="F964" s="54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14.25" customHeight="1">
      <c r="A965" s="3"/>
      <c r="B965" s="3"/>
      <c r="C965" s="3"/>
      <c r="D965" s="4"/>
      <c r="E965" s="4"/>
      <c r="F965" s="54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14.25" customHeight="1">
      <c r="A966" s="3"/>
      <c r="B966" s="3"/>
      <c r="C966" s="3"/>
      <c r="D966" s="4"/>
      <c r="E966" s="4"/>
      <c r="F966" s="54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14.25" customHeight="1">
      <c r="A967" s="3"/>
      <c r="B967" s="3"/>
      <c r="C967" s="3"/>
      <c r="D967" s="4"/>
      <c r="E967" s="4"/>
      <c r="F967" s="54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14.25" customHeight="1">
      <c r="A968" s="3"/>
      <c r="B968" s="3"/>
      <c r="C968" s="3"/>
      <c r="D968" s="4"/>
      <c r="E968" s="4"/>
      <c r="F968" s="54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14.25" customHeight="1">
      <c r="A969" s="3"/>
      <c r="B969" s="3"/>
      <c r="C969" s="3"/>
      <c r="D969" s="4"/>
      <c r="E969" s="4"/>
      <c r="F969" s="54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14.25" customHeight="1">
      <c r="A970" s="3"/>
      <c r="B970" s="3"/>
      <c r="C970" s="3"/>
      <c r="D970" s="4"/>
      <c r="E970" s="4"/>
      <c r="F970" s="54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14.25" customHeight="1">
      <c r="A971" s="3"/>
      <c r="B971" s="3"/>
      <c r="C971" s="3"/>
      <c r="D971" s="4"/>
      <c r="E971" s="4"/>
      <c r="F971" s="54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14.25" customHeight="1">
      <c r="A972" s="3"/>
      <c r="B972" s="3"/>
      <c r="C972" s="3"/>
      <c r="D972" s="4"/>
      <c r="E972" s="4"/>
      <c r="F972" s="54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14.25" customHeight="1">
      <c r="A973" s="3"/>
      <c r="B973" s="3"/>
      <c r="C973" s="3"/>
      <c r="D973" s="4"/>
      <c r="E973" s="4"/>
      <c r="F973" s="54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14.25" customHeight="1">
      <c r="A974" s="3"/>
      <c r="B974" s="3"/>
      <c r="C974" s="3"/>
      <c r="D974" s="4"/>
      <c r="E974" s="4"/>
      <c r="F974" s="54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14.25" customHeight="1">
      <c r="A975" s="3"/>
      <c r="B975" s="3"/>
      <c r="C975" s="3"/>
      <c r="D975" s="4"/>
      <c r="E975" s="4"/>
      <c r="F975" s="54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14.25" customHeight="1">
      <c r="A976" s="3"/>
      <c r="B976" s="3"/>
      <c r="C976" s="3"/>
      <c r="D976" s="4"/>
      <c r="E976" s="4"/>
      <c r="F976" s="54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14.25" customHeight="1">
      <c r="A977" s="3"/>
      <c r="B977" s="3"/>
      <c r="C977" s="3"/>
      <c r="D977" s="4"/>
      <c r="E977" s="4"/>
      <c r="F977" s="54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14.25" customHeight="1">
      <c r="A978" s="3"/>
      <c r="B978" s="3"/>
      <c r="C978" s="3"/>
      <c r="D978" s="4"/>
      <c r="E978" s="4"/>
      <c r="F978" s="54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14.25" customHeight="1">
      <c r="A979" s="3"/>
      <c r="B979" s="3"/>
      <c r="C979" s="3"/>
      <c r="D979" s="4"/>
      <c r="E979" s="4"/>
      <c r="F979" s="54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14.25" customHeight="1">
      <c r="A980" s="3"/>
      <c r="B980" s="3"/>
      <c r="C980" s="3"/>
      <c r="D980" s="4"/>
      <c r="E980" s="4"/>
      <c r="F980" s="54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14.25" customHeight="1">
      <c r="A981" s="3"/>
      <c r="B981" s="3"/>
      <c r="C981" s="3"/>
      <c r="D981" s="4"/>
      <c r="E981" s="4"/>
      <c r="F981" s="54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14.25" customHeight="1">
      <c r="A982" s="3"/>
      <c r="B982" s="3"/>
      <c r="C982" s="3"/>
      <c r="D982" s="4"/>
      <c r="E982" s="4"/>
      <c r="F982" s="54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ht="14.25" customHeight="1">
      <c r="A983" s="3"/>
      <c r="B983" s="3"/>
      <c r="C983" s="3"/>
      <c r="D983" s="4"/>
      <c r="E983" s="4"/>
      <c r="F983" s="54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ht="14.25" customHeight="1">
      <c r="A984" s="3"/>
      <c r="B984" s="3"/>
      <c r="C984" s="3"/>
      <c r="D984" s="4"/>
      <c r="E984" s="4"/>
      <c r="F984" s="54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ht="14.25" customHeight="1">
      <c r="A985" s="3"/>
      <c r="B985" s="3"/>
      <c r="C985" s="3"/>
      <c r="D985" s="4"/>
      <c r="E985" s="4"/>
      <c r="F985" s="54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ht="14.25" customHeight="1">
      <c r="A986" s="3"/>
      <c r="B986" s="3"/>
      <c r="C986" s="3"/>
      <c r="D986" s="4"/>
      <c r="E986" s="4"/>
      <c r="F986" s="54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ht="14.25" customHeight="1">
      <c r="A987" s="3"/>
      <c r="B987" s="3"/>
      <c r="C987" s="3"/>
      <c r="D987" s="4"/>
      <c r="E987" s="4"/>
      <c r="F987" s="54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ht="14.25" customHeight="1">
      <c r="A988" s="3"/>
      <c r="B988" s="3"/>
      <c r="C988" s="3"/>
      <c r="D988" s="4"/>
      <c r="E988" s="4"/>
      <c r="F988" s="54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ht="14.25" customHeight="1">
      <c r="A989" s="3"/>
      <c r="B989" s="3"/>
      <c r="C989" s="3"/>
      <c r="D989" s="4"/>
      <c r="E989" s="4"/>
      <c r="F989" s="54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ht="14.25" customHeight="1">
      <c r="A990" s="3"/>
      <c r="B990" s="3"/>
      <c r="C990" s="3"/>
      <c r="D990" s="4"/>
      <c r="E990" s="4"/>
      <c r="F990" s="54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ht="14.25" customHeight="1">
      <c r="A991" s="3"/>
      <c r="B991" s="3"/>
      <c r="C991" s="3"/>
      <c r="D991" s="4"/>
      <c r="E991" s="4"/>
      <c r="F991" s="54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ht="14.25" customHeight="1">
      <c r="A992" s="3"/>
      <c r="B992" s="3"/>
      <c r="C992" s="3"/>
      <c r="D992" s="4"/>
      <c r="E992" s="4"/>
      <c r="F992" s="54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ht="14.25" customHeight="1">
      <c r="A993" s="3"/>
      <c r="B993" s="3"/>
      <c r="C993" s="3"/>
      <c r="D993" s="4"/>
      <c r="E993" s="4"/>
      <c r="F993" s="54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ht="14.25" customHeight="1">
      <c r="A994" s="3"/>
      <c r="B994" s="3"/>
      <c r="C994" s="3"/>
      <c r="D994" s="4"/>
      <c r="E994" s="4"/>
      <c r="F994" s="54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ht="14.25" customHeight="1">
      <c r="A995" s="3"/>
      <c r="B995" s="3"/>
      <c r="C995" s="3"/>
      <c r="D995" s="4"/>
      <c r="E995" s="4"/>
      <c r="F995" s="54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ht="14.25" customHeight="1">
      <c r="A996" s="3"/>
      <c r="B996" s="3"/>
      <c r="C996" s="3"/>
      <c r="D996" s="4"/>
      <c r="E996" s="4"/>
      <c r="F996" s="54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ht="14.25" customHeight="1">
      <c r="A997" s="3"/>
      <c r="B997" s="3"/>
      <c r="C997" s="3"/>
      <c r="D997" s="4"/>
      <c r="E997" s="4"/>
      <c r="F997" s="54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ht="14.25" customHeight="1">
      <c r="A998" s="3"/>
      <c r="B998" s="3"/>
      <c r="C998" s="3"/>
      <c r="D998" s="4"/>
      <c r="E998" s="4"/>
      <c r="F998" s="54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ht="14.25" customHeight="1">
      <c r="A999" s="3"/>
      <c r="B999" s="3"/>
      <c r="C999" s="3"/>
      <c r="D999" s="4"/>
      <c r="E999" s="4"/>
      <c r="F999" s="54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ht="14.25" customHeight="1">
      <c r="A1000" s="3"/>
      <c r="B1000" s="3"/>
      <c r="C1000" s="3"/>
      <c r="D1000" s="4"/>
      <c r="E1000" s="4"/>
      <c r="F1000" s="54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7">
    <mergeCell ref="A1:F1"/>
    <mergeCell ref="H2:J2"/>
    <mergeCell ref="K2:M2"/>
    <mergeCell ref="N2:P2"/>
    <mergeCell ref="Q2:S2"/>
    <mergeCell ref="T2:V2"/>
    <mergeCell ref="A18:G18"/>
  </mergeCells>
  <printOptions headings="0" gridLines="0"/>
  <pageMargins left="0.69999999999999996" right="0.69999999999999996" top="0.75" bottom="0.75" header="0" footer="0"/>
  <pageSetup blackAndWhite="0" cellComments="none" copies="1" draft="0" errors="displayed" firstPageNumber="-1" fitToHeight="1" fitToWidth="1" horizontalDpi="600" orientation="landscape" pageOrder="downThenOver" paperSize="9" scale="100" useFirstPageNumber="0" usePrinterDefaults="1" vertic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indexed="5"/>
    <outlinePr applyStyles="0" showOutlineSymbols="1" summaryBelow="1" summaryRight="1"/>
    <pageSetUpPr autoPageBreaks="1" fitToPage="1"/>
  </sheetPr>
  <sheetViews>
    <sheetView workbookViewId="0" zoomScale="100">
      <pane activePane="bottomLeft" state="frozen" topLeftCell="A9" ySplit="8"/>
      <selection activeCell="B10" activeCellId="0" sqref="B10"/>
    </sheetView>
  </sheetViews>
  <sheetFormatPr customHeight="1" defaultColWidth="14.42578125" defaultRowHeight="15" outlineLevelRow="1"/>
  <cols>
    <col bestFit="1" customWidth="1" min="1" max="1" width="9.140625"/>
    <col bestFit="1" customWidth="1" min="2" max="2" width="82.28515625"/>
    <col bestFit="1" customWidth="1" min="3" max="9" width="9.140625"/>
    <col bestFit="1" customWidth="1" min="10" max="10" width="11"/>
    <col bestFit="1" customWidth="1" min="11" max="11" width="12.5703125"/>
    <col bestFit="1" customWidth="1" min="12" max="12" width="9.5703125"/>
    <col bestFit="1" customWidth="1" min="13" max="15" width="11.28515625"/>
    <col bestFit="1" customWidth="1" min="16" max="26" width="9.140625"/>
  </cols>
  <sheetData>
    <row r="1" ht="75" customHeight="1">
      <c r="A1" s="64"/>
      <c r="B1" s="64"/>
      <c r="C1" s="64"/>
      <c r="D1" s="64"/>
      <c r="E1" s="64"/>
      <c r="F1" s="64"/>
      <c r="G1" s="64"/>
      <c r="H1" s="64"/>
      <c r="I1" s="64"/>
      <c r="J1" s="64"/>
      <c r="K1" s="65"/>
      <c r="L1" s="65"/>
      <c r="M1" s="66" t="s">
        <v>23</v>
      </c>
      <c r="N1" s="2"/>
      <c r="O1" s="2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</row>
    <row r="2" ht="39.75" customHeight="1">
      <c r="A2" s="64"/>
      <c r="B2" s="67" t="e">
        <f>"Розрахунок вартості теплової енергії, виробленої власними теплоелектроцентралями, теплоелектростанціями, атомними електростанціями, когенераційними установками та установками з використанням альтернативних джерел енергії,  на планований період з "&amp;[36]ІНСТРУКЦІЯ!B1&amp;" року"</f>
        <v>#REF!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9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</row>
    <row r="3" ht="21" customHeight="1">
      <c r="A3" s="64"/>
      <c r="B3" s="70" t="e">
        <f>'[35]1_Елементи витрат'!A3</f>
        <v>#REF!</v>
      </c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9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</row>
    <row r="4" ht="12" customHeight="1">
      <c r="A4" s="64"/>
      <c r="B4" s="71" t="s">
        <v>24</v>
      </c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</row>
    <row r="5" ht="12.75" customHeight="1">
      <c r="A5" s="64"/>
      <c r="B5" s="64"/>
      <c r="C5" s="64"/>
      <c r="D5" s="64"/>
      <c r="E5" s="64"/>
      <c r="F5" s="64"/>
      <c r="G5" s="72"/>
      <c r="H5" s="72"/>
      <c r="I5" s="72"/>
      <c r="J5" s="72"/>
      <c r="K5" s="72"/>
      <c r="L5" s="64"/>
      <c r="M5" s="64" t="s">
        <v>25</v>
      </c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</row>
    <row r="6" ht="39" customHeight="1">
      <c r="A6" s="73" t="s">
        <v>26</v>
      </c>
      <c r="B6" s="74" t="s">
        <v>27</v>
      </c>
      <c r="C6" s="74" t="s">
        <v>28</v>
      </c>
      <c r="D6" s="75" t="s">
        <v>29</v>
      </c>
      <c r="E6" s="7"/>
      <c r="F6" s="7"/>
      <c r="G6" s="7"/>
      <c r="H6" s="7"/>
      <c r="I6" s="8"/>
      <c r="J6" s="75" t="s">
        <v>30</v>
      </c>
      <c r="K6" s="7"/>
      <c r="L6" s="7"/>
      <c r="M6" s="7"/>
      <c r="N6" s="7"/>
      <c r="O6" s="8"/>
      <c r="P6" s="76"/>
      <c r="Q6" s="64"/>
      <c r="R6" s="64"/>
      <c r="S6" s="64"/>
      <c r="T6" s="64"/>
      <c r="U6" s="64"/>
      <c r="V6" s="64"/>
      <c r="W6" s="64"/>
      <c r="X6" s="64"/>
      <c r="Y6" s="64"/>
      <c r="Z6" s="64"/>
    </row>
    <row r="7" ht="25.5" customHeight="1">
      <c r="A7" s="77"/>
      <c r="B7" s="77"/>
      <c r="C7" s="77"/>
      <c r="D7" s="74" t="s">
        <v>31</v>
      </c>
      <c r="E7" s="75" t="s">
        <v>32</v>
      </c>
      <c r="F7" s="7"/>
      <c r="G7" s="7"/>
      <c r="H7" s="7"/>
      <c r="I7" s="8"/>
      <c r="J7" s="74" t="s">
        <v>31</v>
      </c>
      <c r="K7" s="75" t="s">
        <v>32</v>
      </c>
      <c r="L7" s="7"/>
      <c r="M7" s="7"/>
      <c r="N7" s="7"/>
      <c r="O7" s="8"/>
      <c r="P7" s="76"/>
      <c r="Q7" s="64"/>
      <c r="R7" s="64"/>
      <c r="S7" s="64"/>
      <c r="T7" s="64"/>
      <c r="U7" s="64"/>
      <c r="V7" s="64"/>
      <c r="W7" s="64"/>
      <c r="X7" s="64"/>
      <c r="Y7" s="64"/>
      <c r="Z7" s="64"/>
    </row>
    <row r="8" ht="12" customHeight="1">
      <c r="A8" s="78"/>
      <c r="B8" s="78"/>
      <c r="C8" s="78"/>
      <c r="D8" s="78"/>
      <c r="E8" s="79" t="s">
        <v>33</v>
      </c>
      <c r="F8" s="80" t="s">
        <v>34</v>
      </c>
      <c r="G8" s="80" t="s">
        <v>35</v>
      </c>
      <c r="H8" s="80" t="s">
        <v>36</v>
      </c>
      <c r="I8" s="79" t="s">
        <v>37</v>
      </c>
      <c r="J8" s="78"/>
      <c r="K8" s="79" t="s">
        <v>38</v>
      </c>
      <c r="L8" s="80" t="s">
        <v>34</v>
      </c>
      <c r="M8" s="80" t="s">
        <v>35</v>
      </c>
      <c r="N8" s="80" t="s">
        <v>36</v>
      </c>
      <c r="O8" s="80" t="s">
        <v>37</v>
      </c>
      <c r="P8" s="79" t="s">
        <v>39</v>
      </c>
      <c r="Q8" s="64"/>
      <c r="R8" s="64"/>
      <c r="S8" s="64"/>
      <c r="T8" s="64"/>
      <c r="U8" s="64"/>
      <c r="V8" s="64"/>
      <c r="W8" s="64"/>
      <c r="X8" s="64"/>
      <c r="Y8" s="64"/>
      <c r="Z8" s="64"/>
    </row>
    <row r="9" ht="12" customHeight="1">
      <c r="A9" s="81">
        <v>1</v>
      </c>
      <c r="B9" s="81">
        <v>2</v>
      </c>
      <c r="C9" s="81">
        <v>3</v>
      </c>
      <c r="D9" s="81">
        <v>4</v>
      </c>
      <c r="E9" s="81">
        <v>5</v>
      </c>
      <c r="F9" s="81">
        <v>6</v>
      </c>
      <c r="G9" s="81">
        <v>7</v>
      </c>
      <c r="H9" s="81">
        <v>8</v>
      </c>
      <c r="I9" s="81">
        <v>9</v>
      </c>
      <c r="J9" s="81">
        <v>10</v>
      </c>
      <c r="K9" s="81">
        <v>11</v>
      </c>
      <c r="L9" s="81">
        <v>12</v>
      </c>
      <c r="M9" s="81">
        <v>13</v>
      </c>
      <c r="N9" s="81">
        <v>14</v>
      </c>
      <c r="O9" s="81">
        <v>15</v>
      </c>
      <c r="P9" s="79"/>
      <c r="Q9" s="64"/>
      <c r="R9" s="64"/>
      <c r="S9" s="64"/>
      <c r="T9" s="64"/>
      <c r="U9" s="64"/>
      <c r="V9" s="64"/>
      <c r="W9" s="64"/>
      <c r="X9" s="64"/>
      <c r="Y9" s="64"/>
      <c r="Z9" s="64"/>
    </row>
    <row r="10" ht="30.75" customHeight="1">
      <c r="A10" s="82" t="s">
        <v>40</v>
      </c>
      <c r="B10" s="83" t="s">
        <v>41</v>
      </c>
      <c r="C10" s="84"/>
      <c r="D10" s="85" t="s">
        <v>42</v>
      </c>
      <c r="E10" s="85" t="s">
        <v>42</v>
      </c>
      <c r="F10" s="85" t="s">
        <v>42</v>
      </c>
      <c r="G10" s="85" t="s">
        <v>42</v>
      </c>
      <c r="H10" s="85" t="s">
        <v>42</v>
      </c>
      <c r="I10" s="85" t="s">
        <v>42</v>
      </c>
      <c r="J10" s="86">
        <f t="shared" ref="J10:J39" si="25">K10+P10</f>
        <v>0</v>
      </c>
      <c r="K10" s="87">
        <f t="shared" ref="K10:N10" si="26">SUM(K11:K15)</f>
        <v>0</v>
      </c>
      <c r="L10" s="87">
        <f t="shared" si="26"/>
        <v>0</v>
      </c>
      <c r="M10" s="87">
        <f t="shared" si="26"/>
        <v>0</v>
      </c>
      <c r="N10" s="87">
        <f t="shared" si="26"/>
        <v>0</v>
      </c>
      <c r="O10" s="87"/>
      <c r="P10" s="87">
        <f>SUM(P11:P15)</f>
        <v>0</v>
      </c>
      <c r="Q10" s="88"/>
      <c r="R10" s="88"/>
      <c r="S10" s="88"/>
      <c r="T10" s="88"/>
      <c r="U10" s="88"/>
      <c r="V10" s="88"/>
      <c r="W10" s="88"/>
      <c r="X10" s="88"/>
      <c r="Y10" s="88"/>
      <c r="Z10" s="88"/>
    </row>
    <row r="11" ht="12" customHeight="1">
      <c r="A11" s="89" t="s">
        <v>43</v>
      </c>
      <c r="B11" s="90" t="s">
        <v>44</v>
      </c>
      <c r="C11" s="91"/>
      <c r="D11" s="92"/>
      <c r="E11" s="91"/>
      <c r="F11" s="91"/>
      <c r="G11" s="91"/>
      <c r="H11" s="91"/>
      <c r="I11" s="91"/>
      <c r="J11" s="91">
        <f t="shared" si="25"/>
        <v>0</v>
      </c>
      <c r="K11" s="91">
        <f t="shared" ref="K11:O15" si="27">IF($C11=0,0,E11*$C11/1000)</f>
        <v>0</v>
      </c>
      <c r="L11" s="91">
        <f t="shared" si="27"/>
        <v>0</v>
      </c>
      <c r="M11" s="91">
        <f t="shared" si="27"/>
        <v>0</v>
      </c>
      <c r="N11" s="91">
        <f t="shared" si="27"/>
        <v>0</v>
      </c>
      <c r="O11" s="91">
        <f t="shared" si="27"/>
        <v>0</v>
      </c>
      <c r="P11" s="91">
        <f t="shared" ref="P11:P15" si="28">O11+N11+M11</f>
        <v>0</v>
      </c>
      <c r="Q11" s="93"/>
      <c r="R11" s="93"/>
      <c r="S11" s="93"/>
      <c r="T11" s="93"/>
      <c r="U11" s="93"/>
      <c r="V11" s="93"/>
      <c r="W11" s="93"/>
      <c r="X11" s="93"/>
      <c r="Y11" s="93"/>
      <c r="Z11" s="93"/>
    </row>
    <row r="12" ht="12" customHeight="1">
      <c r="A12" s="89" t="s">
        <v>45</v>
      </c>
      <c r="B12" s="90" t="s">
        <v>46</v>
      </c>
      <c r="C12" s="91"/>
      <c r="D12" s="92"/>
      <c r="E12" s="91"/>
      <c r="F12" s="91"/>
      <c r="G12" s="91"/>
      <c r="H12" s="91"/>
      <c r="I12" s="91"/>
      <c r="J12" s="91">
        <f t="shared" si="25"/>
        <v>0</v>
      </c>
      <c r="K12" s="91">
        <f t="shared" si="27"/>
        <v>0</v>
      </c>
      <c r="L12" s="91">
        <f t="shared" si="27"/>
        <v>0</v>
      </c>
      <c r="M12" s="91">
        <f t="shared" si="27"/>
        <v>0</v>
      </c>
      <c r="N12" s="91">
        <f t="shared" si="27"/>
        <v>0</v>
      </c>
      <c r="O12" s="91">
        <f t="shared" si="27"/>
        <v>0</v>
      </c>
      <c r="P12" s="91">
        <f t="shared" si="28"/>
        <v>0</v>
      </c>
      <c r="Q12" s="93"/>
      <c r="R12" s="93"/>
      <c r="S12" s="93"/>
      <c r="T12" s="93"/>
      <c r="U12" s="93"/>
      <c r="V12" s="93"/>
      <c r="W12" s="93"/>
      <c r="X12" s="93"/>
      <c r="Y12" s="93"/>
      <c r="Z12" s="93"/>
    </row>
    <row r="13" ht="12" customHeight="1">
      <c r="A13" s="89" t="s">
        <v>47</v>
      </c>
      <c r="B13" s="90" t="s">
        <v>48</v>
      </c>
      <c r="C13" s="91"/>
      <c r="D13" s="92"/>
      <c r="E13" s="91"/>
      <c r="F13" s="91"/>
      <c r="G13" s="91"/>
      <c r="H13" s="91"/>
      <c r="I13" s="91"/>
      <c r="J13" s="91">
        <f t="shared" si="25"/>
        <v>0</v>
      </c>
      <c r="K13" s="91">
        <f t="shared" si="27"/>
        <v>0</v>
      </c>
      <c r="L13" s="91">
        <f t="shared" si="27"/>
        <v>0</v>
      </c>
      <c r="M13" s="91">
        <f t="shared" si="27"/>
        <v>0</v>
      </c>
      <c r="N13" s="91">
        <f t="shared" si="27"/>
        <v>0</v>
      </c>
      <c r="O13" s="91">
        <f t="shared" si="27"/>
        <v>0</v>
      </c>
      <c r="P13" s="91">
        <f t="shared" si="28"/>
        <v>0</v>
      </c>
      <c r="Q13" s="93"/>
      <c r="R13" s="93"/>
      <c r="S13" s="93"/>
      <c r="T13" s="93"/>
      <c r="U13" s="93"/>
      <c r="V13" s="93"/>
      <c r="W13" s="93"/>
      <c r="X13" s="93"/>
      <c r="Y13" s="93"/>
      <c r="Z13" s="93"/>
    </row>
    <row r="14" ht="12" customHeight="1">
      <c r="A14" s="89" t="s">
        <v>49</v>
      </c>
      <c r="B14" s="90" t="s">
        <v>50</v>
      </c>
      <c r="C14" s="91"/>
      <c r="D14" s="92"/>
      <c r="E14" s="91"/>
      <c r="F14" s="91"/>
      <c r="G14" s="91"/>
      <c r="H14" s="91"/>
      <c r="I14" s="91"/>
      <c r="J14" s="91">
        <f t="shared" si="25"/>
        <v>0</v>
      </c>
      <c r="K14" s="91">
        <f t="shared" si="27"/>
        <v>0</v>
      </c>
      <c r="L14" s="91">
        <f t="shared" si="27"/>
        <v>0</v>
      </c>
      <c r="M14" s="91">
        <f t="shared" si="27"/>
        <v>0</v>
      </c>
      <c r="N14" s="91">
        <f t="shared" si="27"/>
        <v>0</v>
      </c>
      <c r="O14" s="91">
        <f t="shared" si="27"/>
        <v>0</v>
      </c>
      <c r="P14" s="91">
        <f t="shared" si="28"/>
        <v>0</v>
      </c>
      <c r="Q14" s="93"/>
      <c r="R14" s="93"/>
      <c r="S14" s="93"/>
      <c r="T14" s="93"/>
      <c r="U14" s="93"/>
      <c r="V14" s="93"/>
      <c r="W14" s="93"/>
      <c r="X14" s="93"/>
      <c r="Y14" s="93"/>
      <c r="Z14" s="93"/>
    </row>
    <row r="15" ht="12" customHeight="1">
      <c r="A15" s="89" t="s">
        <v>51</v>
      </c>
      <c r="B15" s="90" t="s">
        <v>52</v>
      </c>
      <c r="C15" s="91"/>
      <c r="D15" s="92"/>
      <c r="E15" s="91"/>
      <c r="F15" s="91"/>
      <c r="G15" s="91"/>
      <c r="H15" s="91"/>
      <c r="I15" s="91"/>
      <c r="J15" s="91">
        <f t="shared" si="25"/>
        <v>0</v>
      </c>
      <c r="K15" s="91">
        <f t="shared" si="27"/>
        <v>0</v>
      </c>
      <c r="L15" s="91">
        <f t="shared" si="27"/>
        <v>0</v>
      </c>
      <c r="M15" s="91">
        <f t="shared" si="27"/>
        <v>0</v>
      </c>
      <c r="N15" s="91">
        <f t="shared" si="27"/>
        <v>0</v>
      </c>
      <c r="O15" s="91">
        <f t="shared" si="27"/>
        <v>0</v>
      </c>
      <c r="P15" s="91">
        <f t="shared" si="28"/>
        <v>0</v>
      </c>
      <c r="Q15" s="93"/>
      <c r="R15" s="93"/>
      <c r="S15" s="93"/>
      <c r="T15" s="93"/>
      <c r="U15" s="93"/>
      <c r="V15" s="93"/>
      <c r="W15" s="93"/>
      <c r="X15" s="93"/>
      <c r="Y15" s="93"/>
      <c r="Z15" s="93"/>
    </row>
    <row r="16" ht="12" customHeight="1">
      <c r="A16" s="89" t="s">
        <v>53</v>
      </c>
      <c r="B16" s="90" t="s">
        <v>54</v>
      </c>
      <c r="C16" s="85" t="s">
        <v>42</v>
      </c>
      <c r="D16" s="85" t="s">
        <v>42</v>
      </c>
      <c r="E16" s="85" t="s">
        <v>42</v>
      </c>
      <c r="F16" s="85" t="s">
        <v>42</v>
      </c>
      <c r="G16" s="85" t="s">
        <v>42</v>
      </c>
      <c r="H16" s="85" t="s">
        <v>42</v>
      </c>
      <c r="I16" s="85" t="s">
        <v>42</v>
      </c>
      <c r="J16" s="94">
        <f t="shared" si="25"/>
        <v>0</v>
      </c>
      <c r="K16" s="94">
        <f>IF(D11=0,,K15/(D11+D12+D13+D14)*D11)</f>
        <v>0</v>
      </c>
      <c r="L16" s="94">
        <f>IF(D11=0,,L15/(D11+D12+D13+D14)*D11)</f>
        <v>0</v>
      </c>
      <c r="M16" s="94">
        <f>IF(D11=0,,M15/(D11+D12+D13+D14)*D11)</f>
        <v>0</v>
      </c>
      <c r="N16" s="94">
        <f>IF(D11=0,,N15/(D11+D12+D13+D14)*D11)</f>
        <v>0</v>
      </c>
      <c r="O16" s="94"/>
      <c r="P16" s="94">
        <f>IF(C11=0,,P15/(C11+C12+C13+C14)*C11)</f>
        <v>0</v>
      </c>
      <c r="Q16" s="93"/>
      <c r="R16" s="93"/>
      <c r="S16" s="93"/>
      <c r="T16" s="93"/>
      <c r="U16" s="93"/>
      <c r="V16" s="93"/>
      <c r="W16" s="93"/>
      <c r="X16" s="93"/>
      <c r="Y16" s="93"/>
      <c r="Z16" s="93"/>
    </row>
    <row r="17" ht="12" customHeight="1">
      <c r="A17" s="89" t="s">
        <v>55</v>
      </c>
      <c r="B17" s="90" t="s">
        <v>56</v>
      </c>
      <c r="C17" s="85" t="s">
        <v>42</v>
      </c>
      <c r="D17" s="85" t="s">
        <v>42</v>
      </c>
      <c r="E17" s="85" t="s">
        <v>42</v>
      </c>
      <c r="F17" s="85" t="s">
        <v>42</v>
      </c>
      <c r="G17" s="85" t="s">
        <v>42</v>
      </c>
      <c r="H17" s="85" t="s">
        <v>42</v>
      </c>
      <c r="I17" s="85" t="s">
        <v>42</v>
      </c>
      <c r="J17" s="94">
        <f t="shared" si="25"/>
        <v>0</v>
      </c>
      <c r="K17" s="94">
        <f>IF(D12=0,,K15/(D11+D12+D13+D14)*D12)</f>
        <v>0</v>
      </c>
      <c r="L17" s="94">
        <f>IF(D12=0,,L15/(D11+D12+D13+D14)*D12)</f>
        <v>0</v>
      </c>
      <c r="M17" s="94">
        <f>IF(D12=0,,M15/(D11+D12+D13+D14)*D12)</f>
        <v>0</v>
      </c>
      <c r="N17" s="94">
        <f>IF(D12=0,,N15/(D11+D12+D13+D14)*D12)</f>
        <v>0</v>
      </c>
      <c r="O17" s="94"/>
      <c r="P17" s="94">
        <f>IF(C12=0,,P15/(C11+C12+C13+C14)*C12)</f>
        <v>0</v>
      </c>
      <c r="Q17" s="93"/>
      <c r="R17" s="93"/>
      <c r="S17" s="93"/>
      <c r="T17" s="93"/>
      <c r="U17" s="93"/>
      <c r="V17" s="93"/>
      <c r="W17" s="93"/>
      <c r="X17" s="93"/>
      <c r="Y17" s="93"/>
      <c r="Z17" s="93"/>
    </row>
    <row r="18" ht="12" customHeight="1">
      <c r="A18" s="89" t="s">
        <v>57</v>
      </c>
      <c r="B18" s="90" t="s">
        <v>58</v>
      </c>
      <c r="C18" s="85" t="s">
        <v>42</v>
      </c>
      <c r="D18" s="85" t="s">
        <v>42</v>
      </c>
      <c r="E18" s="85" t="s">
        <v>42</v>
      </c>
      <c r="F18" s="85" t="s">
        <v>42</v>
      </c>
      <c r="G18" s="85" t="s">
        <v>42</v>
      </c>
      <c r="H18" s="85" t="s">
        <v>42</v>
      </c>
      <c r="I18" s="85" t="s">
        <v>42</v>
      </c>
      <c r="J18" s="94">
        <f t="shared" si="25"/>
        <v>0</v>
      </c>
      <c r="K18" s="94">
        <f>IF(D13=0,,K15/(D11+D12+D13+D14)*D13)</f>
        <v>0</v>
      </c>
      <c r="L18" s="94">
        <f>IF(D13=0,,L15/(D11+D12+D13+D14)*D13)</f>
        <v>0</v>
      </c>
      <c r="M18" s="94">
        <f>IF(D13=0,,M15/(D11+D12+D13+D14)*D13)</f>
        <v>0</v>
      </c>
      <c r="N18" s="94">
        <f>IF(D13=0,,N15/(D11+D12+D13+D14)*D13)</f>
        <v>0</v>
      </c>
      <c r="O18" s="94"/>
      <c r="P18" s="94">
        <f>IF(C13=0,,P15/(C11+C12+C13+C14)*C13)</f>
        <v>0</v>
      </c>
      <c r="Q18" s="93"/>
      <c r="R18" s="93"/>
      <c r="S18" s="93"/>
      <c r="T18" s="93"/>
      <c r="U18" s="93"/>
      <c r="V18" s="93"/>
      <c r="W18" s="93"/>
      <c r="X18" s="93"/>
      <c r="Y18" s="93"/>
      <c r="Z18" s="93"/>
    </row>
    <row r="19" ht="12" customHeight="1">
      <c r="A19" s="89" t="s">
        <v>59</v>
      </c>
      <c r="B19" s="90" t="s">
        <v>60</v>
      </c>
      <c r="C19" s="85" t="s">
        <v>42</v>
      </c>
      <c r="D19" s="85" t="s">
        <v>42</v>
      </c>
      <c r="E19" s="85" t="s">
        <v>42</v>
      </c>
      <c r="F19" s="85" t="s">
        <v>42</v>
      </c>
      <c r="G19" s="85" t="s">
        <v>42</v>
      </c>
      <c r="H19" s="85" t="s">
        <v>42</v>
      </c>
      <c r="I19" s="85" t="s">
        <v>42</v>
      </c>
      <c r="J19" s="94">
        <f t="shared" si="25"/>
        <v>0</v>
      </c>
      <c r="K19" s="94">
        <f>IF(D14=0,,K15/(D11+D12+D13+D14)*D14)</f>
        <v>0</v>
      </c>
      <c r="L19" s="94">
        <f>IF(D14=0,,L15/(D11+D12+D13+D14)*D14)</f>
        <v>0</v>
      </c>
      <c r="M19" s="94">
        <f>IF(D14=0,,M15/(D11+D12+D13+D14)*D14)</f>
        <v>0</v>
      </c>
      <c r="N19" s="94">
        <f>IF(D14=0,,N15/(D11+D12+D13+D14)*D14)</f>
        <v>0</v>
      </c>
      <c r="O19" s="94"/>
      <c r="P19" s="94">
        <f>IF(C14=0,,P15/(C11+C12+C13+C14)*C14)</f>
        <v>0</v>
      </c>
      <c r="Q19" s="93"/>
      <c r="R19" s="93"/>
      <c r="S19" s="93"/>
      <c r="T19" s="93"/>
      <c r="U19" s="93"/>
      <c r="V19" s="93"/>
      <c r="W19" s="93"/>
      <c r="X19" s="93"/>
      <c r="Y19" s="93"/>
      <c r="Z19" s="93"/>
    </row>
    <row r="20" ht="30" customHeight="1" outlineLevel="1">
      <c r="A20" s="82" t="s">
        <v>61</v>
      </c>
      <c r="B20" s="83" t="s">
        <v>62</v>
      </c>
      <c r="C20" s="84"/>
      <c r="D20" s="85" t="s">
        <v>42</v>
      </c>
      <c r="E20" s="85" t="s">
        <v>42</v>
      </c>
      <c r="F20" s="85" t="s">
        <v>42</v>
      </c>
      <c r="G20" s="85" t="s">
        <v>42</v>
      </c>
      <c r="H20" s="85" t="s">
        <v>42</v>
      </c>
      <c r="I20" s="85" t="s">
        <v>42</v>
      </c>
      <c r="J20" s="86">
        <f t="shared" si="25"/>
        <v>0</v>
      </c>
      <c r="K20" s="87">
        <f t="shared" ref="K20:N20" si="29">SUM(K21:K25)</f>
        <v>0</v>
      </c>
      <c r="L20" s="87">
        <f t="shared" si="29"/>
        <v>0</v>
      </c>
      <c r="M20" s="87">
        <f t="shared" si="29"/>
        <v>0</v>
      </c>
      <c r="N20" s="87">
        <f t="shared" si="29"/>
        <v>0</v>
      </c>
      <c r="O20" s="87"/>
      <c r="P20" s="87">
        <f>SUM(P21:P25)</f>
        <v>0</v>
      </c>
      <c r="Q20" s="88"/>
      <c r="R20" s="88"/>
      <c r="S20" s="88"/>
      <c r="T20" s="88"/>
      <c r="U20" s="88"/>
      <c r="V20" s="88"/>
      <c r="W20" s="88"/>
      <c r="X20" s="88"/>
      <c r="Y20" s="88"/>
      <c r="Z20" s="88"/>
    </row>
    <row r="21" ht="12" customHeight="1" outlineLevel="1">
      <c r="A21" s="89" t="s">
        <v>63</v>
      </c>
      <c r="B21" s="90" t="s">
        <v>44</v>
      </c>
      <c r="C21" s="91"/>
      <c r="D21" s="92"/>
      <c r="E21" s="91"/>
      <c r="F21" s="91"/>
      <c r="G21" s="91"/>
      <c r="H21" s="91"/>
      <c r="I21" s="91"/>
      <c r="J21" s="91">
        <f t="shared" si="25"/>
        <v>0</v>
      </c>
      <c r="K21" s="91">
        <f t="shared" ref="K21:O25" si="30">IF($C21=0,0,E21*$C21/1000)</f>
        <v>0</v>
      </c>
      <c r="L21" s="91">
        <f t="shared" si="30"/>
        <v>0</v>
      </c>
      <c r="M21" s="91">
        <f t="shared" si="30"/>
        <v>0</v>
      </c>
      <c r="N21" s="91">
        <f t="shared" si="30"/>
        <v>0</v>
      </c>
      <c r="O21" s="91">
        <f t="shared" si="30"/>
        <v>0</v>
      </c>
      <c r="P21" s="91">
        <f t="shared" ref="P21:P25" si="31">O21+N21+M21</f>
        <v>0</v>
      </c>
      <c r="Q21" s="93"/>
      <c r="R21" s="93"/>
      <c r="S21" s="93"/>
      <c r="T21" s="93"/>
      <c r="U21" s="93"/>
      <c r="V21" s="93"/>
      <c r="W21" s="93"/>
      <c r="X21" s="93"/>
      <c r="Y21" s="93"/>
      <c r="Z21" s="93"/>
    </row>
    <row r="22" ht="12" customHeight="1" outlineLevel="1">
      <c r="A22" s="89" t="s">
        <v>64</v>
      </c>
      <c r="B22" s="90" t="s">
        <v>46</v>
      </c>
      <c r="C22" s="95"/>
      <c r="D22" s="96"/>
      <c r="E22" s="95"/>
      <c r="F22" s="95"/>
      <c r="G22" s="95"/>
      <c r="H22" s="95"/>
      <c r="I22" s="91"/>
      <c r="J22" s="91">
        <f t="shared" si="25"/>
        <v>0</v>
      </c>
      <c r="K22" s="91">
        <f t="shared" si="30"/>
        <v>0</v>
      </c>
      <c r="L22" s="91">
        <f t="shared" si="30"/>
        <v>0</v>
      </c>
      <c r="M22" s="91">
        <f t="shared" si="30"/>
        <v>0</v>
      </c>
      <c r="N22" s="91">
        <f t="shared" si="30"/>
        <v>0</v>
      </c>
      <c r="O22" s="91">
        <f t="shared" si="30"/>
        <v>0</v>
      </c>
      <c r="P22" s="91">
        <f t="shared" si="31"/>
        <v>0</v>
      </c>
      <c r="Q22" s="93"/>
      <c r="R22" s="93"/>
      <c r="S22" s="93"/>
      <c r="T22" s="93"/>
      <c r="U22" s="93"/>
      <c r="V22" s="93"/>
      <c r="W22" s="93"/>
      <c r="X22" s="93"/>
      <c r="Y22" s="93"/>
      <c r="Z22" s="93"/>
    </row>
    <row r="23" ht="12" customHeight="1" outlineLevel="1">
      <c r="A23" s="89" t="s">
        <v>65</v>
      </c>
      <c r="B23" s="90" t="s">
        <v>48</v>
      </c>
      <c r="C23" s="91"/>
      <c r="D23" s="92"/>
      <c r="E23" s="91"/>
      <c r="F23" s="91"/>
      <c r="G23" s="91"/>
      <c r="H23" s="91"/>
      <c r="I23" s="91"/>
      <c r="J23" s="91">
        <f t="shared" si="25"/>
        <v>0</v>
      </c>
      <c r="K23" s="91">
        <f t="shared" si="30"/>
        <v>0</v>
      </c>
      <c r="L23" s="91">
        <f t="shared" si="30"/>
        <v>0</v>
      </c>
      <c r="M23" s="91">
        <f t="shared" si="30"/>
        <v>0</v>
      </c>
      <c r="N23" s="91">
        <f t="shared" si="30"/>
        <v>0</v>
      </c>
      <c r="O23" s="91">
        <f t="shared" si="30"/>
        <v>0</v>
      </c>
      <c r="P23" s="91">
        <f t="shared" si="31"/>
        <v>0</v>
      </c>
      <c r="Q23" s="93"/>
      <c r="R23" s="93"/>
      <c r="S23" s="93"/>
      <c r="T23" s="93"/>
      <c r="U23" s="93"/>
      <c r="V23" s="93"/>
      <c r="W23" s="93"/>
      <c r="X23" s="93"/>
      <c r="Y23" s="93"/>
      <c r="Z23" s="93"/>
    </row>
    <row r="24" ht="12" customHeight="1" outlineLevel="1">
      <c r="A24" s="89" t="s">
        <v>66</v>
      </c>
      <c r="B24" s="90" t="s">
        <v>50</v>
      </c>
      <c r="C24" s="91"/>
      <c r="D24" s="92"/>
      <c r="E24" s="91"/>
      <c r="F24" s="91"/>
      <c r="G24" s="91"/>
      <c r="H24" s="91"/>
      <c r="I24" s="91"/>
      <c r="J24" s="91">
        <f t="shared" si="25"/>
        <v>0</v>
      </c>
      <c r="K24" s="91">
        <f t="shared" si="30"/>
        <v>0</v>
      </c>
      <c r="L24" s="91">
        <f t="shared" si="30"/>
        <v>0</v>
      </c>
      <c r="M24" s="91">
        <f t="shared" si="30"/>
        <v>0</v>
      </c>
      <c r="N24" s="91">
        <f t="shared" si="30"/>
        <v>0</v>
      </c>
      <c r="O24" s="91">
        <f t="shared" si="30"/>
        <v>0</v>
      </c>
      <c r="P24" s="91">
        <f t="shared" si="31"/>
        <v>0</v>
      </c>
      <c r="Q24" s="93"/>
      <c r="R24" s="93"/>
      <c r="S24" s="93"/>
      <c r="T24" s="93"/>
      <c r="U24" s="93"/>
      <c r="V24" s="93"/>
      <c r="W24" s="93"/>
      <c r="X24" s="93"/>
      <c r="Y24" s="93"/>
      <c r="Z24" s="93"/>
    </row>
    <row r="25" ht="12" customHeight="1" outlineLevel="1">
      <c r="A25" s="89" t="s">
        <v>67</v>
      </c>
      <c r="B25" s="90" t="s">
        <v>52</v>
      </c>
      <c r="C25" s="91"/>
      <c r="D25" s="92"/>
      <c r="E25" s="91"/>
      <c r="F25" s="91"/>
      <c r="G25" s="91"/>
      <c r="H25" s="91"/>
      <c r="I25" s="91"/>
      <c r="J25" s="91">
        <f t="shared" si="25"/>
        <v>0</v>
      </c>
      <c r="K25" s="91">
        <f t="shared" si="30"/>
        <v>0</v>
      </c>
      <c r="L25" s="91">
        <f t="shared" si="30"/>
        <v>0</v>
      </c>
      <c r="M25" s="91">
        <f t="shared" si="30"/>
        <v>0</v>
      </c>
      <c r="N25" s="91">
        <f t="shared" si="30"/>
        <v>0</v>
      </c>
      <c r="O25" s="91">
        <f t="shared" si="30"/>
        <v>0</v>
      </c>
      <c r="P25" s="91">
        <f t="shared" si="31"/>
        <v>0</v>
      </c>
      <c r="Q25" s="93"/>
      <c r="R25" s="93"/>
      <c r="S25" s="93"/>
      <c r="T25" s="93"/>
      <c r="U25" s="93"/>
      <c r="V25" s="93"/>
      <c r="W25" s="93"/>
      <c r="X25" s="93"/>
      <c r="Y25" s="93"/>
      <c r="Z25" s="93"/>
    </row>
    <row r="26" ht="12" customHeight="1" outlineLevel="1">
      <c r="A26" s="89" t="s">
        <v>68</v>
      </c>
      <c r="B26" s="90" t="s">
        <v>54</v>
      </c>
      <c r="C26" s="85" t="s">
        <v>42</v>
      </c>
      <c r="D26" s="85" t="s">
        <v>42</v>
      </c>
      <c r="E26" s="85" t="s">
        <v>42</v>
      </c>
      <c r="F26" s="85" t="s">
        <v>42</v>
      </c>
      <c r="G26" s="85" t="s">
        <v>42</v>
      </c>
      <c r="H26" s="85" t="s">
        <v>42</v>
      </c>
      <c r="I26" s="85" t="s">
        <v>42</v>
      </c>
      <c r="J26" s="94">
        <f t="shared" si="25"/>
        <v>0</v>
      </c>
      <c r="K26" s="94">
        <f>IF(D21=0,,K25/(D21+D22+D23+D24)*D21)</f>
        <v>0</v>
      </c>
      <c r="L26" s="94">
        <f>IF(D21=0,,L25/(D21+D22+D23+D24)*D21)</f>
        <v>0</v>
      </c>
      <c r="M26" s="94">
        <f>IF(D21=0,,M25/(D21+D22+D23+D24)*D21)</f>
        <v>0</v>
      </c>
      <c r="N26" s="94">
        <f>IF(D21=0,,N25/(D21+D22+D23+D24)*D21)</f>
        <v>0</v>
      </c>
      <c r="O26" s="94"/>
      <c r="P26" s="94">
        <f>IF(C21=0,,P25/(C21+C22+C23+C24)*C21)</f>
        <v>0</v>
      </c>
      <c r="Q26" s="93"/>
      <c r="R26" s="93"/>
      <c r="S26" s="93"/>
      <c r="T26" s="93"/>
      <c r="U26" s="93"/>
      <c r="V26" s="93"/>
      <c r="W26" s="93"/>
      <c r="X26" s="93"/>
      <c r="Y26" s="93"/>
      <c r="Z26" s="93"/>
    </row>
    <row r="27" ht="12" customHeight="1" outlineLevel="1">
      <c r="A27" s="89" t="s">
        <v>69</v>
      </c>
      <c r="B27" s="90" t="s">
        <v>56</v>
      </c>
      <c r="C27" s="85" t="s">
        <v>42</v>
      </c>
      <c r="D27" s="85" t="s">
        <v>42</v>
      </c>
      <c r="E27" s="85" t="s">
        <v>42</v>
      </c>
      <c r="F27" s="85" t="s">
        <v>42</v>
      </c>
      <c r="G27" s="85" t="s">
        <v>42</v>
      </c>
      <c r="H27" s="85" t="s">
        <v>42</v>
      </c>
      <c r="I27" s="85" t="s">
        <v>42</v>
      </c>
      <c r="J27" s="94">
        <f t="shared" si="25"/>
        <v>0</v>
      </c>
      <c r="K27" s="94">
        <f>IF(D22=0,,K25/(D21+D22+D23+D24)*D22)</f>
        <v>0</v>
      </c>
      <c r="L27" s="94">
        <f>IF(D22=0,,L25/(D21+D22+D23+D24)*D22)</f>
        <v>0</v>
      </c>
      <c r="M27" s="94">
        <f>IF(D22=0,,M25/(D21+D22+D23+D24)*D22)</f>
        <v>0</v>
      </c>
      <c r="N27" s="94">
        <f>IF(D22=0,,N25/(D21+D22+D23+D24)*D22)</f>
        <v>0</v>
      </c>
      <c r="O27" s="94"/>
      <c r="P27" s="94">
        <f>IF(C22=0,,P25/(C21+C22+C23+C24)*C22)</f>
        <v>0</v>
      </c>
      <c r="Q27" s="93"/>
      <c r="R27" s="93"/>
      <c r="S27" s="93"/>
      <c r="T27" s="93"/>
      <c r="U27" s="93"/>
      <c r="V27" s="93"/>
      <c r="W27" s="93"/>
      <c r="X27" s="93"/>
      <c r="Y27" s="93"/>
      <c r="Z27" s="93"/>
    </row>
    <row r="28" ht="12" customHeight="1" outlineLevel="1">
      <c r="A28" s="89" t="s">
        <v>70</v>
      </c>
      <c r="B28" s="90" t="s">
        <v>58</v>
      </c>
      <c r="C28" s="85" t="s">
        <v>42</v>
      </c>
      <c r="D28" s="85" t="s">
        <v>42</v>
      </c>
      <c r="E28" s="85" t="s">
        <v>42</v>
      </c>
      <c r="F28" s="85" t="s">
        <v>42</v>
      </c>
      <c r="G28" s="85" t="s">
        <v>42</v>
      </c>
      <c r="H28" s="85" t="s">
        <v>42</v>
      </c>
      <c r="I28" s="85" t="s">
        <v>42</v>
      </c>
      <c r="J28" s="94">
        <f t="shared" si="25"/>
        <v>0</v>
      </c>
      <c r="K28" s="94">
        <f>IF(D23=0,,K25/(D21+D22+D23+D24)*D23)</f>
        <v>0</v>
      </c>
      <c r="L28" s="94">
        <f>IF(D23=0,,L25/(D21+D22+D23+D24)*D23)</f>
        <v>0</v>
      </c>
      <c r="M28" s="94">
        <f>IF(D23=0,,M25/(D21+D22+D23+D24)*D23)</f>
        <v>0</v>
      </c>
      <c r="N28" s="94">
        <f>IF(D23=0,,N25/(D21+D22+D23+D24)*D23)</f>
        <v>0</v>
      </c>
      <c r="O28" s="94"/>
      <c r="P28" s="94">
        <f>IF(C23=0,,P25/(C21+C22+C23+C24)*C23)</f>
        <v>0</v>
      </c>
      <c r="Q28" s="93"/>
      <c r="R28" s="93"/>
      <c r="S28" s="93"/>
      <c r="T28" s="93"/>
      <c r="U28" s="93"/>
      <c r="V28" s="93"/>
      <c r="W28" s="93"/>
      <c r="X28" s="93"/>
      <c r="Y28" s="93"/>
      <c r="Z28" s="93"/>
    </row>
    <row r="29" ht="12" customHeight="1">
      <c r="A29" s="89" t="s">
        <v>71</v>
      </c>
      <c r="B29" s="90" t="s">
        <v>60</v>
      </c>
      <c r="C29" s="85" t="s">
        <v>42</v>
      </c>
      <c r="D29" s="85" t="s">
        <v>42</v>
      </c>
      <c r="E29" s="85" t="s">
        <v>42</v>
      </c>
      <c r="F29" s="85" t="s">
        <v>42</v>
      </c>
      <c r="G29" s="85" t="s">
        <v>42</v>
      </c>
      <c r="H29" s="85" t="s">
        <v>42</v>
      </c>
      <c r="I29" s="85" t="s">
        <v>42</v>
      </c>
      <c r="J29" s="94">
        <f t="shared" si="25"/>
        <v>0</v>
      </c>
      <c r="K29" s="94">
        <f>IF(D24=0,,K25/(D21+D22+D23+D24)*D24)</f>
        <v>0</v>
      </c>
      <c r="L29" s="94">
        <f>IF(D24=0,,L25/(D21+D22+D23+D24)*D24)</f>
        <v>0</v>
      </c>
      <c r="M29" s="94">
        <f>IF(D24=0,,M25/(D21+D22+D23+D24)*D24)</f>
        <v>0</v>
      </c>
      <c r="N29" s="94">
        <f>IF(D24=0,,N25/(D21+D22+D23+D24)*D24)</f>
        <v>0</v>
      </c>
      <c r="O29" s="94"/>
      <c r="P29" s="94">
        <f>IF(C24=0,,P25/(C21+C22+C23+C24)*C24)</f>
        <v>0</v>
      </c>
      <c r="Q29" s="88"/>
      <c r="R29" s="88"/>
      <c r="S29" s="88"/>
      <c r="T29" s="88"/>
      <c r="U29" s="88"/>
      <c r="V29" s="88"/>
      <c r="W29" s="88"/>
      <c r="X29" s="88"/>
      <c r="Y29" s="88"/>
      <c r="Z29" s="88"/>
    </row>
    <row r="30" ht="12" customHeight="1">
      <c r="A30" s="82" t="s">
        <v>72</v>
      </c>
      <c r="B30" s="83" t="s">
        <v>73</v>
      </c>
      <c r="C30" s="84">
        <f>C31+C32+C33+C34+C35</f>
        <v>0</v>
      </c>
      <c r="D30" s="85" t="s">
        <v>42</v>
      </c>
      <c r="E30" s="85" t="s">
        <v>42</v>
      </c>
      <c r="F30" s="85" t="s">
        <v>42</v>
      </c>
      <c r="G30" s="85" t="s">
        <v>42</v>
      </c>
      <c r="H30" s="85" t="s">
        <v>42</v>
      </c>
      <c r="I30" s="85" t="s">
        <v>42</v>
      </c>
      <c r="J30" s="86">
        <f t="shared" si="25"/>
        <v>0</v>
      </c>
      <c r="K30" s="87">
        <f t="shared" ref="K30:N30" si="32">SUM(K31:K35)</f>
        <v>0</v>
      </c>
      <c r="L30" s="87">
        <f t="shared" si="32"/>
        <v>0</v>
      </c>
      <c r="M30" s="87">
        <f t="shared" si="32"/>
        <v>0</v>
      </c>
      <c r="N30" s="87">
        <f t="shared" si="32"/>
        <v>0</v>
      </c>
      <c r="O30" s="87"/>
      <c r="P30" s="87">
        <f>SUM(P31:P35)</f>
        <v>0</v>
      </c>
      <c r="Q30" s="93"/>
      <c r="R30" s="93"/>
      <c r="S30" s="93"/>
      <c r="T30" s="93"/>
      <c r="U30" s="93"/>
      <c r="V30" s="93"/>
      <c r="W30" s="93"/>
      <c r="X30" s="93"/>
      <c r="Y30" s="93"/>
      <c r="Z30" s="93"/>
    </row>
    <row r="31" ht="12" customHeight="1">
      <c r="A31" s="89" t="s">
        <v>74</v>
      </c>
      <c r="B31" s="90" t="s">
        <v>44</v>
      </c>
      <c r="C31" s="91"/>
      <c r="D31" s="92"/>
      <c r="E31" s="91"/>
      <c r="F31" s="91"/>
      <c r="G31" s="91"/>
      <c r="H31" s="91"/>
      <c r="I31" s="91"/>
      <c r="J31" s="91">
        <f t="shared" si="25"/>
        <v>0</v>
      </c>
      <c r="K31" s="91">
        <f t="shared" ref="K31:O35" si="33">IF($C31=0,0,E31*$C31/1000)</f>
        <v>0</v>
      </c>
      <c r="L31" s="91">
        <f t="shared" si="33"/>
        <v>0</v>
      </c>
      <c r="M31" s="91">
        <f t="shared" si="33"/>
        <v>0</v>
      </c>
      <c r="N31" s="91">
        <f t="shared" si="33"/>
        <v>0</v>
      </c>
      <c r="O31" s="91">
        <f t="shared" si="33"/>
        <v>0</v>
      </c>
      <c r="P31" s="91">
        <f t="shared" ref="P31:P35" si="34">O31+N31+M31</f>
        <v>0</v>
      </c>
      <c r="Q31" s="93"/>
      <c r="R31" s="93"/>
      <c r="S31" s="93"/>
      <c r="T31" s="93"/>
      <c r="U31" s="93"/>
      <c r="V31" s="93"/>
      <c r="W31" s="93"/>
      <c r="X31" s="93"/>
      <c r="Y31" s="93"/>
      <c r="Z31" s="93"/>
    </row>
    <row r="32" ht="12" customHeight="1">
      <c r="A32" s="89" t="s">
        <v>75</v>
      </c>
      <c r="B32" s="90" t="s">
        <v>46</v>
      </c>
      <c r="C32" s="97"/>
      <c r="D32" s="98"/>
      <c r="E32" s="97"/>
      <c r="F32" s="97"/>
      <c r="G32" s="97"/>
      <c r="H32" s="97"/>
      <c r="I32" s="97"/>
      <c r="J32" s="91">
        <f t="shared" si="25"/>
        <v>0</v>
      </c>
      <c r="K32" s="91">
        <f t="shared" si="33"/>
        <v>0</v>
      </c>
      <c r="L32" s="91">
        <f t="shared" si="33"/>
        <v>0</v>
      </c>
      <c r="M32" s="91">
        <f t="shared" si="33"/>
        <v>0</v>
      </c>
      <c r="N32" s="91">
        <f t="shared" si="33"/>
        <v>0</v>
      </c>
      <c r="O32" s="91">
        <f t="shared" si="33"/>
        <v>0</v>
      </c>
      <c r="P32" s="91">
        <f t="shared" si="34"/>
        <v>0</v>
      </c>
      <c r="Q32" s="93"/>
      <c r="R32" s="93"/>
      <c r="S32" s="93"/>
      <c r="T32" s="93"/>
      <c r="U32" s="93"/>
      <c r="V32" s="93"/>
      <c r="W32" s="93"/>
      <c r="X32" s="93"/>
      <c r="Y32" s="93"/>
      <c r="Z32" s="93"/>
    </row>
    <row r="33" ht="12" customHeight="1">
      <c r="A33" s="89" t="s">
        <v>76</v>
      </c>
      <c r="B33" s="90" t="s">
        <v>48</v>
      </c>
      <c r="C33" s="91"/>
      <c r="D33" s="92"/>
      <c r="E33" s="91"/>
      <c r="F33" s="91"/>
      <c r="G33" s="91"/>
      <c r="H33" s="91"/>
      <c r="I33" s="91"/>
      <c r="J33" s="91">
        <f t="shared" si="25"/>
        <v>0</v>
      </c>
      <c r="K33" s="91">
        <f t="shared" si="33"/>
        <v>0</v>
      </c>
      <c r="L33" s="91">
        <f t="shared" si="33"/>
        <v>0</v>
      </c>
      <c r="M33" s="91">
        <f t="shared" si="33"/>
        <v>0</v>
      </c>
      <c r="N33" s="91">
        <f t="shared" si="33"/>
        <v>0</v>
      </c>
      <c r="O33" s="91">
        <f t="shared" si="33"/>
        <v>0</v>
      </c>
      <c r="P33" s="91">
        <f t="shared" si="34"/>
        <v>0</v>
      </c>
      <c r="Q33" s="93"/>
      <c r="R33" s="93"/>
      <c r="S33" s="93"/>
      <c r="T33" s="93"/>
      <c r="U33" s="93"/>
      <c r="V33" s="93"/>
      <c r="W33" s="93"/>
      <c r="X33" s="93"/>
      <c r="Y33" s="93"/>
      <c r="Z33" s="93"/>
    </row>
    <row r="34" ht="12" customHeight="1">
      <c r="A34" s="89" t="s">
        <v>77</v>
      </c>
      <c r="B34" s="90" t="s">
        <v>50</v>
      </c>
      <c r="C34" s="91"/>
      <c r="D34" s="92"/>
      <c r="E34" s="91"/>
      <c r="F34" s="91"/>
      <c r="G34" s="91"/>
      <c r="H34" s="91"/>
      <c r="I34" s="91"/>
      <c r="J34" s="91">
        <f t="shared" si="25"/>
        <v>0</v>
      </c>
      <c r="K34" s="91">
        <f t="shared" si="33"/>
        <v>0</v>
      </c>
      <c r="L34" s="91">
        <f t="shared" si="33"/>
        <v>0</v>
      </c>
      <c r="M34" s="91">
        <f t="shared" si="33"/>
        <v>0</v>
      </c>
      <c r="N34" s="91">
        <f t="shared" si="33"/>
        <v>0</v>
      </c>
      <c r="O34" s="91">
        <f t="shared" si="33"/>
        <v>0</v>
      </c>
      <c r="P34" s="91">
        <f t="shared" si="34"/>
        <v>0</v>
      </c>
      <c r="Q34" s="93"/>
      <c r="R34" s="93"/>
      <c r="S34" s="93"/>
      <c r="T34" s="93"/>
      <c r="U34" s="93"/>
      <c r="V34" s="93"/>
      <c r="W34" s="93"/>
      <c r="X34" s="93"/>
      <c r="Y34" s="93"/>
      <c r="Z34" s="93"/>
    </row>
    <row r="35" ht="12" customHeight="1">
      <c r="A35" s="89" t="s">
        <v>78</v>
      </c>
      <c r="B35" s="90" t="s">
        <v>52</v>
      </c>
      <c r="C35" s="91"/>
      <c r="D35" s="92"/>
      <c r="E35" s="91"/>
      <c r="F35" s="91"/>
      <c r="G35" s="91"/>
      <c r="H35" s="91"/>
      <c r="I35" s="91"/>
      <c r="J35" s="91">
        <f t="shared" si="25"/>
        <v>0</v>
      </c>
      <c r="K35" s="91">
        <f t="shared" si="33"/>
        <v>0</v>
      </c>
      <c r="L35" s="91">
        <f t="shared" si="33"/>
        <v>0</v>
      </c>
      <c r="M35" s="91">
        <f t="shared" si="33"/>
        <v>0</v>
      </c>
      <c r="N35" s="91">
        <f t="shared" si="33"/>
        <v>0</v>
      </c>
      <c r="O35" s="91">
        <f t="shared" si="33"/>
        <v>0</v>
      </c>
      <c r="P35" s="91">
        <f t="shared" si="34"/>
        <v>0</v>
      </c>
      <c r="Q35" s="93"/>
      <c r="R35" s="93"/>
      <c r="S35" s="93"/>
      <c r="T35" s="93"/>
      <c r="U35" s="93"/>
      <c r="V35" s="93"/>
      <c r="W35" s="93"/>
      <c r="X35" s="93"/>
      <c r="Y35" s="93"/>
      <c r="Z35" s="93"/>
    </row>
    <row r="36" ht="12" customHeight="1">
      <c r="A36" s="89" t="s">
        <v>79</v>
      </c>
      <c r="B36" s="90" t="s">
        <v>54</v>
      </c>
      <c r="C36" s="85" t="s">
        <v>42</v>
      </c>
      <c r="D36" s="85" t="s">
        <v>42</v>
      </c>
      <c r="E36" s="85" t="s">
        <v>42</v>
      </c>
      <c r="F36" s="85" t="s">
        <v>42</v>
      </c>
      <c r="G36" s="85" t="s">
        <v>42</v>
      </c>
      <c r="H36" s="85" t="s">
        <v>42</v>
      </c>
      <c r="I36" s="85" t="s">
        <v>42</v>
      </c>
      <c r="J36" s="94">
        <f t="shared" si="25"/>
        <v>0</v>
      </c>
      <c r="K36" s="94">
        <f>IF(D31=0,,K35/(D31+D32+D33+D34)*D31)</f>
        <v>0</v>
      </c>
      <c r="L36" s="94">
        <f>IF(D31=0,,L35/(D31+D32+D33+D34)*D31)</f>
        <v>0</v>
      </c>
      <c r="M36" s="94">
        <f>IF(D31=0,,M35/(D31+D32+D33+D34)*D31)</f>
        <v>0</v>
      </c>
      <c r="N36" s="94">
        <f>IF(D31=0,,N35/(D31+D32+D33+D34)*D31)</f>
        <v>0</v>
      </c>
      <c r="O36" s="94"/>
      <c r="P36" s="94">
        <f>IF(C31=0,,P35/(C31+C32+C33+C34)*C31)</f>
        <v>0</v>
      </c>
      <c r="Q36" s="93"/>
      <c r="R36" s="93"/>
      <c r="S36" s="93"/>
      <c r="T36" s="93"/>
      <c r="U36" s="93"/>
      <c r="V36" s="93"/>
      <c r="W36" s="93"/>
      <c r="X36" s="93"/>
      <c r="Y36" s="93"/>
      <c r="Z36" s="93"/>
    </row>
    <row r="37" ht="12" customHeight="1">
      <c r="A37" s="89" t="s">
        <v>80</v>
      </c>
      <c r="B37" s="90" t="s">
        <v>56</v>
      </c>
      <c r="C37" s="85" t="s">
        <v>42</v>
      </c>
      <c r="D37" s="85" t="s">
        <v>42</v>
      </c>
      <c r="E37" s="85" t="s">
        <v>42</v>
      </c>
      <c r="F37" s="85" t="s">
        <v>42</v>
      </c>
      <c r="G37" s="85" t="s">
        <v>42</v>
      </c>
      <c r="H37" s="85" t="s">
        <v>42</v>
      </c>
      <c r="I37" s="85" t="s">
        <v>42</v>
      </c>
      <c r="J37" s="94">
        <f t="shared" si="25"/>
        <v>0</v>
      </c>
      <c r="K37" s="94">
        <f>IF(D32=0,,K35/(D31+D32+D33+D34)*D32)</f>
        <v>0</v>
      </c>
      <c r="L37" s="94">
        <f>IF(D32=0,,L35/(D31+D32+D33+D34)*D32)</f>
        <v>0</v>
      </c>
      <c r="M37" s="94">
        <f>IF(D32=0,,M35/(D31+D32+D33+D34)*D32)</f>
        <v>0</v>
      </c>
      <c r="N37" s="94">
        <f>IF(D32=0,,N35/(D31+D32+D33+D34)*D32)</f>
        <v>0</v>
      </c>
      <c r="O37" s="94"/>
      <c r="P37" s="94">
        <f>IF(C32=0,,P35/(C31+C32+C33+C34)*C32)</f>
        <v>0</v>
      </c>
      <c r="Q37" s="93"/>
      <c r="R37" s="93"/>
      <c r="S37" s="93"/>
      <c r="T37" s="93"/>
      <c r="U37" s="93"/>
      <c r="V37" s="93"/>
      <c r="W37" s="93"/>
      <c r="X37" s="93"/>
      <c r="Y37" s="93"/>
      <c r="Z37" s="93"/>
    </row>
    <row r="38" ht="12" customHeight="1">
      <c r="A38" s="89" t="s">
        <v>81</v>
      </c>
      <c r="B38" s="90" t="s">
        <v>58</v>
      </c>
      <c r="C38" s="85" t="s">
        <v>42</v>
      </c>
      <c r="D38" s="85" t="s">
        <v>42</v>
      </c>
      <c r="E38" s="85" t="s">
        <v>42</v>
      </c>
      <c r="F38" s="85" t="s">
        <v>42</v>
      </c>
      <c r="G38" s="85" t="s">
        <v>42</v>
      </c>
      <c r="H38" s="85" t="s">
        <v>42</v>
      </c>
      <c r="I38" s="85" t="s">
        <v>42</v>
      </c>
      <c r="J38" s="94">
        <f t="shared" si="25"/>
        <v>0</v>
      </c>
      <c r="K38" s="94">
        <f>IF(D33=0,,K35/(D31+D32+D33+D34)*D33)</f>
        <v>0</v>
      </c>
      <c r="L38" s="94">
        <f>IF(D33=0,,L35/(D31+D32+D33+D34)*D33)</f>
        <v>0</v>
      </c>
      <c r="M38" s="94">
        <f>IF(D33=0,,M35/(D31+D32+D33+D34)*D33)</f>
        <v>0</v>
      </c>
      <c r="N38" s="94">
        <f>IF(D33=0,,N35/(D31+D32+D33+D34)*D33)</f>
        <v>0</v>
      </c>
      <c r="O38" s="94"/>
      <c r="P38" s="94">
        <f>IF(C33=0,,P35/(C31+C32+C33+C34)*C33)</f>
        <v>0</v>
      </c>
      <c r="Q38" s="93"/>
      <c r="R38" s="93"/>
      <c r="S38" s="93"/>
      <c r="T38" s="93"/>
      <c r="U38" s="93"/>
      <c r="V38" s="93"/>
      <c r="W38" s="93"/>
      <c r="X38" s="93"/>
      <c r="Y38" s="93"/>
      <c r="Z38" s="93"/>
    </row>
    <row r="39" ht="84" customHeight="1">
      <c r="A39" s="89" t="s">
        <v>82</v>
      </c>
      <c r="B39" s="90" t="s">
        <v>60</v>
      </c>
      <c r="C39" s="85" t="s">
        <v>42</v>
      </c>
      <c r="D39" s="85" t="s">
        <v>42</v>
      </c>
      <c r="E39" s="85" t="s">
        <v>42</v>
      </c>
      <c r="F39" s="85" t="s">
        <v>42</v>
      </c>
      <c r="G39" s="85" t="s">
        <v>42</v>
      </c>
      <c r="H39" s="85" t="s">
        <v>42</v>
      </c>
      <c r="I39" s="85" t="s">
        <v>42</v>
      </c>
      <c r="J39" s="94">
        <f t="shared" si="25"/>
        <v>0</v>
      </c>
      <c r="K39" s="94">
        <f>IF(D34=0,,K35/(D31+D32+D33+D34)*D34)</f>
        <v>0</v>
      </c>
      <c r="L39" s="94">
        <f>IF(D34=0,,L35/(D31+D32+D33+D34)*D34)</f>
        <v>0</v>
      </c>
      <c r="M39" s="94">
        <f>IF(D34=0,,M35/(D31+D32+D33+D34)*D34)</f>
        <v>0</v>
      </c>
      <c r="N39" s="94">
        <f>IF(D34=0,,N35/(D31+D32+D33+D34)*D34)</f>
        <v>0</v>
      </c>
      <c r="O39" s="94"/>
      <c r="P39" s="94">
        <f>IF(C34=0,,P35/(C31+C32+C33+C34)*C34)</f>
        <v>0</v>
      </c>
      <c r="Q39" s="93"/>
      <c r="R39" s="93"/>
      <c r="S39" s="93"/>
      <c r="T39" s="93"/>
      <c r="U39" s="93"/>
      <c r="V39" s="93"/>
      <c r="W39" s="93"/>
      <c r="X39" s="93"/>
      <c r="Y39" s="93"/>
      <c r="Z39" s="93"/>
    </row>
    <row r="40" ht="12" customHeight="1">
      <c r="A40" s="82" t="s">
        <v>83</v>
      </c>
      <c r="B40" s="83" t="s">
        <v>84</v>
      </c>
      <c r="C40" s="99">
        <f>C41+C42+C43+C44</f>
        <v>0</v>
      </c>
      <c r="D40" s="85">
        <f t="shared" ref="D40:D44" si="35">IF(C40=0,0,I40/C40*1000)</f>
        <v>0</v>
      </c>
      <c r="E40" s="85">
        <f t="shared" ref="E40:E44" si="36">IF(C40=0,0,J40/C40*1000)</f>
        <v>0</v>
      </c>
      <c r="F40" s="85">
        <f t="shared" ref="F40:F44" si="37">IF(C40=0,0,K40/C40*1000)</f>
        <v>0</v>
      </c>
      <c r="G40" s="85">
        <f t="shared" ref="G40:G44" si="38">IF(C40=0,0,L40/C40*1000)</f>
        <v>0</v>
      </c>
      <c r="H40" s="85">
        <f t="shared" ref="H40:H44" si="39">IF(C40=0,0,M40/C40*1000)</f>
        <v>0</v>
      </c>
      <c r="I40" s="85"/>
      <c r="J40" s="86">
        <f t="shared" ref="J40:N40" si="40">J41+J42+J43+J44</f>
        <v>0</v>
      </c>
      <c r="K40" s="86">
        <f t="shared" si="40"/>
        <v>0</v>
      </c>
      <c r="L40" s="86">
        <f t="shared" si="40"/>
        <v>0</v>
      </c>
      <c r="M40" s="86">
        <f t="shared" si="40"/>
        <v>0</v>
      </c>
      <c r="N40" s="86">
        <f t="shared" si="40"/>
        <v>0</v>
      </c>
      <c r="O40" s="86"/>
      <c r="P40" s="84">
        <f>P41+P42+P43+P44</f>
        <v>0</v>
      </c>
      <c r="Q40" s="93"/>
      <c r="R40" s="93"/>
      <c r="S40" s="93"/>
      <c r="T40" s="93"/>
      <c r="U40" s="93"/>
      <c r="V40" s="93"/>
      <c r="W40" s="93"/>
      <c r="X40" s="93"/>
      <c r="Y40" s="93"/>
      <c r="Z40" s="93"/>
    </row>
    <row r="41" ht="12" customHeight="1">
      <c r="A41" s="89" t="s">
        <v>85</v>
      </c>
      <c r="B41" s="90" t="s">
        <v>44</v>
      </c>
      <c r="C41" s="99">
        <f>C11+C21+C31</f>
        <v>0</v>
      </c>
      <c r="D41" s="85">
        <f t="shared" si="35"/>
        <v>0</v>
      </c>
      <c r="E41" s="85">
        <f t="shared" si="36"/>
        <v>0</v>
      </c>
      <c r="F41" s="85">
        <f t="shared" si="37"/>
        <v>0</v>
      </c>
      <c r="G41" s="85">
        <f t="shared" si="38"/>
        <v>0</v>
      </c>
      <c r="H41" s="85">
        <f t="shared" si="39"/>
        <v>0</v>
      </c>
      <c r="I41" s="85"/>
      <c r="J41" s="86">
        <f t="shared" ref="J41:N44" si="41">J11+J16+J21+J26+J31+J36</f>
        <v>0</v>
      </c>
      <c r="K41" s="86">
        <f t="shared" si="41"/>
        <v>0</v>
      </c>
      <c r="L41" s="86">
        <f t="shared" si="41"/>
        <v>0</v>
      </c>
      <c r="M41" s="86">
        <f t="shared" si="41"/>
        <v>0</v>
      </c>
      <c r="N41" s="86">
        <f t="shared" si="41"/>
        <v>0</v>
      </c>
      <c r="O41" s="86"/>
      <c r="P41" s="84">
        <f t="shared" ref="P41:P44" si="42">P11+P16+P21+P26+P31+P36</f>
        <v>0</v>
      </c>
      <c r="Q41" s="93"/>
      <c r="R41" s="93"/>
      <c r="S41" s="93"/>
      <c r="T41" s="93"/>
      <c r="U41" s="93"/>
      <c r="V41" s="93"/>
      <c r="W41" s="93"/>
      <c r="X41" s="93"/>
      <c r="Y41" s="93"/>
      <c r="Z41" s="93"/>
    </row>
    <row r="42" ht="23.25" customHeight="1">
      <c r="A42" s="89" t="s">
        <v>86</v>
      </c>
      <c r="B42" s="90" t="s">
        <v>46</v>
      </c>
      <c r="C42" s="99">
        <f>C22+C12+C32</f>
        <v>0</v>
      </c>
      <c r="D42" s="85">
        <f t="shared" si="35"/>
        <v>0</v>
      </c>
      <c r="E42" s="85">
        <f t="shared" si="36"/>
        <v>0</v>
      </c>
      <c r="F42" s="85">
        <f t="shared" si="37"/>
        <v>0</v>
      </c>
      <c r="G42" s="85">
        <f t="shared" si="38"/>
        <v>0</v>
      </c>
      <c r="H42" s="85">
        <f t="shared" si="39"/>
        <v>0</v>
      </c>
      <c r="I42" s="85"/>
      <c r="J42" s="86">
        <f t="shared" si="41"/>
        <v>0</v>
      </c>
      <c r="K42" s="86">
        <f t="shared" si="41"/>
        <v>0</v>
      </c>
      <c r="L42" s="86">
        <f t="shared" si="41"/>
        <v>0</v>
      </c>
      <c r="M42" s="86">
        <f t="shared" si="41"/>
        <v>0</v>
      </c>
      <c r="N42" s="86">
        <f t="shared" si="41"/>
        <v>0</v>
      </c>
      <c r="O42" s="86"/>
      <c r="P42" s="84">
        <f t="shared" si="42"/>
        <v>0</v>
      </c>
      <c r="Q42" s="93"/>
      <c r="R42" s="93"/>
      <c r="S42" s="93"/>
      <c r="T42" s="93"/>
      <c r="U42" s="93"/>
      <c r="V42" s="93"/>
      <c r="W42" s="93"/>
      <c r="X42" s="93"/>
      <c r="Y42" s="93"/>
      <c r="Z42" s="93"/>
    </row>
    <row r="43" ht="16.5" customHeight="1">
      <c r="A43" s="89" t="s">
        <v>87</v>
      </c>
      <c r="B43" s="90" t="s">
        <v>48</v>
      </c>
      <c r="C43" s="99">
        <f t="shared" ref="C43:C44" si="43">C13+C23+C33</f>
        <v>0</v>
      </c>
      <c r="D43" s="85">
        <f t="shared" si="35"/>
        <v>0</v>
      </c>
      <c r="E43" s="85">
        <f t="shared" si="36"/>
        <v>0</v>
      </c>
      <c r="F43" s="85">
        <f t="shared" si="37"/>
        <v>0</v>
      </c>
      <c r="G43" s="85">
        <f t="shared" si="38"/>
        <v>0</v>
      </c>
      <c r="H43" s="85">
        <f t="shared" si="39"/>
        <v>0</v>
      </c>
      <c r="I43" s="85"/>
      <c r="J43" s="86">
        <f t="shared" si="41"/>
        <v>0</v>
      </c>
      <c r="K43" s="86">
        <f t="shared" si="41"/>
        <v>0</v>
      </c>
      <c r="L43" s="86">
        <f t="shared" si="41"/>
        <v>0</v>
      </c>
      <c r="M43" s="86">
        <f t="shared" si="41"/>
        <v>0</v>
      </c>
      <c r="N43" s="86">
        <f t="shared" si="41"/>
        <v>0</v>
      </c>
      <c r="O43" s="86"/>
      <c r="P43" s="84">
        <f t="shared" si="42"/>
        <v>0</v>
      </c>
      <c r="Q43" s="93"/>
      <c r="R43" s="93"/>
      <c r="S43" s="93"/>
      <c r="T43" s="93"/>
      <c r="U43" s="93"/>
      <c r="V43" s="93"/>
      <c r="W43" s="93"/>
      <c r="X43" s="93"/>
      <c r="Y43" s="93"/>
      <c r="Z43" s="93"/>
    </row>
    <row r="44" ht="12" customHeight="1">
      <c r="A44" s="89" t="s">
        <v>88</v>
      </c>
      <c r="B44" s="90" t="s">
        <v>50</v>
      </c>
      <c r="C44" s="99">
        <f t="shared" si="43"/>
        <v>0</v>
      </c>
      <c r="D44" s="85">
        <f t="shared" si="35"/>
        <v>0</v>
      </c>
      <c r="E44" s="85">
        <f t="shared" si="36"/>
        <v>0</v>
      </c>
      <c r="F44" s="85">
        <f t="shared" si="37"/>
        <v>0</v>
      </c>
      <c r="G44" s="85">
        <f t="shared" si="38"/>
        <v>0</v>
      </c>
      <c r="H44" s="85">
        <f t="shared" si="39"/>
        <v>0</v>
      </c>
      <c r="I44" s="85"/>
      <c r="J44" s="86">
        <f t="shared" si="41"/>
        <v>0</v>
      </c>
      <c r="K44" s="86">
        <f t="shared" si="41"/>
        <v>0</v>
      </c>
      <c r="L44" s="86">
        <f t="shared" si="41"/>
        <v>0</v>
      </c>
      <c r="M44" s="86">
        <f t="shared" si="41"/>
        <v>0</v>
      </c>
      <c r="N44" s="86">
        <f t="shared" si="41"/>
        <v>0</v>
      </c>
      <c r="O44" s="86"/>
      <c r="P44" s="84">
        <f t="shared" si="42"/>
        <v>0</v>
      </c>
      <c r="Q44" s="64"/>
      <c r="R44" s="64"/>
      <c r="S44" s="64"/>
      <c r="T44" s="64"/>
      <c r="U44" s="64"/>
      <c r="V44" s="64"/>
      <c r="W44" s="64"/>
      <c r="X44" s="64"/>
      <c r="Y44" s="64"/>
      <c r="Z44" s="64"/>
    </row>
    <row r="45" ht="15" customHeight="1">
      <c r="A45" s="100"/>
      <c r="B45" s="101" t="s">
        <v>89</v>
      </c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64"/>
      <c r="R45" s="64"/>
      <c r="S45" s="64"/>
      <c r="T45" s="64"/>
      <c r="U45" s="64"/>
      <c r="V45" s="64"/>
      <c r="W45" s="64"/>
      <c r="X45" s="64"/>
      <c r="Y45" s="64"/>
      <c r="Z45" s="64"/>
    </row>
    <row r="46" ht="15" customHeight="1">
      <c r="A46" s="100"/>
      <c r="B46" s="102"/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64"/>
      <c r="R46" s="64"/>
      <c r="S46" s="64"/>
      <c r="T46" s="64"/>
      <c r="U46" s="64"/>
      <c r="V46" s="64"/>
      <c r="W46" s="64"/>
      <c r="X46" s="64"/>
      <c r="Y46" s="64"/>
      <c r="Z46" s="64"/>
    </row>
    <row r="47" ht="12" customHeight="1">
      <c r="A47" s="100"/>
      <c r="B47" s="103" t="s">
        <v>90</v>
      </c>
      <c r="C47" s="104"/>
      <c r="D47" s="104"/>
      <c r="E47" s="104"/>
      <c r="F47" s="104"/>
      <c r="G47" s="105"/>
      <c r="H47" s="104"/>
      <c r="I47" s="104"/>
      <c r="J47" s="106"/>
      <c r="K47" s="107" t="s">
        <v>91</v>
      </c>
      <c r="L47" s="2"/>
      <c r="M47" s="2"/>
      <c r="N47" s="2"/>
      <c r="O47" s="2"/>
      <c r="P47" s="2"/>
      <c r="Q47" s="64"/>
      <c r="R47" s="64"/>
      <c r="S47" s="64"/>
      <c r="T47" s="64"/>
      <c r="U47" s="64"/>
      <c r="V47" s="64"/>
      <c r="W47" s="64"/>
      <c r="X47" s="64"/>
      <c r="Y47" s="64"/>
      <c r="Z47" s="64"/>
    </row>
    <row r="48" ht="12" customHeight="1">
      <c r="A48" s="100"/>
      <c r="B48" s="108"/>
      <c r="C48" s="104"/>
      <c r="D48" s="104"/>
      <c r="E48" s="104"/>
      <c r="F48" s="104"/>
      <c r="G48" s="109" t="s">
        <v>92</v>
      </c>
      <c r="H48" s="109"/>
      <c r="I48" s="104"/>
      <c r="J48" s="106"/>
      <c r="K48" s="107" t="s">
        <v>93</v>
      </c>
      <c r="L48" s="2"/>
      <c r="M48" s="2"/>
      <c r="N48" s="2"/>
      <c r="O48" s="2"/>
      <c r="P48" s="2"/>
      <c r="Q48" s="64"/>
      <c r="R48" s="64"/>
      <c r="S48" s="64"/>
      <c r="T48" s="64"/>
      <c r="U48" s="64"/>
      <c r="V48" s="64"/>
      <c r="W48" s="64"/>
      <c r="X48" s="64"/>
      <c r="Y48" s="64"/>
      <c r="Z48" s="64"/>
    </row>
    <row r="49" ht="12" customHeight="1">
      <c r="A49" s="64"/>
      <c r="B49" s="64"/>
      <c r="C49" s="64"/>
      <c r="D49" s="64"/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</row>
    <row r="50" ht="12" customHeight="1">
      <c r="A50" s="64"/>
      <c r="B50" s="64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</row>
    <row r="51" ht="12" customHeight="1">
      <c r="A51" s="64"/>
      <c r="B51" s="64"/>
      <c r="C51" s="64"/>
      <c r="D51" s="64"/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</row>
    <row r="52" ht="12" customHeight="1">
      <c r="A52" s="64"/>
      <c r="B52" s="64"/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</row>
    <row r="53" ht="12" customHeight="1">
      <c r="A53" s="64"/>
      <c r="B53" s="64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</row>
    <row r="54" ht="12" customHeight="1">
      <c r="A54" s="64"/>
      <c r="B54" s="64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</row>
    <row r="55" ht="12" customHeight="1">
      <c r="A55" s="64"/>
      <c r="B55" s="64"/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</row>
    <row r="56" ht="12" customHeight="1">
      <c r="A56" s="64"/>
      <c r="B56" s="64"/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</row>
    <row r="57" ht="12" customHeight="1">
      <c r="A57" s="64"/>
      <c r="B57" s="64"/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</row>
    <row r="58" ht="12" customHeight="1">
      <c r="A58" s="64"/>
      <c r="B58" s="64"/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</row>
    <row r="59" ht="12" customHeight="1">
      <c r="A59" s="64"/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</row>
    <row r="60" ht="12" customHeight="1">
      <c r="A60" s="64"/>
      <c r="B60" s="64"/>
      <c r="C60" s="64"/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</row>
    <row r="61" ht="12" customHeight="1">
      <c r="A61" s="64"/>
      <c r="B61" s="64"/>
      <c r="C61" s="64"/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</row>
    <row r="62" ht="12" customHeight="1">
      <c r="A62" s="64"/>
      <c r="B62" s="64"/>
      <c r="C62" s="64"/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4"/>
      <c r="Z62" s="64"/>
    </row>
    <row r="63" ht="12" customHeight="1">
      <c r="A63" s="64"/>
      <c r="B63" s="64"/>
      <c r="C63" s="64"/>
      <c r="D63" s="64"/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4"/>
    </row>
    <row r="64" ht="12" customHeight="1">
      <c r="A64" s="64"/>
      <c r="B64" s="64"/>
      <c r="C64" s="64"/>
      <c r="D64" s="64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</row>
    <row r="65" ht="12" customHeight="1">
      <c r="A65" s="64"/>
      <c r="B65" s="64"/>
      <c r="C65" s="64"/>
      <c r="D65" s="64"/>
      <c r="E65" s="64"/>
      <c r="F65" s="64"/>
      <c r="G65" s="64"/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4"/>
      <c r="Z65" s="64"/>
    </row>
    <row r="66" ht="12" customHeight="1">
      <c r="A66" s="64"/>
      <c r="B66" s="64"/>
      <c r="C66" s="64"/>
      <c r="D66" s="64"/>
      <c r="E66" s="64"/>
      <c r="F66" s="64"/>
      <c r="G66" s="64"/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4"/>
      <c r="Z66" s="64"/>
    </row>
    <row r="67" ht="12" customHeight="1">
      <c r="A67" s="64"/>
      <c r="B67" s="64"/>
      <c r="C67" s="64"/>
      <c r="D67" s="64"/>
      <c r="E67" s="64"/>
      <c r="F67" s="64"/>
      <c r="G67" s="64"/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4"/>
      <c r="Z67" s="64"/>
    </row>
    <row r="68" ht="12" customHeight="1">
      <c r="A68" s="64"/>
      <c r="B68" s="64"/>
      <c r="C68" s="64"/>
      <c r="D68" s="64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</row>
    <row r="69" ht="12" customHeight="1">
      <c r="A69" s="64"/>
      <c r="B69" s="64"/>
      <c r="C69" s="64"/>
      <c r="D69" s="64"/>
      <c r="E69" s="64"/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4"/>
      <c r="Z69" s="64"/>
    </row>
    <row r="70" ht="12" customHeight="1">
      <c r="A70" s="64"/>
      <c r="B70" s="64"/>
      <c r="C70" s="64"/>
      <c r="D70" s="64"/>
      <c r="E70" s="64"/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4"/>
      <c r="Z70" s="64"/>
    </row>
    <row r="71" ht="12" customHeight="1">
      <c r="A71" s="64"/>
      <c r="B71" s="64"/>
      <c r="C71" s="64"/>
      <c r="D71" s="64"/>
      <c r="E71" s="64"/>
      <c r="F71" s="64"/>
      <c r="G71" s="64"/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4"/>
      <c r="Z71" s="64"/>
    </row>
    <row r="72" ht="12" customHeight="1">
      <c r="A72" s="64"/>
      <c r="B72" s="64"/>
      <c r="C72" s="64"/>
      <c r="D72" s="64"/>
      <c r="E72" s="64"/>
      <c r="F72" s="64"/>
      <c r="G72" s="64"/>
      <c r="H72" s="64"/>
      <c r="I72" s="64"/>
      <c r="J72" s="64"/>
      <c r="K72" s="64"/>
      <c r="L72" s="64"/>
      <c r="M72" s="64"/>
      <c r="N72" s="64"/>
      <c r="O72" s="64"/>
      <c r="P72" s="64"/>
      <c r="Q72" s="64"/>
      <c r="R72" s="64"/>
      <c r="S72" s="64"/>
      <c r="T72" s="64"/>
      <c r="U72" s="64"/>
      <c r="V72" s="64"/>
      <c r="W72" s="64"/>
      <c r="X72" s="64"/>
      <c r="Y72" s="64"/>
      <c r="Z72" s="64"/>
    </row>
    <row r="73" ht="12" customHeight="1">
      <c r="A73" s="64"/>
      <c r="B73" s="64"/>
      <c r="C73" s="64"/>
      <c r="D73" s="64"/>
      <c r="E73" s="64"/>
      <c r="F73" s="64"/>
      <c r="G73" s="64"/>
      <c r="H73" s="64"/>
      <c r="I73" s="64"/>
      <c r="J73" s="64"/>
      <c r="K73" s="64"/>
      <c r="L73" s="64"/>
      <c r="M73" s="64"/>
      <c r="N73" s="64"/>
      <c r="O73" s="64"/>
      <c r="P73" s="64"/>
      <c r="Q73" s="64"/>
      <c r="R73" s="64"/>
      <c r="S73" s="64"/>
      <c r="T73" s="64"/>
      <c r="U73" s="64"/>
      <c r="V73" s="64"/>
      <c r="W73" s="64"/>
      <c r="X73" s="64"/>
      <c r="Y73" s="64"/>
      <c r="Z73" s="64"/>
    </row>
    <row r="74" ht="12" customHeight="1">
      <c r="A74" s="64"/>
      <c r="B74" s="64"/>
      <c r="C74" s="64"/>
      <c r="D74" s="64"/>
      <c r="E74" s="64"/>
      <c r="F74" s="64"/>
      <c r="G74" s="64"/>
      <c r="H74" s="64"/>
      <c r="I74" s="64"/>
      <c r="J74" s="64"/>
      <c r="K74" s="64"/>
      <c r="L74" s="64"/>
      <c r="M74" s="64"/>
      <c r="N74" s="64"/>
      <c r="O74" s="64"/>
      <c r="P74" s="64"/>
      <c r="Q74" s="64"/>
      <c r="R74" s="64"/>
      <c r="S74" s="64"/>
      <c r="T74" s="64"/>
      <c r="U74" s="64"/>
      <c r="V74" s="64"/>
      <c r="W74" s="64"/>
      <c r="X74" s="64"/>
      <c r="Y74" s="64"/>
      <c r="Z74" s="64"/>
    </row>
    <row r="75" ht="12" customHeight="1">
      <c r="A75" s="64"/>
      <c r="B75" s="64"/>
      <c r="C75" s="64"/>
      <c r="D75" s="64"/>
      <c r="E75" s="64"/>
      <c r="F75" s="64"/>
      <c r="G75" s="64"/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4"/>
      <c r="X75" s="64"/>
      <c r="Y75" s="64"/>
      <c r="Z75" s="64"/>
    </row>
    <row r="76" ht="12" customHeight="1">
      <c r="A76" s="64"/>
      <c r="B76" s="64"/>
      <c r="C76" s="64"/>
      <c r="D76" s="64"/>
      <c r="E76" s="64"/>
      <c r="F76" s="64"/>
      <c r="G76" s="64"/>
      <c r="H76" s="64"/>
      <c r="I76" s="64"/>
      <c r="J76" s="64"/>
      <c r="K76" s="64"/>
      <c r="L76" s="64"/>
      <c r="M76" s="64"/>
      <c r="N76" s="64"/>
      <c r="O76" s="64"/>
      <c r="P76" s="64"/>
      <c r="Q76" s="64"/>
      <c r="R76" s="64"/>
      <c r="S76" s="64"/>
      <c r="T76" s="64"/>
      <c r="U76" s="64"/>
      <c r="V76" s="64"/>
      <c r="W76" s="64"/>
      <c r="X76" s="64"/>
      <c r="Y76" s="64"/>
      <c r="Z76" s="64"/>
    </row>
    <row r="77" ht="12" customHeight="1">
      <c r="A77" s="64"/>
      <c r="B77" s="64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</row>
    <row r="78" ht="12" customHeight="1">
      <c r="A78" s="64"/>
      <c r="B78" s="64"/>
      <c r="C78" s="64"/>
      <c r="D78" s="64"/>
      <c r="E78" s="64"/>
      <c r="F78" s="64"/>
      <c r="G78" s="64"/>
      <c r="H78" s="64"/>
      <c r="I78" s="64"/>
      <c r="J78" s="64"/>
      <c r="K78" s="64"/>
      <c r="L78" s="64"/>
      <c r="M78" s="64"/>
      <c r="N78" s="64"/>
      <c r="O78" s="64"/>
      <c r="P78" s="64"/>
      <c r="Q78" s="64"/>
      <c r="R78" s="64"/>
      <c r="S78" s="64"/>
      <c r="T78" s="64"/>
      <c r="U78" s="64"/>
      <c r="V78" s="64"/>
      <c r="W78" s="64"/>
      <c r="X78" s="64"/>
      <c r="Y78" s="64"/>
      <c r="Z78" s="64"/>
    </row>
    <row r="79" ht="12" customHeight="1">
      <c r="A79" s="64"/>
      <c r="B79" s="64"/>
      <c r="C79" s="64"/>
      <c r="D79" s="64"/>
      <c r="E79" s="64"/>
      <c r="F79" s="64"/>
      <c r="G79" s="64"/>
      <c r="H79" s="64"/>
      <c r="I79" s="6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64"/>
      <c r="U79" s="64"/>
      <c r="V79" s="64"/>
      <c r="W79" s="64"/>
      <c r="X79" s="64"/>
      <c r="Y79" s="64"/>
      <c r="Z79" s="64"/>
    </row>
    <row r="80" ht="12" customHeight="1">
      <c r="A80" s="64"/>
      <c r="B80" s="64"/>
      <c r="C80" s="64"/>
      <c r="D80" s="64"/>
      <c r="E80" s="64"/>
      <c r="F80" s="64"/>
      <c r="G80" s="64"/>
      <c r="H80" s="64"/>
      <c r="I80" s="6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64"/>
      <c r="U80" s="64"/>
      <c r="V80" s="64"/>
      <c r="W80" s="64"/>
      <c r="X80" s="64"/>
      <c r="Y80" s="64"/>
      <c r="Z80" s="64"/>
    </row>
    <row r="81" ht="12" customHeight="1">
      <c r="A81" s="64"/>
      <c r="B81" s="64"/>
      <c r="C81" s="64"/>
      <c r="D81" s="64"/>
      <c r="E81" s="64"/>
      <c r="F81" s="64"/>
      <c r="G81" s="64"/>
      <c r="H81" s="64"/>
      <c r="I81" s="6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64"/>
      <c r="U81" s="64"/>
      <c r="V81" s="64"/>
      <c r="W81" s="64"/>
      <c r="X81" s="64"/>
      <c r="Y81" s="64"/>
      <c r="Z81" s="64"/>
    </row>
    <row r="82" ht="12" customHeight="1">
      <c r="A82" s="64"/>
      <c r="B82" s="64"/>
      <c r="C82" s="64"/>
      <c r="D82" s="64"/>
      <c r="E82" s="64"/>
      <c r="F82" s="64"/>
      <c r="G82" s="64"/>
      <c r="H82" s="64"/>
      <c r="I82" s="64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64"/>
      <c r="U82" s="64"/>
      <c r="V82" s="64"/>
      <c r="W82" s="64"/>
      <c r="X82" s="64"/>
      <c r="Y82" s="64"/>
      <c r="Z82" s="64"/>
    </row>
    <row r="83" ht="12" customHeight="1">
      <c r="A83" s="64"/>
      <c r="B83" s="64"/>
      <c r="C83" s="64"/>
      <c r="D83" s="64"/>
      <c r="E83" s="64"/>
      <c r="F83" s="64"/>
      <c r="G83" s="64"/>
      <c r="H83" s="64"/>
      <c r="I83" s="64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64"/>
      <c r="U83" s="64"/>
      <c r="V83" s="64"/>
      <c r="W83" s="64"/>
      <c r="X83" s="64"/>
      <c r="Y83" s="64"/>
      <c r="Z83" s="64"/>
    </row>
    <row r="84" ht="12" customHeight="1">
      <c r="A84" s="64"/>
      <c r="B84" s="64"/>
      <c r="C84" s="64"/>
      <c r="D84" s="64"/>
      <c r="E84" s="64"/>
      <c r="F84" s="64"/>
      <c r="G84" s="64"/>
      <c r="H84" s="64"/>
      <c r="I84" s="64"/>
      <c r="J84" s="64"/>
      <c r="K84" s="64"/>
      <c r="L84" s="64"/>
      <c r="M84" s="64"/>
      <c r="N84" s="64"/>
      <c r="O84" s="64"/>
      <c r="P84" s="64"/>
      <c r="Q84" s="64"/>
      <c r="R84" s="64"/>
      <c r="S84" s="64"/>
      <c r="T84" s="64"/>
      <c r="U84" s="64"/>
      <c r="V84" s="64"/>
      <c r="W84" s="64"/>
      <c r="X84" s="64"/>
      <c r="Y84" s="64"/>
      <c r="Z84" s="64"/>
    </row>
    <row r="85" ht="12" customHeight="1">
      <c r="A85" s="64"/>
      <c r="B85" s="64"/>
      <c r="C85" s="64"/>
      <c r="D85" s="64"/>
      <c r="E85" s="64"/>
      <c r="F85" s="64"/>
      <c r="G85" s="64"/>
      <c r="H85" s="64"/>
      <c r="I85" s="64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64"/>
      <c r="U85" s="64"/>
      <c r="V85" s="64"/>
      <c r="W85" s="64"/>
      <c r="X85" s="64"/>
      <c r="Y85" s="64"/>
      <c r="Z85" s="64"/>
    </row>
    <row r="86" ht="12" customHeight="1">
      <c r="A86" s="64"/>
      <c r="B86" s="64"/>
      <c r="C86" s="64"/>
      <c r="D86" s="64"/>
      <c r="E86" s="64"/>
      <c r="F86" s="64"/>
      <c r="G86" s="64"/>
      <c r="H86" s="64"/>
      <c r="I86" s="64"/>
      <c r="J86" s="64"/>
      <c r="K86" s="64"/>
      <c r="L86" s="64"/>
      <c r="M86" s="64"/>
      <c r="N86" s="64"/>
      <c r="O86" s="64"/>
      <c r="P86" s="64"/>
      <c r="Q86" s="64"/>
      <c r="R86" s="64"/>
      <c r="S86" s="64"/>
      <c r="T86" s="64"/>
      <c r="U86" s="64"/>
      <c r="V86" s="64"/>
      <c r="W86" s="64"/>
      <c r="X86" s="64"/>
      <c r="Y86" s="64"/>
      <c r="Z86" s="64"/>
    </row>
    <row r="87" ht="12" customHeight="1">
      <c r="A87" s="64"/>
      <c r="B87" s="64"/>
      <c r="C87" s="64"/>
      <c r="D87" s="64"/>
      <c r="E87" s="64"/>
      <c r="F87" s="64"/>
      <c r="G87" s="64"/>
      <c r="H87" s="64"/>
      <c r="I87" s="64"/>
      <c r="J87" s="64"/>
      <c r="K87" s="64"/>
      <c r="L87" s="64"/>
      <c r="M87" s="64"/>
      <c r="N87" s="64"/>
      <c r="O87" s="64"/>
      <c r="P87" s="64"/>
      <c r="Q87" s="64"/>
      <c r="R87" s="64"/>
      <c r="S87" s="64"/>
      <c r="T87" s="64"/>
      <c r="U87" s="64"/>
      <c r="V87" s="64"/>
      <c r="W87" s="64"/>
      <c r="X87" s="64"/>
      <c r="Y87" s="64"/>
      <c r="Z87" s="64"/>
    </row>
    <row r="88" ht="12" customHeight="1">
      <c r="A88" s="64"/>
      <c r="B88" s="64"/>
      <c r="C88" s="64"/>
      <c r="D88" s="64"/>
      <c r="E88" s="64"/>
      <c r="F88" s="64"/>
      <c r="G88" s="64"/>
      <c r="H88" s="64"/>
      <c r="I88" s="64"/>
      <c r="J88" s="64"/>
      <c r="K88" s="64"/>
      <c r="L88" s="64"/>
      <c r="M88" s="64"/>
      <c r="N88" s="64"/>
      <c r="O88" s="64"/>
      <c r="P88" s="64"/>
      <c r="Q88" s="64"/>
      <c r="R88" s="64"/>
      <c r="S88" s="64"/>
      <c r="T88" s="64"/>
      <c r="U88" s="64"/>
      <c r="V88" s="64"/>
      <c r="W88" s="64"/>
      <c r="X88" s="64"/>
      <c r="Y88" s="64"/>
      <c r="Z88" s="64"/>
    </row>
    <row r="89" ht="12" customHeight="1">
      <c r="A89" s="64"/>
      <c r="B89" s="64"/>
      <c r="C89" s="64"/>
      <c r="D89" s="64"/>
      <c r="E89" s="64"/>
      <c r="F89" s="64"/>
      <c r="G89" s="64"/>
      <c r="H89" s="64"/>
      <c r="I89" s="64"/>
      <c r="J89" s="64"/>
      <c r="K89" s="64"/>
      <c r="L89" s="64"/>
      <c r="M89" s="64"/>
      <c r="N89" s="64"/>
      <c r="O89" s="64"/>
      <c r="P89" s="64"/>
      <c r="Q89" s="64"/>
      <c r="R89" s="64"/>
      <c r="S89" s="64"/>
      <c r="T89" s="64"/>
      <c r="U89" s="64"/>
      <c r="V89" s="64"/>
      <c r="W89" s="64"/>
      <c r="X89" s="64"/>
      <c r="Y89" s="64"/>
      <c r="Z89" s="64"/>
    </row>
    <row r="90" ht="12" customHeight="1">
      <c r="A90" s="64"/>
      <c r="B90" s="64"/>
      <c r="C90" s="64"/>
      <c r="D90" s="64"/>
      <c r="E90" s="64"/>
      <c r="F90" s="64"/>
      <c r="G90" s="64"/>
      <c r="H90" s="64"/>
      <c r="I90" s="64"/>
      <c r="J90" s="64"/>
      <c r="K90" s="64"/>
      <c r="L90" s="64"/>
      <c r="M90" s="64"/>
      <c r="N90" s="64"/>
      <c r="O90" s="64"/>
      <c r="P90" s="64"/>
      <c r="Q90" s="64"/>
      <c r="R90" s="64"/>
      <c r="S90" s="64"/>
      <c r="T90" s="64"/>
      <c r="U90" s="64"/>
      <c r="V90" s="64"/>
      <c r="W90" s="64"/>
      <c r="X90" s="64"/>
      <c r="Y90" s="64"/>
      <c r="Z90" s="64"/>
    </row>
    <row r="91" ht="12" customHeight="1">
      <c r="A91" s="64"/>
      <c r="B91" s="64"/>
      <c r="C91" s="64"/>
      <c r="D91" s="64"/>
      <c r="E91" s="64"/>
      <c r="F91" s="64"/>
      <c r="G91" s="64"/>
      <c r="H91" s="64"/>
      <c r="I91" s="64"/>
      <c r="J91" s="64"/>
      <c r="K91" s="64"/>
      <c r="L91" s="64"/>
      <c r="M91" s="64"/>
      <c r="N91" s="64"/>
      <c r="O91" s="64"/>
      <c r="P91" s="64"/>
      <c r="Q91" s="64"/>
      <c r="R91" s="64"/>
      <c r="S91" s="64"/>
      <c r="T91" s="64"/>
      <c r="U91" s="64"/>
      <c r="V91" s="64"/>
      <c r="W91" s="64"/>
      <c r="X91" s="64"/>
      <c r="Y91" s="64"/>
      <c r="Z91" s="64"/>
    </row>
    <row r="92" ht="12" customHeight="1">
      <c r="A92" s="64"/>
      <c r="B92" s="64"/>
      <c r="C92" s="64"/>
      <c r="D92" s="64"/>
      <c r="E92" s="64"/>
      <c r="F92" s="64"/>
      <c r="G92" s="64"/>
      <c r="H92" s="64"/>
      <c r="I92" s="64"/>
      <c r="J92" s="64"/>
      <c r="K92" s="64"/>
      <c r="L92" s="64"/>
      <c r="M92" s="64"/>
      <c r="N92" s="64"/>
      <c r="O92" s="64"/>
      <c r="P92" s="64"/>
      <c r="Q92" s="64"/>
      <c r="R92" s="64"/>
      <c r="S92" s="64"/>
      <c r="T92" s="64"/>
      <c r="U92" s="64"/>
      <c r="V92" s="64"/>
      <c r="W92" s="64"/>
      <c r="X92" s="64"/>
      <c r="Y92" s="64"/>
      <c r="Z92" s="64"/>
    </row>
    <row r="93" ht="12" customHeight="1">
      <c r="A93" s="64"/>
      <c r="B93" s="64"/>
      <c r="C93" s="64"/>
      <c r="D93" s="64"/>
      <c r="E93" s="64"/>
      <c r="F93" s="64"/>
      <c r="G93" s="64"/>
      <c r="H93" s="64"/>
      <c r="I93" s="64"/>
      <c r="J93" s="64"/>
      <c r="K93" s="64"/>
      <c r="L93" s="64"/>
      <c r="M93" s="64"/>
      <c r="N93" s="64"/>
      <c r="O93" s="64"/>
      <c r="P93" s="64"/>
      <c r="Q93" s="64"/>
      <c r="R93" s="64"/>
      <c r="S93" s="64"/>
      <c r="T93" s="64"/>
      <c r="U93" s="64"/>
      <c r="V93" s="64"/>
      <c r="W93" s="64"/>
      <c r="X93" s="64"/>
      <c r="Y93" s="64"/>
      <c r="Z93" s="64"/>
    </row>
    <row r="94" ht="12" customHeight="1">
      <c r="A94" s="64"/>
      <c r="B94" s="64"/>
      <c r="C94" s="64"/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</row>
    <row r="95" ht="12" customHeight="1">
      <c r="A95" s="64"/>
      <c r="B95" s="64"/>
      <c r="C95" s="64"/>
      <c r="D95" s="64"/>
      <c r="E95" s="64"/>
      <c r="F95" s="64"/>
      <c r="G95" s="64"/>
      <c r="H95" s="64"/>
      <c r="I95" s="64"/>
      <c r="J95" s="64"/>
      <c r="K95" s="64"/>
      <c r="L95" s="64"/>
      <c r="M95" s="64"/>
      <c r="N95" s="64"/>
      <c r="O95" s="64"/>
      <c r="P95" s="64"/>
      <c r="Q95" s="64"/>
      <c r="R95" s="64"/>
      <c r="S95" s="64"/>
      <c r="T95" s="64"/>
      <c r="U95" s="64"/>
      <c r="V95" s="64"/>
      <c r="W95" s="64"/>
      <c r="X95" s="64"/>
      <c r="Y95" s="64"/>
      <c r="Z95" s="64"/>
    </row>
    <row r="96" ht="12" customHeight="1">
      <c r="A96" s="64"/>
      <c r="B96" s="64"/>
      <c r="C96" s="64"/>
      <c r="D96" s="64"/>
      <c r="E96" s="64"/>
      <c r="F96" s="64"/>
      <c r="G96" s="64"/>
      <c r="H96" s="64"/>
      <c r="I96" s="64"/>
      <c r="J96" s="64"/>
      <c r="K96" s="64"/>
      <c r="L96" s="64"/>
      <c r="M96" s="64"/>
      <c r="N96" s="64"/>
      <c r="O96" s="64"/>
      <c r="P96" s="64"/>
      <c r="Q96" s="64"/>
      <c r="R96" s="64"/>
      <c r="S96" s="64"/>
      <c r="T96" s="64"/>
      <c r="U96" s="64"/>
      <c r="V96" s="64"/>
      <c r="W96" s="64"/>
      <c r="X96" s="64"/>
      <c r="Y96" s="64"/>
      <c r="Z96" s="64"/>
    </row>
    <row r="97" ht="12" customHeight="1">
      <c r="A97" s="64"/>
      <c r="B97" s="64"/>
      <c r="C97" s="64"/>
      <c r="D97" s="64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</row>
    <row r="98" ht="12" customHeight="1">
      <c r="A98" s="64"/>
      <c r="B98" s="64"/>
      <c r="C98" s="64"/>
      <c r="D98" s="64"/>
      <c r="E98" s="64"/>
      <c r="F98" s="64"/>
      <c r="G98" s="64"/>
      <c r="H98" s="64"/>
      <c r="I98" s="64"/>
      <c r="J98" s="64"/>
      <c r="K98" s="64"/>
      <c r="L98" s="64"/>
      <c r="M98" s="64"/>
      <c r="N98" s="64"/>
      <c r="O98" s="64"/>
      <c r="P98" s="64"/>
      <c r="Q98" s="64"/>
      <c r="R98" s="64"/>
      <c r="S98" s="64"/>
      <c r="T98" s="64"/>
      <c r="U98" s="64"/>
      <c r="V98" s="64"/>
      <c r="W98" s="64"/>
      <c r="X98" s="64"/>
      <c r="Y98" s="64"/>
      <c r="Z98" s="64"/>
    </row>
    <row r="99" ht="12" customHeight="1">
      <c r="A99" s="64"/>
      <c r="B99" s="64"/>
      <c r="C99" s="64"/>
      <c r="D99" s="64"/>
      <c r="E99" s="64"/>
      <c r="F99" s="64"/>
      <c r="G99" s="64"/>
      <c r="H99" s="64"/>
      <c r="I99" s="64"/>
      <c r="J99" s="64"/>
      <c r="K99" s="64"/>
      <c r="L99" s="64"/>
      <c r="M99" s="64"/>
      <c r="N99" s="64"/>
      <c r="O99" s="64"/>
      <c r="P99" s="64"/>
      <c r="Q99" s="64"/>
      <c r="R99" s="64"/>
      <c r="S99" s="64"/>
      <c r="T99" s="64"/>
      <c r="U99" s="64"/>
      <c r="V99" s="64"/>
      <c r="W99" s="64"/>
      <c r="X99" s="64"/>
      <c r="Y99" s="64"/>
      <c r="Z99" s="64"/>
    </row>
    <row r="100" ht="12" customHeight="1">
      <c r="A100" s="64"/>
      <c r="B100" s="64"/>
      <c r="C100" s="64"/>
      <c r="D100" s="64"/>
      <c r="E100" s="64"/>
      <c r="F100" s="64"/>
      <c r="G100" s="64"/>
      <c r="H100" s="64"/>
      <c r="I100" s="64"/>
      <c r="J100" s="64"/>
      <c r="K100" s="64"/>
      <c r="L100" s="64"/>
      <c r="M100" s="64"/>
      <c r="N100" s="64"/>
      <c r="O100" s="64"/>
      <c r="P100" s="64"/>
      <c r="Q100" s="64"/>
      <c r="R100" s="64"/>
      <c r="S100" s="64"/>
      <c r="T100" s="64"/>
      <c r="U100" s="64"/>
      <c r="V100" s="64"/>
      <c r="W100" s="64"/>
      <c r="X100" s="64"/>
      <c r="Y100" s="64"/>
      <c r="Z100" s="64"/>
    </row>
    <row r="101" ht="12" customHeight="1">
      <c r="A101" s="64"/>
      <c r="B101" s="64"/>
      <c r="C101" s="64"/>
      <c r="D101" s="64"/>
      <c r="E101" s="64"/>
      <c r="F101" s="64"/>
      <c r="G101" s="64"/>
      <c r="H101" s="64"/>
      <c r="I101" s="64"/>
      <c r="J101" s="64"/>
      <c r="K101" s="64"/>
      <c r="L101" s="64"/>
      <c r="M101" s="64"/>
      <c r="N101" s="64"/>
      <c r="O101" s="64"/>
      <c r="P101" s="64"/>
      <c r="Q101" s="64"/>
      <c r="R101" s="64"/>
      <c r="S101" s="64"/>
      <c r="T101" s="64"/>
      <c r="U101" s="64"/>
      <c r="V101" s="64"/>
      <c r="W101" s="64"/>
      <c r="X101" s="64"/>
      <c r="Y101" s="64"/>
      <c r="Z101" s="64"/>
    </row>
    <row r="102" ht="12" customHeight="1">
      <c r="A102" s="64"/>
      <c r="B102" s="64"/>
      <c r="C102" s="64"/>
      <c r="D102" s="64"/>
      <c r="E102" s="64"/>
      <c r="F102" s="64"/>
      <c r="G102" s="64"/>
      <c r="H102" s="64"/>
      <c r="I102" s="64"/>
      <c r="J102" s="64"/>
      <c r="K102" s="64"/>
      <c r="L102" s="64"/>
      <c r="M102" s="64"/>
      <c r="N102" s="64"/>
      <c r="O102" s="64"/>
      <c r="P102" s="64"/>
      <c r="Q102" s="64"/>
      <c r="R102" s="64"/>
      <c r="S102" s="64"/>
      <c r="T102" s="64"/>
      <c r="U102" s="64"/>
      <c r="V102" s="64"/>
      <c r="W102" s="64"/>
      <c r="X102" s="64"/>
      <c r="Y102" s="64"/>
      <c r="Z102" s="64"/>
    </row>
    <row r="103" ht="12" customHeight="1">
      <c r="A103" s="64"/>
      <c r="B103" s="64"/>
      <c r="C103" s="64"/>
      <c r="D103" s="64"/>
      <c r="E103" s="64"/>
      <c r="F103" s="64"/>
      <c r="G103" s="64"/>
      <c r="H103" s="64"/>
      <c r="I103" s="64"/>
      <c r="J103" s="64"/>
      <c r="K103" s="64"/>
      <c r="L103" s="64"/>
      <c r="M103" s="64"/>
      <c r="N103" s="64"/>
      <c r="O103" s="64"/>
      <c r="P103" s="64"/>
      <c r="Q103" s="64"/>
      <c r="R103" s="64"/>
      <c r="S103" s="64"/>
      <c r="T103" s="64"/>
      <c r="U103" s="64"/>
      <c r="V103" s="64"/>
      <c r="W103" s="64"/>
      <c r="X103" s="64"/>
      <c r="Y103" s="64"/>
      <c r="Z103" s="64"/>
    </row>
    <row r="104" ht="12" customHeight="1">
      <c r="A104" s="64"/>
      <c r="B104" s="64"/>
      <c r="C104" s="64"/>
      <c r="D104" s="64"/>
      <c r="E104" s="64"/>
      <c r="F104" s="64"/>
      <c r="G104" s="64"/>
      <c r="H104" s="64"/>
      <c r="I104" s="64"/>
      <c r="J104" s="64"/>
      <c r="K104" s="64"/>
      <c r="L104" s="64"/>
      <c r="M104" s="64"/>
      <c r="N104" s="64"/>
      <c r="O104" s="64"/>
      <c r="P104" s="64"/>
      <c r="Q104" s="64"/>
      <c r="R104" s="64"/>
      <c r="S104" s="64"/>
      <c r="T104" s="64"/>
      <c r="U104" s="64"/>
      <c r="V104" s="64"/>
      <c r="W104" s="64"/>
      <c r="X104" s="64"/>
      <c r="Y104" s="64"/>
      <c r="Z104" s="64"/>
    </row>
    <row r="105" ht="12" customHeight="1">
      <c r="A105" s="64"/>
      <c r="B105" s="64"/>
      <c r="C105" s="64"/>
      <c r="D105" s="64"/>
      <c r="E105" s="64"/>
      <c r="F105" s="64"/>
      <c r="G105" s="64"/>
      <c r="H105" s="64"/>
      <c r="I105" s="64"/>
      <c r="J105" s="64"/>
      <c r="K105" s="64"/>
      <c r="L105" s="64"/>
      <c r="M105" s="64"/>
      <c r="N105" s="64"/>
      <c r="O105" s="64"/>
      <c r="P105" s="64"/>
      <c r="Q105" s="64"/>
      <c r="R105" s="64"/>
      <c r="S105" s="64"/>
      <c r="T105" s="64"/>
      <c r="U105" s="64"/>
      <c r="V105" s="64"/>
      <c r="W105" s="64"/>
      <c r="X105" s="64"/>
      <c r="Y105" s="64"/>
      <c r="Z105" s="64"/>
    </row>
    <row r="106" ht="12" customHeight="1">
      <c r="A106" s="64"/>
      <c r="B106" s="64"/>
      <c r="C106" s="64"/>
      <c r="D106" s="64"/>
      <c r="E106" s="64"/>
      <c r="F106" s="64"/>
      <c r="G106" s="64"/>
      <c r="H106" s="64"/>
      <c r="I106" s="64"/>
      <c r="J106" s="64"/>
      <c r="K106" s="64"/>
      <c r="L106" s="64"/>
      <c r="M106" s="64"/>
      <c r="N106" s="64"/>
      <c r="O106" s="64"/>
      <c r="P106" s="64"/>
      <c r="Q106" s="64"/>
      <c r="R106" s="64"/>
      <c r="S106" s="64"/>
      <c r="T106" s="64"/>
      <c r="U106" s="64"/>
      <c r="V106" s="64"/>
      <c r="W106" s="64"/>
      <c r="X106" s="64"/>
      <c r="Y106" s="64"/>
      <c r="Z106" s="64"/>
    </row>
    <row r="107" ht="12" customHeight="1">
      <c r="A107" s="64"/>
      <c r="B107" s="64"/>
      <c r="C107" s="64"/>
      <c r="D107" s="64"/>
      <c r="E107" s="64"/>
      <c r="F107" s="64"/>
      <c r="G107" s="64"/>
      <c r="H107" s="64"/>
      <c r="I107" s="64"/>
      <c r="J107" s="64"/>
      <c r="K107" s="64"/>
      <c r="L107" s="64"/>
      <c r="M107" s="64"/>
      <c r="N107" s="64"/>
      <c r="O107" s="64"/>
      <c r="P107" s="64"/>
      <c r="Q107" s="64"/>
      <c r="R107" s="64"/>
      <c r="S107" s="64"/>
      <c r="T107" s="64"/>
      <c r="U107" s="64"/>
      <c r="V107" s="64"/>
      <c r="W107" s="64"/>
      <c r="X107" s="64"/>
      <c r="Y107" s="64"/>
      <c r="Z107" s="64"/>
    </row>
    <row r="108" ht="12" customHeight="1">
      <c r="A108" s="64"/>
      <c r="B108" s="64"/>
      <c r="C108" s="64"/>
      <c r="D108" s="64"/>
      <c r="E108" s="64"/>
      <c r="F108" s="64"/>
      <c r="G108" s="64"/>
      <c r="H108" s="64"/>
      <c r="I108" s="64"/>
      <c r="J108" s="64"/>
      <c r="K108" s="64"/>
      <c r="L108" s="64"/>
      <c r="M108" s="64"/>
      <c r="N108" s="64"/>
      <c r="O108" s="64"/>
      <c r="P108" s="64"/>
      <c r="Q108" s="64"/>
      <c r="R108" s="64"/>
      <c r="S108" s="64"/>
      <c r="T108" s="64"/>
      <c r="U108" s="64"/>
      <c r="V108" s="64"/>
      <c r="W108" s="64"/>
      <c r="X108" s="64"/>
      <c r="Y108" s="64"/>
      <c r="Z108" s="64"/>
    </row>
    <row r="109" ht="12" customHeight="1">
      <c r="A109" s="64"/>
      <c r="B109" s="64"/>
      <c r="C109" s="64"/>
      <c r="D109" s="64"/>
      <c r="E109" s="64"/>
      <c r="F109" s="64"/>
      <c r="G109" s="64"/>
      <c r="H109" s="64"/>
      <c r="I109" s="64"/>
      <c r="J109" s="64"/>
      <c r="K109" s="64"/>
      <c r="L109" s="64"/>
      <c r="M109" s="64"/>
      <c r="N109" s="64"/>
      <c r="O109" s="64"/>
      <c r="P109" s="64"/>
      <c r="Q109" s="64"/>
      <c r="R109" s="64"/>
      <c r="S109" s="64"/>
      <c r="T109" s="64"/>
      <c r="U109" s="64"/>
      <c r="V109" s="64"/>
      <c r="W109" s="64"/>
      <c r="X109" s="64"/>
      <c r="Y109" s="64"/>
      <c r="Z109" s="64"/>
    </row>
    <row r="110" ht="12" customHeight="1">
      <c r="A110" s="64"/>
      <c r="B110" s="64"/>
      <c r="C110" s="64"/>
      <c r="D110" s="64"/>
      <c r="E110" s="64"/>
      <c r="F110" s="64"/>
      <c r="G110" s="64"/>
      <c r="H110" s="64"/>
      <c r="I110" s="64"/>
      <c r="J110" s="64"/>
      <c r="K110" s="64"/>
      <c r="L110" s="64"/>
      <c r="M110" s="64"/>
      <c r="N110" s="64"/>
      <c r="O110" s="64"/>
      <c r="P110" s="64"/>
      <c r="Q110" s="64"/>
      <c r="R110" s="64"/>
      <c r="S110" s="64"/>
      <c r="T110" s="64"/>
      <c r="U110" s="64"/>
      <c r="V110" s="64"/>
      <c r="W110" s="64"/>
      <c r="X110" s="64"/>
      <c r="Y110" s="64"/>
      <c r="Z110" s="64"/>
    </row>
    <row r="111" ht="12" customHeight="1">
      <c r="A111" s="64"/>
      <c r="B111" s="64"/>
      <c r="C111" s="64"/>
      <c r="D111" s="64"/>
      <c r="E111" s="64"/>
      <c r="F111" s="64"/>
      <c r="G111" s="64"/>
      <c r="H111" s="64"/>
      <c r="I111" s="64"/>
      <c r="J111" s="64"/>
      <c r="K111" s="64"/>
      <c r="L111" s="64"/>
      <c r="M111" s="64"/>
      <c r="N111" s="64"/>
      <c r="O111" s="64"/>
      <c r="P111" s="64"/>
      <c r="Q111" s="64"/>
      <c r="R111" s="64"/>
      <c r="S111" s="64"/>
      <c r="T111" s="64"/>
      <c r="U111" s="64"/>
      <c r="V111" s="64"/>
      <c r="W111" s="64"/>
      <c r="X111" s="64"/>
      <c r="Y111" s="64"/>
      <c r="Z111" s="64"/>
    </row>
    <row r="112" ht="12" customHeight="1">
      <c r="A112" s="64"/>
      <c r="B112" s="64"/>
      <c r="C112" s="64"/>
      <c r="D112" s="64"/>
      <c r="E112" s="64"/>
      <c r="F112" s="64"/>
      <c r="G112" s="64"/>
      <c r="H112" s="64"/>
      <c r="I112" s="64"/>
      <c r="J112" s="64"/>
      <c r="K112" s="64"/>
      <c r="L112" s="64"/>
      <c r="M112" s="64"/>
      <c r="N112" s="64"/>
      <c r="O112" s="64"/>
      <c r="P112" s="64"/>
      <c r="Q112" s="64"/>
      <c r="R112" s="64"/>
      <c r="S112" s="64"/>
      <c r="T112" s="64"/>
      <c r="U112" s="64"/>
      <c r="V112" s="64"/>
      <c r="W112" s="64"/>
      <c r="X112" s="64"/>
      <c r="Y112" s="64"/>
      <c r="Z112" s="64"/>
    </row>
    <row r="113" ht="12" customHeight="1">
      <c r="A113" s="64"/>
      <c r="B113" s="64"/>
      <c r="C113" s="64"/>
      <c r="D113" s="64"/>
      <c r="E113" s="64"/>
      <c r="F113" s="64"/>
      <c r="G113" s="64"/>
      <c r="H113" s="64"/>
      <c r="I113" s="64"/>
      <c r="J113" s="64"/>
      <c r="K113" s="64"/>
      <c r="L113" s="64"/>
      <c r="M113" s="64"/>
      <c r="N113" s="64"/>
      <c r="O113" s="64"/>
      <c r="P113" s="64"/>
      <c r="Q113" s="64"/>
      <c r="R113" s="64"/>
      <c r="S113" s="64"/>
      <c r="T113" s="64"/>
      <c r="U113" s="64"/>
      <c r="V113" s="64"/>
      <c r="W113" s="64"/>
      <c r="X113" s="64"/>
      <c r="Y113" s="64"/>
      <c r="Z113" s="64"/>
    </row>
    <row r="114" ht="12" customHeight="1">
      <c r="A114" s="64"/>
      <c r="B114" s="64"/>
      <c r="C114" s="64"/>
      <c r="D114" s="64"/>
      <c r="E114" s="64"/>
      <c r="F114" s="64"/>
      <c r="G114" s="64"/>
      <c r="H114" s="64"/>
      <c r="I114" s="64"/>
      <c r="J114" s="64"/>
      <c r="K114" s="64"/>
      <c r="L114" s="64"/>
      <c r="M114" s="64"/>
      <c r="N114" s="64"/>
      <c r="O114" s="64"/>
      <c r="P114" s="64"/>
      <c r="Q114" s="64"/>
      <c r="R114" s="64"/>
      <c r="S114" s="64"/>
      <c r="T114" s="64"/>
      <c r="U114" s="64"/>
      <c r="V114" s="64"/>
      <c r="W114" s="64"/>
      <c r="X114" s="64"/>
      <c r="Y114" s="64"/>
      <c r="Z114" s="64"/>
    </row>
    <row r="115" ht="12" customHeight="1">
      <c r="A115" s="64"/>
      <c r="B115" s="64"/>
      <c r="C115" s="64"/>
      <c r="D115" s="64"/>
      <c r="E115" s="64"/>
      <c r="F115" s="64"/>
      <c r="G115" s="64"/>
      <c r="H115" s="64"/>
      <c r="I115" s="64"/>
      <c r="J115" s="64"/>
      <c r="K115" s="64"/>
      <c r="L115" s="64"/>
      <c r="M115" s="64"/>
      <c r="N115" s="64"/>
      <c r="O115" s="64"/>
      <c r="P115" s="64"/>
      <c r="Q115" s="64"/>
      <c r="R115" s="64"/>
      <c r="S115" s="64"/>
      <c r="T115" s="64"/>
      <c r="U115" s="64"/>
      <c r="V115" s="64"/>
      <c r="W115" s="64"/>
      <c r="X115" s="64"/>
      <c r="Y115" s="64"/>
      <c r="Z115" s="64"/>
    </row>
    <row r="116" ht="12" customHeight="1">
      <c r="A116" s="64"/>
      <c r="B116" s="64"/>
      <c r="C116" s="64"/>
      <c r="D116" s="64"/>
      <c r="E116" s="64"/>
      <c r="F116" s="64"/>
      <c r="G116" s="64"/>
      <c r="H116" s="64"/>
      <c r="I116" s="64"/>
      <c r="J116" s="64"/>
      <c r="K116" s="64"/>
      <c r="L116" s="64"/>
      <c r="M116" s="64"/>
      <c r="N116" s="64"/>
      <c r="O116" s="64"/>
      <c r="P116" s="64"/>
      <c r="Q116" s="64"/>
      <c r="R116" s="64"/>
      <c r="S116" s="64"/>
      <c r="T116" s="64"/>
      <c r="U116" s="64"/>
      <c r="V116" s="64"/>
      <c r="W116" s="64"/>
      <c r="X116" s="64"/>
      <c r="Y116" s="64"/>
      <c r="Z116" s="64"/>
    </row>
    <row r="117" ht="12" customHeight="1">
      <c r="A117" s="64"/>
      <c r="B117" s="64"/>
      <c r="C117" s="64"/>
      <c r="D117" s="64"/>
      <c r="E117" s="64"/>
      <c r="F117" s="64"/>
      <c r="G117" s="64"/>
      <c r="H117" s="64"/>
      <c r="I117" s="64"/>
      <c r="J117" s="64"/>
      <c r="K117" s="64"/>
      <c r="L117" s="64"/>
      <c r="M117" s="64"/>
      <c r="N117" s="64"/>
      <c r="O117" s="64"/>
      <c r="P117" s="64"/>
      <c r="Q117" s="64"/>
      <c r="R117" s="64"/>
      <c r="S117" s="64"/>
      <c r="T117" s="64"/>
      <c r="U117" s="64"/>
      <c r="V117" s="64"/>
      <c r="W117" s="64"/>
      <c r="X117" s="64"/>
      <c r="Y117" s="64"/>
      <c r="Z117" s="64"/>
    </row>
    <row r="118" ht="12" customHeight="1">
      <c r="A118" s="64"/>
      <c r="B118" s="64"/>
      <c r="C118" s="64"/>
      <c r="D118" s="64"/>
      <c r="E118" s="64"/>
      <c r="F118" s="64"/>
      <c r="G118" s="64"/>
      <c r="H118" s="64"/>
      <c r="I118" s="64"/>
      <c r="J118" s="64"/>
      <c r="K118" s="64"/>
      <c r="L118" s="64"/>
      <c r="M118" s="64"/>
      <c r="N118" s="64"/>
      <c r="O118" s="64"/>
      <c r="P118" s="64"/>
      <c r="Q118" s="64"/>
      <c r="R118" s="64"/>
      <c r="S118" s="64"/>
      <c r="T118" s="64"/>
      <c r="U118" s="64"/>
      <c r="V118" s="64"/>
      <c r="W118" s="64"/>
      <c r="X118" s="64"/>
      <c r="Y118" s="64"/>
      <c r="Z118" s="64"/>
    </row>
    <row r="119" ht="12" customHeight="1">
      <c r="A119" s="64"/>
      <c r="B119" s="64"/>
      <c r="C119" s="64"/>
      <c r="D119" s="64"/>
      <c r="E119" s="64"/>
      <c r="F119" s="64"/>
      <c r="G119" s="64"/>
      <c r="H119" s="64"/>
      <c r="I119" s="64"/>
      <c r="J119" s="64"/>
      <c r="K119" s="64"/>
      <c r="L119" s="64"/>
      <c r="M119" s="64"/>
      <c r="N119" s="64"/>
      <c r="O119" s="64"/>
      <c r="P119" s="64"/>
      <c r="Q119" s="64"/>
      <c r="R119" s="64"/>
      <c r="S119" s="64"/>
      <c r="T119" s="64"/>
      <c r="U119" s="64"/>
      <c r="V119" s="64"/>
      <c r="W119" s="64"/>
      <c r="X119" s="64"/>
      <c r="Y119" s="64"/>
      <c r="Z119" s="64"/>
    </row>
    <row r="120" ht="12" customHeight="1">
      <c r="A120" s="64"/>
      <c r="B120" s="64"/>
      <c r="C120" s="64"/>
      <c r="D120" s="64"/>
      <c r="E120" s="64"/>
      <c r="F120" s="64"/>
      <c r="G120" s="64"/>
      <c r="H120" s="64"/>
      <c r="I120" s="64"/>
      <c r="J120" s="64"/>
      <c r="K120" s="64"/>
      <c r="L120" s="64"/>
      <c r="M120" s="64"/>
      <c r="N120" s="64"/>
      <c r="O120" s="64"/>
      <c r="P120" s="64"/>
      <c r="Q120" s="64"/>
      <c r="R120" s="64"/>
      <c r="S120" s="64"/>
      <c r="T120" s="64"/>
      <c r="U120" s="64"/>
      <c r="V120" s="64"/>
      <c r="W120" s="64"/>
      <c r="X120" s="64"/>
      <c r="Y120" s="64"/>
      <c r="Z120" s="64"/>
    </row>
    <row r="121" ht="12" customHeight="1">
      <c r="A121" s="64"/>
      <c r="B121" s="64"/>
      <c r="C121" s="64"/>
      <c r="D121" s="64"/>
      <c r="E121" s="64"/>
      <c r="F121" s="64"/>
      <c r="G121" s="64"/>
      <c r="H121" s="64"/>
      <c r="I121" s="64"/>
      <c r="J121" s="64"/>
      <c r="K121" s="64"/>
      <c r="L121" s="64"/>
      <c r="M121" s="64"/>
      <c r="N121" s="64"/>
      <c r="O121" s="64"/>
      <c r="P121" s="64"/>
      <c r="Q121" s="64"/>
      <c r="R121" s="64"/>
      <c r="S121" s="64"/>
      <c r="T121" s="64"/>
      <c r="U121" s="64"/>
      <c r="V121" s="64"/>
      <c r="W121" s="64"/>
      <c r="X121" s="64"/>
      <c r="Y121" s="64"/>
      <c r="Z121" s="64"/>
    </row>
    <row r="122" ht="12" customHeight="1">
      <c r="A122" s="64"/>
      <c r="B122" s="64"/>
      <c r="C122" s="64"/>
      <c r="D122" s="64"/>
      <c r="E122" s="64"/>
      <c r="F122" s="64"/>
      <c r="G122" s="64"/>
      <c r="H122" s="64"/>
      <c r="I122" s="64"/>
      <c r="J122" s="64"/>
      <c r="K122" s="64"/>
      <c r="L122" s="64"/>
      <c r="M122" s="64"/>
      <c r="N122" s="64"/>
      <c r="O122" s="64"/>
      <c r="P122" s="64"/>
      <c r="Q122" s="64"/>
      <c r="R122" s="64"/>
      <c r="S122" s="64"/>
      <c r="T122" s="64"/>
      <c r="U122" s="64"/>
      <c r="V122" s="64"/>
      <c r="W122" s="64"/>
      <c r="X122" s="64"/>
      <c r="Y122" s="64"/>
      <c r="Z122" s="64"/>
    </row>
    <row r="123" ht="12" customHeight="1">
      <c r="A123" s="64"/>
      <c r="B123" s="64"/>
      <c r="C123" s="64"/>
      <c r="D123" s="64"/>
      <c r="E123" s="64"/>
      <c r="F123" s="64"/>
      <c r="G123" s="64"/>
      <c r="H123" s="64"/>
      <c r="I123" s="64"/>
      <c r="J123" s="64"/>
      <c r="K123" s="64"/>
      <c r="L123" s="64"/>
      <c r="M123" s="64"/>
      <c r="N123" s="64"/>
      <c r="O123" s="64"/>
      <c r="P123" s="64"/>
      <c r="Q123" s="64"/>
      <c r="R123" s="64"/>
      <c r="S123" s="64"/>
      <c r="T123" s="64"/>
      <c r="U123" s="64"/>
      <c r="V123" s="64"/>
      <c r="W123" s="64"/>
      <c r="X123" s="64"/>
      <c r="Y123" s="64"/>
      <c r="Z123" s="64"/>
    </row>
    <row r="124" ht="12" customHeight="1">
      <c r="A124" s="64"/>
      <c r="B124" s="64"/>
      <c r="C124" s="64"/>
      <c r="D124" s="64"/>
      <c r="E124" s="64"/>
      <c r="F124" s="64"/>
      <c r="G124" s="64"/>
      <c r="H124" s="64"/>
      <c r="I124" s="64"/>
      <c r="J124" s="64"/>
      <c r="K124" s="64"/>
      <c r="L124" s="64"/>
      <c r="M124" s="64"/>
      <c r="N124" s="64"/>
      <c r="O124" s="64"/>
      <c r="P124" s="64"/>
      <c r="Q124" s="64"/>
      <c r="R124" s="64"/>
      <c r="S124" s="64"/>
      <c r="T124" s="64"/>
      <c r="U124" s="64"/>
      <c r="V124" s="64"/>
      <c r="W124" s="64"/>
      <c r="X124" s="64"/>
      <c r="Y124" s="64"/>
      <c r="Z124" s="64"/>
    </row>
    <row r="125" ht="12" customHeight="1">
      <c r="A125" s="64"/>
      <c r="B125" s="64"/>
      <c r="C125" s="64"/>
      <c r="D125" s="64"/>
      <c r="E125" s="64"/>
      <c r="F125" s="64"/>
      <c r="G125" s="64"/>
      <c r="H125" s="64"/>
      <c r="I125" s="64"/>
      <c r="J125" s="64"/>
      <c r="K125" s="64"/>
      <c r="L125" s="64"/>
      <c r="M125" s="64"/>
      <c r="N125" s="64"/>
      <c r="O125" s="64"/>
      <c r="P125" s="64"/>
      <c r="Q125" s="64"/>
      <c r="R125" s="64"/>
      <c r="S125" s="64"/>
      <c r="T125" s="64"/>
      <c r="U125" s="64"/>
      <c r="V125" s="64"/>
      <c r="W125" s="64"/>
      <c r="X125" s="64"/>
      <c r="Y125" s="64"/>
      <c r="Z125" s="64"/>
    </row>
    <row r="126" ht="12" customHeight="1">
      <c r="A126" s="64"/>
      <c r="B126" s="64"/>
      <c r="C126" s="64"/>
      <c r="D126" s="64"/>
      <c r="E126" s="64"/>
      <c r="F126" s="64"/>
      <c r="G126" s="64"/>
      <c r="H126" s="64"/>
      <c r="I126" s="64"/>
      <c r="J126" s="64"/>
      <c r="K126" s="64"/>
      <c r="L126" s="64"/>
      <c r="M126" s="64"/>
      <c r="N126" s="64"/>
      <c r="O126" s="64"/>
      <c r="P126" s="64"/>
      <c r="Q126" s="64"/>
      <c r="R126" s="64"/>
      <c r="S126" s="64"/>
      <c r="T126" s="64"/>
      <c r="U126" s="64"/>
      <c r="V126" s="64"/>
      <c r="W126" s="64"/>
      <c r="X126" s="64"/>
      <c r="Y126" s="64"/>
      <c r="Z126" s="64"/>
    </row>
    <row r="127" ht="12" customHeight="1">
      <c r="A127" s="64"/>
      <c r="B127" s="64"/>
      <c r="C127" s="64"/>
      <c r="D127" s="64"/>
      <c r="E127" s="64"/>
      <c r="F127" s="64"/>
      <c r="G127" s="64"/>
      <c r="H127" s="64"/>
      <c r="I127" s="64"/>
      <c r="J127" s="64"/>
      <c r="K127" s="64"/>
      <c r="L127" s="64"/>
      <c r="M127" s="64"/>
      <c r="N127" s="64"/>
      <c r="O127" s="64"/>
      <c r="P127" s="64"/>
      <c r="Q127" s="64"/>
      <c r="R127" s="64"/>
      <c r="S127" s="64"/>
      <c r="T127" s="64"/>
      <c r="U127" s="64"/>
      <c r="V127" s="64"/>
      <c r="W127" s="64"/>
      <c r="X127" s="64"/>
      <c r="Y127" s="64"/>
      <c r="Z127" s="64"/>
    </row>
    <row r="128" ht="12" customHeight="1">
      <c r="A128" s="64"/>
      <c r="B128" s="64"/>
      <c r="C128" s="64"/>
      <c r="D128" s="64"/>
      <c r="E128" s="64"/>
      <c r="F128" s="64"/>
      <c r="G128" s="64"/>
      <c r="H128" s="64"/>
      <c r="I128" s="64"/>
      <c r="J128" s="64"/>
      <c r="K128" s="64"/>
      <c r="L128" s="64"/>
      <c r="M128" s="64"/>
      <c r="N128" s="64"/>
      <c r="O128" s="64"/>
      <c r="P128" s="64"/>
      <c r="Q128" s="64"/>
      <c r="R128" s="64"/>
      <c r="S128" s="64"/>
      <c r="T128" s="64"/>
      <c r="U128" s="64"/>
      <c r="V128" s="64"/>
      <c r="W128" s="64"/>
      <c r="X128" s="64"/>
      <c r="Y128" s="64"/>
      <c r="Z128" s="64"/>
    </row>
    <row r="129" ht="12" customHeight="1">
      <c r="A129" s="64"/>
      <c r="B129" s="64"/>
      <c r="C129" s="64"/>
      <c r="D129" s="64"/>
      <c r="E129" s="64"/>
      <c r="F129" s="64"/>
      <c r="G129" s="64"/>
      <c r="H129" s="64"/>
      <c r="I129" s="64"/>
      <c r="J129" s="64"/>
      <c r="K129" s="64"/>
      <c r="L129" s="64"/>
      <c r="M129" s="64"/>
      <c r="N129" s="64"/>
      <c r="O129" s="64"/>
      <c r="P129" s="64"/>
      <c r="Q129" s="64"/>
      <c r="R129" s="64"/>
      <c r="S129" s="64"/>
      <c r="T129" s="64"/>
      <c r="U129" s="64"/>
      <c r="V129" s="64"/>
      <c r="W129" s="64"/>
      <c r="X129" s="64"/>
      <c r="Y129" s="64"/>
      <c r="Z129" s="64"/>
    </row>
    <row r="130" ht="12" customHeight="1">
      <c r="A130" s="64"/>
      <c r="B130" s="64"/>
      <c r="C130" s="64"/>
      <c r="D130" s="64"/>
      <c r="E130" s="64"/>
      <c r="F130" s="64"/>
      <c r="G130" s="64"/>
      <c r="H130" s="64"/>
      <c r="I130" s="64"/>
      <c r="J130" s="64"/>
      <c r="K130" s="64"/>
      <c r="L130" s="64"/>
      <c r="M130" s="64"/>
      <c r="N130" s="64"/>
      <c r="O130" s="64"/>
      <c r="P130" s="64"/>
      <c r="Q130" s="64"/>
      <c r="R130" s="64"/>
      <c r="S130" s="64"/>
      <c r="T130" s="64"/>
      <c r="U130" s="64"/>
      <c r="V130" s="64"/>
      <c r="W130" s="64"/>
      <c r="X130" s="64"/>
      <c r="Y130" s="64"/>
      <c r="Z130" s="64"/>
    </row>
    <row r="131" ht="12" customHeight="1">
      <c r="A131" s="64"/>
      <c r="B131" s="64"/>
      <c r="C131" s="64"/>
      <c r="D131" s="64"/>
      <c r="E131" s="64"/>
      <c r="F131" s="64"/>
      <c r="G131" s="64"/>
      <c r="H131" s="64"/>
      <c r="I131" s="64"/>
      <c r="J131" s="64"/>
      <c r="K131" s="64"/>
      <c r="L131" s="64"/>
      <c r="M131" s="64"/>
      <c r="N131" s="64"/>
      <c r="O131" s="64"/>
      <c r="P131" s="64"/>
      <c r="Q131" s="64"/>
      <c r="R131" s="64"/>
      <c r="S131" s="64"/>
      <c r="T131" s="64"/>
      <c r="U131" s="64"/>
      <c r="V131" s="64"/>
      <c r="W131" s="64"/>
      <c r="X131" s="64"/>
      <c r="Y131" s="64"/>
      <c r="Z131" s="64"/>
    </row>
    <row r="132" ht="12" customHeight="1">
      <c r="A132" s="64"/>
      <c r="B132" s="64"/>
      <c r="C132" s="64"/>
      <c r="D132" s="64"/>
      <c r="E132" s="64"/>
      <c r="F132" s="64"/>
      <c r="G132" s="64"/>
      <c r="H132" s="64"/>
      <c r="I132" s="64"/>
      <c r="J132" s="64"/>
      <c r="K132" s="64"/>
      <c r="L132" s="64"/>
      <c r="M132" s="64"/>
      <c r="N132" s="64"/>
      <c r="O132" s="64"/>
      <c r="P132" s="64"/>
      <c r="Q132" s="64"/>
      <c r="R132" s="64"/>
      <c r="S132" s="64"/>
      <c r="T132" s="64"/>
      <c r="U132" s="64"/>
      <c r="V132" s="64"/>
      <c r="W132" s="64"/>
      <c r="X132" s="64"/>
      <c r="Y132" s="64"/>
      <c r="Z132" s="64"/>
    </row>
    <row r="133" ht="12" customHeight="1">
      <c r="A133" s="64"/>
      <c r="B133" s="64"/>
      <c r="C133" s="64"/>
      <c r="D133" s="64"/>
      <c r="E133" s="64"/>
      <c r="F133" s="64"/>
      <c r="G133" s="64"/>
      <c r="H133" s="64"/>
      <c r="I133" s="64"/>
      <c r="J133" s="64"/>
      <c r="K133" s="64"/>
      <c r="L133" s="64"/>
      <c r="M133" s="64"/>
      <c r="N133" s="64"/>
      <c r="O133" s="64"/>
      <c r="P133" s="64"/>
      <c r="Q133" s="64"/>
      <c r="R133" s="64"/>
      <c r="S133" s="64"/>
      <c r="T133" s="64"/>
      <c r="U133" s="64"/>
      <c r="V133" s="64"/>
      <c r="W133" s="64"/>
      <c r="X133" s="64"/>
      <c r="Y133" s="64"/>
      <c r="Z133" s="64"/>
    </row>
    <row r="134" ht="12" customHeight="1">
      <c r="A134" s="64"/>
      <c r="B134" s="64"/>
      <c r="C134" s="64"/>
      <c r="D134" s="64"/>
      <c r="E134" s="64"/>
      <c r="F134" s="64"/>
      <c r="G134" s="64"/>
      <c r="H134" s="64"/>
      <c r="I134" s="64"/>
      <c r="J134" s="64"/>
      <c r="K134" s="64"/>
      <c r="L134" s="64"/>
      <c r="M134" s="64"/>
      <c r="N134" s="64"/>
      <c r="O134" s="64"/>
      <c r="P134" s="64"/>
      <c r="Q134" s="64"/>
      <c r="R134" s="64"/>
      <c r="S134" s="64"/>
      <c r="T134" s="64"/>
      <c r="U134" s="64"/>
      <c r="V134" s="64"/>
      <c r="W134" s="64"/>
      <c r="X134" s="64"/>
      <c r="Y134" s="64"/>
      <c r="Z134" s="64"/>
    </row>
    <row r="135" ht="12" customHeight="1">
      <c r="A135" s="64"/>
      <c r="B135" s="64"/>
      <c r="C135" s="64"/>
      <c r="D135" s="64"/>
      <c r="E135" s="64"/>
      <c r="F135" s="64"/>
      <c r="G135" s="64"/>
      <c r="H135" s="64"/>
      <c r="I135" s="64"/>
      <c r="J135" s="64"/>
      <c r="K135" s="64"/>
      <c r="L135" s="64"/>
      <c r="M135" s="64"/>
      <c r="N135" s="64"/>
      <c r="O135" s="64"/>
      <c r="P135" s="64"/>
      <c r="Q135" s="64"/>
      <c r="R135" s="64"/>
      <c r="S135" s="64"/>
      <c r="T135" s="64"/>
      <c r="U135" s="64"/>
      <c r="V135" s="64"/>
      <c r="W135" s="64"/>
      <c r="X135" s="64"/>
      <c r="Y135" s="64"/>
      <c r="Z135" s="64"/>
    </row>
    <row r="136" ht="12" customHeight="1">
      <c r="A136" s="64"/>
      <c r="B136" s="64"/>
      <c r="C136" s="64"/>
      <c r="D136" s="64"/>
      <c r="E136" s="64"/>
      <c r="F136" s="64"/>
      <c r="G136" s="64"/>
      <c r="H136" s="64"/>
      <c r="I136" s="64"/>
      <c r="J136" s="64"/>
      <c r="K136" s="64"/>
      <c r="L136" s="64"/>
      <c r="M136" s="64"/>
      <c r="N136" s="64"/>
      <c r="O136" s="64"/>
      <c r="P136" s="64"/>
      <c r="Q136" s="64"/>
      <c r="R136" s="64"/>
      <c r="S136" s="64"/>
      <c r="T136" s="64"/>
      <c r="U136" s="64"/>
      <c r="V136" s="64"/>
      <c r="W136" s="64"/>
      <c r="X136" s="64"/>
      <c r="Y136" s="64"/>
      <c r="Z136" s="64"/>
    </row>
    <row r="137" ht="12" customHeight="1">
      <c r="A137" s="64"/>
      <c r="B137" s="64"/>
      <c r="C137" s="64"/>
      <c r="D137" s="64"/>
      <c r="E137" s="64"/>
      <c r="F137" s="64"/>
      <c r="G137" s="64"/>
      <c r="H137" s="64"/>
      <c r="I137" s="64"/>
      <c r="J137" s="64"/>
      <c r="K137" s="64"/>
      <c r="L137" s="64"/>
      <c r="M137" s="64"/>
      <c r="N137" s="64"/>
      <c r="O137" s="64"/>
      <c r="P137" s="64"/>
      <c r="Q137" s="64"/>
      <c r="R137" s="64"/>
      <c r="S137" s="64"/>
      <c r="T137" s="64"/>
      <c r="U137" s="64"/>
      <c r="V137" s="64"/>
      <c r="W137" s="64"/>
      <c r="X137" s="64"/>
      <c r="Y137" s="64"/>
      <c r="Z137" s="64"/>
    </row>
    <row r="138" ht="12" customHeight="1">
      <c r="A138" s="64"/>
      <c r="B138" s="64"/>
      <c r="C138" s="64"/>
      <c r="D138" s="64"/>
      <c r="E138" s="64"/>
      <c r="F138" s="64"/>
      <c r="G138" s="64"/>
      <c r="H138" s="64"/>
      <c r="I138" s="64"/>
      <c r="J138" s="64"/>
      <c r="K138" s="64"/>
      <c r="L138" s="64"/>
      <c r="M138" s="64"/>
      <c r="N138" s="64"/>
      <c r="O138" s="64"/>
      <c r="P138" s="64"/>
      <c r="Q138" s="64"/>
      <c r="R138" s="64"/>
      <c r="S138" s="64"/>
      <c r="T138" s="64"/>
      <c r="U138" s="64"/>
      <c r="V138" s="64"/>
      <c r="W138" s="64"/>
      <c r="X138" s="64"/>
      <c r="Y138" s="64"/>
      <c r="Z138" s="64"/>
    </row>
    <row r="139" ht="12" customHeight="1">
      <c r="A139" s="64"/>
      <c r="B139" s="64"/>
      <c r="C139" s="64"/>
      <c r="D139" s="64"/>
      <c r="E139" s="64"/>
      <c r="F139" s="64"/>
      <c r="G139" s="64"/>
      <c r="H139" s="64"/>
      <c r="I139" s="64"/>
      <c r="J139" s="64"/>
      <c r="K139" s="64"/>
      <c r="L139" s="64"/>
      <c r="M139" s="64"/>
      <c r="N139" s="64"/>
      <c r="O139" s="64"/>
      <c r="P139" s="64"/>
      <c r="Q139" s="64"/>
      <c r="R139" s="64"/>
      <c r="S139" s="64"/>
      <c r="T139" s="64"/>
      <c r="U139" s="64"/>
      <c r="V139" s="64"/>
      <c r="W139" s="64"/>
      <c r="X139" s="64"/>
      <c r="Y139" s="64"/>
      <c r="Z139" s="64"/>
    </row>
    <row r="140" ht="12" customHeight="1">
      <c r="A140" s="64"/>
      <c r="B140" s="64"/>
      <c r="C140" s="64"/>
      <c r="D140" s="64"/>
      <c r="E140" s="64"/>
      <c r="F140" s="64"/>
      <c r="G140" s="64"/>
      <c r="H140" s="64"/>
      <c r="I140" s="64"/>
      <c r="J140" s="64"/>
      <c r="K140" s="64"/>
      <c r="L140" s="64"/>
      <c r="M140" s="64"/>
      <c r="N140" s="64"/>
      <c r="O140" s="64"/>
      <c r="P140" s="64"/>
      <c r="Q140" s="64"/>
      <c r="R140" s="64"/>
      <c r="S140" s="64"/>
      <c r="T140" s="64"/>
      <c r="U140" s="64"/>
      <c r="V140" s="64"/>
      <c r="W140" s="64"/>
      <c r="X140" s="64"/>
      <c r="Y140" s="64"/>
      <c r="Z140" s="64"/>
    </row>
    <row r="141" ht="12" customHeight="1">
      <c r="A141" s="64"/>
      <c r="B141" s="64"/>
      <c r="C141" s="64"/>
      <c r="D141" s="64"/>
      <c r="E141" s="64"/>
      <c r="F141" s="64"/>
      <c r="G141" s="64"/>
      <c r="H141" s="64"/>
      <c r="I141" s="64"/>
      <c r="J141" s="64"/>
      <c r="K141" s="64"/>
      <c r="L141" s="64"/>
      <c r="M141" s="64"/>
      <c r="N141" s="64"/>
      <c r="O141" s="64"/>
      <c r="P141" s="64"/>
      <c r="Q141" s="64"/>
      <c r="R141" s="64"/>
      <c r="S141" s="64"/>
      <c r="T141" s="64"/>
      <c r="U141" s="64"/>
      <c r="V141" s="64"/>
      <c r="W141" s="64"/>
      <c r="X141" s="64"/>
      <c r="Y141" s="64"/>
      <c r="Z141" s="64"/>
    </row>
    <row r="142" ht="12" customHeight="1">
      <c r="A142" s="64"/>
      <c r="B142" s="64"/>
      <c r="C142" s="64"/>
      <c r="D142" s="64"/>
      <c r="E142" s="64"/>
      <c r="F142" s="64"/>
      <c r="G142" s="64"/>
      <c r="H142" s="64"/>
      <c r="I142" s="64"/>
      <c r="J142" s="64"/>
      <c r="K142" s="64"/>
      <c r="L142" s="64"/>
      <c r="M142" s="64"/>
      <c r="N142" s="64"/>
      <c r="O142" s="64"/>
      <c r="P142" s="64"/>
      <c r="Q142" s="64"/>
      <c r="R142" s="64"/>
      <c r="S142" s="64"/>
      <c r="T142" s="64"/>
      <c r="U142" s="64"/>
      <c r="V142" s="64"/>
      <c r="W142" s="64"/>
      <c r="X142" s="64"/>
      <c r="Y142" s="64"/>
      <c r="Z142" s="64"/>
    </row>
    <row r="143" ht="12" customHeight="1">
      <c r="A143" s="64"/>
      <c r="B143" s="64"/>
      <c r="C143" s="64"/>
      <c r="D143" s="64"/>
      <c r="E143" s="64"/>
      <c r="F143" s="64"/>
      <c r="G143" s="64"/>
      <c r="H143" s="64"/>
      <c r="I143" s="64"/>
      <c r="J143" s="64"/>
      <c r="K143" s="64"/>
      <c r="L143" s="64"/>
      <c r="M143" s="64"/>
      <c r="N143" s="64"/>
      <c r="O143" s="64"/>
      <c r="P143" s="64"/>
      <c r="Q143" s="64"/>
      <c r="R143" s="64"/>
      <c r="S143" s="64"/>
      <c r="T143" s="64"/>
      <c r="U143" s="64"/>
      <c r="V143" s="64"/>
      <c r="W143" s="64"/>
      <c r="X143" s="64"/>
      <c r="Y143" s="64"/>
      <c r="Z143" s="64"/>
    </row>
    <row r="144" ht="12" customHeight="1">
      <c r="A144" s="64"/>
      <c r="B144" s="64"/>
      <c r="C144" s="64"/>
      <c r="D144" s="64"/>
      <c r="E144" s="64"/>
      <c r="F144" s="64"/>
      <c r="G144" s="64"/>
      <c r="H144" s="64"/>
      <c r="I144" s="64"/>
      <c r="J144" s="64"/>
      <c r="K144" s="64"/>
      <c r="L144" s="64"/>
      <c r="M144" s="64"/>
      <c r="N144" s="64"/>
      <c r="O144" s="64"/>
      <c r="P144" s="64"/>
      <c r="Q144" s="64"/>
      <c r="R144" s="64"/>
      <c r="S144" s="64"/>
      <c r="T144" s="64"/>
      <c r="U144" s="64"/>
      <c r="V144" s="64"/>
      <c r="W144" s="64"/>
      <c r="X144" s="64"/>
      <c r="Y144" s="64"/>
      <c r="Z144" s="64"/>
    </row>
    <row r="145" ht="12" customHeight="1">
      <c r="A145" s="64"/>
      <c r="B145" s="64"/>
      <c r="C145" s="64"/>
      <c r="D145" s="64"/>
      <c r="E145" s="64"/>
      <c r="F145" s="64"/>
      <c r="G145" s="64"/>
      <c r="H145" s="64"/>
      <c r="I145" s="64"/>
      <c r="J145" s="64"/>
      <c r="K145" s="64"/>
      <c r="L145" s="64"/>
      <c r="M145" s="64"/>
      <c r="N145" s="64"/>
      <c r="O145" s="64"/>
      <c r="P145" s="64"/>
      <c r="Q145" s="64"/>
      <c r="R145" s="64"/>
      <c r="S145" s="64"/>
      <c r="T145" s="64"/>
      <c r="U145" s="64"/>
      <c r="V145" s="64"/>
      <c r="W145" s="64"/>
      <c r="X145" s="64"/>
      <c r="Y145" s="64"/>
      <c r="Z145" s="64"/>
    </row>
    <row r="146" ht="12" customHeight="1">
      <c r="A146" s="64"/>
      <c r="B146" s="64"/>
      <c r="C146" s="64"/>
      <c r="D146" s="64"/>
      <c r="E146" s="64"/>
      <c r="F146" s="64"/>
      <c r="G146" s="64"/>
      <c r="H146" s="64"/>
      <c r="I146" s="64"/>
      <c r="J146" s="64"/>
      <c r="K146" s="64"/>
      <c r="L146" s="64"/>
      <c r="M146" s="64"/>
      <c r="N146" s="64"/>
      <c r="O146" s="64"/>
      <c r="P146" s="64"/>
      <c r="Q146" s="64"/>
      <c r="R146" s="64"/>
      <c r="S146" s="64"/>
      <c r="T146" s="64"/>
      <c r="U146" s="64"/>
      <c r="V146" s="64"/>
      <c r="W146" s="64"/>
      <c r="X146" s="64"/>
      <c r="Y146" s="64"/>
      <c r="Z146" s="64"/>
    </row>
    <row r="147" ht="12" customHeight="1">
      <c r="A147" s="64"/>
      <c r="B147" s="64"/>
      <c r="C147" s="64"/>
      <c r="D147" s="64"/>
      <c r="E147" s="64"/>
      <c r="F147" s="64"/>
      <c r="G147" s="64"/>
      <c r="H147" s="64"/>
      <c r="I147" s="64"/>
      <c r="J147" s="64"/>
      <c r="K147" s="64"/>
      <c r="L147" s="64"/>
      <c r="M147" s="64"/>
      <c r="N147" s="64"/>
      <c r="O147" s="64"/>
      <c r="P147" s="64"/>
      <c r="Q147" s="64"/>
      <c r="R147" s="64"/>
      <c r="S147" s="64"/>
      <c r="T147" s="64"/>
      <c r="U147" s="64"/>
      <c r="V147" s="64"/>
      <c r="W147" s="64"/>
      <c r="X147" s="64"/>
      <c r="Y147" s="64"/>
      <c r="Z147" s="64"/>
    </row>
    <row r="148" ht="12" customHeight="1">
      <c r="A148" s="64"/>
      <c r="B148" s="64"/>
      <c r="C148" s="64"/>
      <c r="D148" s="64"/>
      <c r="E148" s="64"/>
      <c r="F148" s="64"/>
      <c r="G148" s="64"/>
      <c r="H148" s="64"/>
      <c r="I148" s="64"/>
      <c r="J148" s="64"/>
      <c r="K148" s="64"/>
      <c r="L148" s="64"/>
      <c r="M148" s="64"/>
      <c r="N148" s="64"/>
      <c r="O148" s="64"/>
      <c r="P148" s="64"/>
      <c r="Q148" s="64"/>
      <c r="R148" s="64"/>
      <c r="S148" s="64"/>
      <c r="T148" s="64"/>
      <c r="U148" s="64"/>
      <c r="V148" s="64"/>
      <c r="W148" s="64"/>
      <c r="X148" s="64"/>
      <c r="Y148" s="64"/>
      <c r="Z148" s="64"/>
    </row>
    <row r="149" ht="12" customHeight="1">
      <c r="A149" s="64"/>
      <c r="B149" s="64"/>
      <c r="C149" s="64"/>
      <c r="D149" s="64"/>
      <c r="E149" s="64"/>
      <c r="F149" s="64"/>
      <c r="G149" s="64"/>
      <c r="H149" s="64"/>
      <c r="I149" s="64"/>
      <c r="J149" s="64"/>
      <c r="K149" s="64"/>
      <c r="L149" s="64"/>
      <c r="M149" s="64"/>
      <c r="N149" s="64"/>
      <c r="O149" s="64"/>
      <c r="P149" s="64"/>
      <c r="Q149" s="64"/>
      <c r="R149" s="64"/>
      <c r="S149" s="64"/>
      <c r="T149" s="64"/>
      <c r="U149" s="64"/>
      <c r="V149" s="64"/>
      <c r="W149" s="64"/>
      <c r="X149" s="64"/>
      <c r="Y149" s="64"/>
      <c r="Z149" s="64"/>
    </row>
    <row r="150" ht="12" customHeight="1">
      <c r="A150" s="64"/>
      <c r="B150" s="64"/>
      <c r="C150" s="64"/>
      <c r="D150" s="64"/>
      <c r="E150" s="64"/>
      <c r="F150" s="64"/>
      <c r="G150" s="64"/>
      <c r="H150" s="64"/>
      <c r="I150" s="64"/>
      <c r="J150" s="64"/>
      <c r="K150" s="64"/>
      <c r="L150" s="64"/>
      <c r="M150" s="64"/>
      <c r="N150" s="64"/>
      <c r="O150" s="64"/>
      <c r="P150" s="64"/>
      <c r="Q150" s="64"/>
      <c r="R150" s="64"/>
      <c r="S150" s="64"/>
      <c r="T150" s="64"/>
      <c r="U150" s="64"/>
      <c r="V150" s="64"/>
      <c r="W150" s="64"/>
      <c r="X150" s="64"/>
      <c r="Y150" s="64"/>
      <c r="Z150" s="64"/>
    </row>
    <row r="151" ht="12" customHeight="1">
      <c r="A151" s="64"/>
      <c r="B151" s="64"/>
      <c r="C151" s="64"/>
      <c r="D151" s="64"/>
      <c r="E151" s="64"/>
      <c r="F151" s="64"/>
      <c r="G151" s="64"/>
      <c r="H151" s="64"/>
      <c r="I151" s="64"/>
      <c r="J151" s="64"/>
      <c r="K151" s="64"/>
      <c r="L151" s="64"/>
      <c r="M151" s="64"/>
      <c r="N151" s="64"/>
      <c r="O151" s="64"/>
      <c r="P151" s="64"/>
      <c r="Q151" s="64"/>
      <c r="R151" s="64"/>
      <c r="S151" s="64"/>
      <c r="T151" s="64"/>
      <c r="U151" s="64"/>
      <c r="V151" s="64"/>
      <c r="W151" s="64"/>
      <c r="X151" s="64"/>
      <c r="Y151" s="64"/>
      <c r="Z151" s="64"/>
    </row>
    <row r="152" ht="12" customHeight="1">
      <c r="A152" s="64"/>
      <c r="B152" s="64"/>
      <c r="C152" s="64"/>
      <c r="D152" s="64"/>
      <c r="E152" s="64"/>
      <c r="F152" s="64"/>
      <c r="G152" s="64"/>
      <c r="H152" s="64"/>
      <c r="I152" s="64"/>
      <c r="J152" s="64"/>
      <c r="K152" s="64"/>
      <c r="L152" s="64"/>
      <c r="M152" s="64"/>
      <c r="N152" s="64"/>
      <c r="O152" s="64"/>
      <c r="P152" s="64"/>
      <c r="Q152" s="64"/>
      <c r="R152" s="64"/>
      <c r="S152" s="64"/>
      <c r="T152" s="64"/>
      <c r="U152" s="64"/>
      <c r="V152" s="64"/>
      <c r="W152" s="64"/>
      <c r="X152" s="64"/>
      <c r="Y152" s="64"/>
      <c r="Z152" s="64"/>
    </row>
    <row r="153" ht="12" customHeight="1">
      <c r="A153" s="64"/>
      <c r="B153" s="64"/>
      <c r="C153" s="64"/>
      <c r="D153" s="64"/>
      <c r="E153" s="64"/>
      <c r="F153" s="64"/>
      <c r="G153" s="64"/>
      <c r="H153" s="64"/>
      <c r="I153" s="64"/>
      <c r="J153" s="64"/>
      <c r="K153" s="64"/>
      <c r="L153" s="64"/>
      <c r="M153" s="64"/>
      <c r="N153" s="64"/>
      <c r="O153" s="64"/>
      <c r="P153" s="64"/>
      <c r="Q153" s="64"/>
      <c r="R153" s="64"/>
      <c r="S153" s="64"/>
      <c r="T153" s="64"/>
      <c r="U153" s="64"/>
      <c r="V153" s="64"/>
      <c r="W153" s="64"/>
      <c r="X153" s="64"/>
      <c r="Y153" s="64"/>
      <c r="Z153" s="64"/>
    </row>
    <row r="154" ht="12" customHeight="1">
      <c r="A154" s="64"/>
      <c r="B154" s="64"/>
      <c r="C154" s="64"/>
      <c r="D154" s="64"/>
      <c r="E154" s="64"/>
      <c r="F154" s="64"/>
      <c r="G154" s="64"/>
      <c r="H154" s="64"/>
      <c r="I154" s="64"/>
      <c r="J154" s="64"/>
      <c r="K154" s="64"/>
      <c r="L154" s="64"/>
      <c r="M154" s="64"/>
      <c r="N154" s="64"/>
      <c r="O154" s="64"/>
      <c r="P154" s="64"/>
      <c r="Q154" s="64"/>
      <c r="R154" s="64"/>
      <c r="S154" s="64"/>
      <c r="T154" s="64"/>
      <c r="U154" s="64"/>
      <c r="V154" s="64"/>
      <c r="W154" s="64"/>
      <c r="X154" s="64"/>
      <c r="Y154" s="64"/>
      <c r="Z154" s="64"/>
    </row>
    <row r="155" ht="12" customHeight="1">
      <c r="A155" s="64"/>
      <c r="B155" s="64"/>
      <c r="C155" s="64"/>
      <c r="D155" s="64"/>
      <c r="E155" s="64"/>
      <c r="F155" s="64"/>
      <c r="G155" s="64"/>
      <c r="H155" s="64"/>
      <c r="I155" s="64"/>
      <c r="J155" s="64"/>
      <c r="K155" s="64"/>
      <c r="L155" s="64"/>
      <c r="M155" s="64"/>
      <c r="N155" s="64"/>
      <c r="O155" s="64"/>
      <c r="P155" s="64"/>
      <c r="Q155" s="64"/>
      <c r="R155" s="64"/>
      <c r="S155" s="64"/>
      <c r="T155" s="64"/>
      <c r="U155" s="64"/>
      <c r="V155" s="64"/>
      <c r="W155" s="64"/>
      <c r="X155" s="64"/>
      <c r="Y155" s="64"/>
      <c r="Z155" s="64"/>
    </row>
    <row r="156" ht="12" customHeight="1">
      <c r="A156" s="64"/>
      <c r="B156" s="64"/>
      <c r="C156" s="64"/>
      <c r="D156" s="64"/>
      <c r="E156" s="64"/>
      <c r="F156" s="64"/>
      <c r="G156" s="64"/>
      <c r="H156" s="64"/>
      <c r="I156" s="64"/>
      <c r="J156" s="64"/>
      <c r="K156" s="64"/>
      <c r="L156" s="64"/>
      <c r="M156" s="64"/>
      <c r="N156" s="64"/>
      <c r="O156" s="64"/>
      <c r="P156" s="64"/>
      <c r="Q156" s="64"/>
      <c r="R156" s="64"/>
      <c r="S156" s="64"/>
      <c r="T156" s="64"/>
      <c r="U156" s="64"/>
      <c r="V156" s="64"/>
      <c r="W156" s="64"/>
      <c r="X156" s="64"/>
      <c r="Y156" s="64"/>
      <c r="Z156" s="64"/>
    </row>
    <row r="157" ht="12" customHeight="1">
      <c r="A157" s="64"/>
      <c r="B157" s="64"/>
      <c r="C157" s="64"/>
      <c r="D157" s="64"/>
      <c r="E157" s="64"/>
      <c r="F157" s="64"/>
      <c r="G157" s="64"/>
      <c r="H157" s="64"/>
      <c r="I157" s="64"/>
      <c r="J157" s="64"/>
      <c r="K157" s="64"/>
      <c r="L157" s="64"/>
      <c r="M157" s="64"/>
      <c r="N157" s="64"/>
      <c r="O157" s="64"/>
      <c r="P157" s="64"/>
      <c r="Q157" s="64"/>
      <c r="R157" s="64"/>
      <c r="S157" s="64"/>
      <c r="T157" s="64"/>
      <c r="U157" s="64"/>
      <c r="V157" s="64"/>
      <c r="W157" s="64"/>
      <c r="X157" s="64"/>
      <c r="Y157" s="64"/>
      <c r="Z157" s="64"/>
    </row>
    <row r="158" ht="12" customHeight="1">
      <c r="A158" s="64"/>
      <c r="B158" s="64"/>
      <c r="C158" s="64"/>
      <c r="D158" s="64"/>
      <c r="E158" s="64"/>
      <c r="F158" s="64"/>
      <c r="G158" s="64"/>
      <c r="H158" s="64"/>
      <c r="I158" s="64"/>
      <c r="J158" s="64"/>
      <c r="K158" s="64"/>
      <c r="L158" s="64"/>
      <c r="M158" s="64"/>
      <c r="N158" s="64"/>
      <c r="O158" s="64"/>
      <c r="P158" s="64"/>
      <c r="Q158" s="64"/>
      <c r="R158" s="64"/>
      <c r="S158" s="64"/>
      <c r="T158" s="64"/>
      <c r="U158" s="64"/>
      <c r="V158" s="64"/>
      <c r="W158" s="64"/>
      <c r="X158" s="64"/>
      <c r="Y158" s="64"/>
      <c r="Z158" s="64"/>
    </row>
    <row r="159" ht="12" customHeight="1">
      <c r="A159" s="64"/>
      <c r="B159" s="64"/>
      <c r="C159" s="64"/>
      <c r="D159" s="64"/>
      <c r="E159" s="64"/>
      <c r="F159" s="64"/>
      <c r="G159" s="64"/>
      <c r="H159" s="64"/>
      <c r="I159" s="64"/>
      <c r="J159" s="64"/>
      <c r="K159" s="64"/>
      <c r="L159" s="64"/>
      <c r="M159" s="64"/>
      <c r="N159" s="64"/>
      <c r="O159" s="64"/>
      <c r="P159" s="64"/>
      <c r="Q159" s="64"/>
      <c r="R159" s="64"/>
      <c r="S159" s="64"/>
      <c r="T159" s="64"/>
      <c r="U159" s="64"/>
      <c r="V159" s="64"/>
      <c r="W159" s="64"/>
      <c r="X159" s="64"/>
      <c r="Y159" s="64"/>
      <c r="Z159" s="64"/>
    </row>
    <row r="160" ht="12" customHeight="1">
      <c r="A160" s="64"/>
      <c r="B160" s="64"/>
      <c r="C160" s="64"/>
      <c r="D160" s="64"/>
      <c r="E160" s="64"/>
      <c r="F160" s="64"/>
      <c r="G160" s="64"/>
      <c r="H160" s="64"/>
      <c r="I160" s="64"/>
      <c r="J160" s="64"/>
      <c r="K160" s="64"/>
      <c r="L160" s="64"/>
      <c r="M160" s="64"/>
      <c r="N160" s="64"/>
      <c r="O160" s="64"/>
      <c r="P160" s="64"/>
      <c r="Q160" s="64"/>
      <c r="R160" s="64"/>
      <c r="S160" s="64"/>
      <c r="T160" s="64"/>
      <c r="U160" s="64"/>
      <c r="V160" s="64"/>
      <c r="W160" s="64"/>
      <c r="X160" s="64"/>
      <c r="Y160" s="64"/>
      <c r="Z160" s="64"/>
    </row>
    <row r="161" ht="12" customHeight="1">
      <c r="A161" s="64"/>
      <c r="B161" s="64"/>
      <c r="C161" s="64"/>
      <c r="D161" s="64"/>
      <c r="E161" s="64"/>
      <c r="F161" s="64"/>
      <c r="G161" s="64"/>
      <c r="H161" s="64"/>
      <c r="I161" s="64"/>
      <c r="J161" s="64"/>
      <c r="K161" s="64"/>
      <c r="L161" s="64"/>
      <c r="M161" s="64"/>
      <c r="N161" s="64"/>
      <c r="O161" s="64"/>
      <c r="P161" s="64"/>
      <c r="Q161" s="64"/>
      <c r="R161" s="64"/>
      <c r="S161" s="64"/>
      <c r="T161" s="64"/>
      <c r="U161" s="64"/>
      <c r="V161" s="64"/>
      <c r="W161" s="64"/>
      <c r="X161" s="64"/>
      <c r="Y161" s="64"/>
      <c r="Z161" s="64"/>
    </row>
    <row r="162" ht="12" customHeight="1">
      <c r="A162" s="64"/>
      <c r="B162" s="64"/>
      <c r="C162" s="64"/>
      <c r="D162" s="64"/>
      <c r="E162" s="64"/>
      <c r="F162" s="64"/>
      <c r="G162" s="64"/>
      <c r="H162" s="64"/>
      <c r="I162" s="64"/>
      <c r="J162" s="64"/>
      <c r="K162" s="64"/>
      <c r="L162" s="64"/>
      <c r="M162" s="64"/>
      <c r="N162" s="64"/>
      <c r="O162" s="64"/>
      <c r="P162" s="64"/>
      <c r="Q162" s="64"/>
      <c r="R162" s="64"/>
      <c r="S162" s="64"/>
      <c r="T162" s="64"/>
      <c r="U162" s="64"/>
      <c r="V162" s="64"/>
      <c r="W162" s="64"/>
      <c r="X162" s="64"/>
      <c r="Y162" s="64"/>
      <c r="Z162" s="64"/>
    </row>
    <row r="163" ht="12" customHeight="1">
      <c r="A163" s="64"/>
      <c r="B163" s="64"/>
      <c r="C163" s="64"/>
      <c r="D163" s="64"/>
      <c r="E163" s="64"/>
      <c r="F163" s="64"/>
      <c r="G163" s="64"/>
      <c r="H163" s="64"/>
      <c r="I163" s="64"/>
      <c r="J163" s="64"/>
      <c r="K163" s="64"/>
      <c r="L163" s="64"/>
      <c r="M163" s="64"/>
      <c r="N163" s="64"/>
      <c r="O163" s="64"/>
      <c r="P163" s="64"/>
      <c r="Q163" s="64"/>
      <c r="R163" s="64"/>
      <c r="S163" s="64"/>
      <c r="T163" s="64"/>
      <c r="U163" s="64"/>
      <c r="V163" s="64"/>
      <c r="W163" s="64"/>
      <c r="X163" s="64"/>
      <c r="Y163" s="64"/>
      <c r="Z163" s="64"/>
    </row>
    <row r="164" ht="12" customHeight="1">
      <c r="A164" s="64"/>
      <c r="B164" s="64"/>
      <c r="C164" s="64"/>
      <c r="D164" s="64"/>
      <c r="E164" s="64"/>
      <c r="F164" s="64"/>
      <c r="G164" s="64"/>
      <c r="H164" s="64"/>
      <c r="I164" s="64"/>
      <c r="J164" s="64"/>
      <c r="K164" s="64"/>
      <c r="L164" s="64"/>
      <c r="M164" s="64"/>
      <c r="N164" s="64"/>
      <c r="O164" s="64"/>
      <c r="P164" s="64"/>
      <c r="Q164" s="64"/>
      <c r="R164" s="64"/>
      <c r="S164" s="64"/>
      <c r="T164" s="64"/>
      <c r="U164" s="64"/>
      <c r="V164" s="64"/>
      <c r="W164" s="64"/>
      <c r="X164" s="64"/>
      <c r="Y164" s="64"/>
      <c r="Z164" s="64"/>
    </row>
    <row r="165" ht="12" customHeight="1">
      <c r="A165" s="64"/>
      <c r="B165" s="64"/>
      <c r="C165" s="64"/>
      <c r="D165" s="64"/>
      <c r="E165" s="64"/>
      <c r="F165" s="64"/>
      <c r="G165" s="64"/>
      <c r="H165" s="64"/>
      <c r="I165" s="64"/>
      <c r="J165" s="64"/>
      <c r="K165" s="64"/>
      <c r="L165" s="64"/>
      <c r="M165" s="64"/>
      <c r="N165" s="64"/>
      <c r="O165" s="64"/>
      <c r="P165" s="64"/>
      <c r="Q165" s="64"/>
      <c r="R165" s="64"/>
      <c r="S165" s="64"/>
      <c r="T165" s="64"/>
      <c r="U165" s="64"/>
      <c r="V165" s="64"/>
      <c r="W165" s="64"/>
      <c r="X165" s="64"/>
      <c r="Y165" s="64"/>
      <c r="Z165" s="64"/>
    </row>
    <row r="166" ht="12" customHeight="1">
      <c r="A166" s="64"/>
      <c r="B166" s="64"/>
      <c r="C166" s="64"/>
      <c r="D166" s="64"/>
      <c r="E166" s="64"/>
      <c r="F166" s="64"/>
      <c r="G166" s="64"/>
      <c r="H166" s="64"/>
      <c r="I166" s="64"/>
      <c r="J166" s="64"/>
      <c r="K166" s="64"/>
      <c r="L166" s="64"/>
      <c r="M166" s="64"/>
      <c r="N166" s="64"/>
      <c r="O166" s="64"/>
      <c r="P166" s="64"/>
      <c r="Q166" s="64"/>
      <c r="R166" s="64"/>
      <c r="S166" s="64"/>
      <c r="T166" s="64"/>
      <c r="U166" s="64"/>
      <c r="V166" s="64"/>
      <c r="W166" s="64"/>
      <c r="X166" s="64"/>
      <c r="Y166" s="64"/>
      <c r="Z166" s="64"/>
    </row>
    <row r="167" ht="12" customHeight="1">
      <c r="A167" s="64"/>
      <c r="B167" s="64"/>
      <c r="C167" s="64"/>
      <c r="D167" s="64"/>
      <c r="E167" s="64"/>
      <c r="F167" s="64"/>
      <c r="G167" s="64"/>
      <c r="H167" s="64"/>
      <c r="I167" s="64"/>
      <c r="J167" s="64"/>
      <c r="K167" s="64"/>
      <c r="L167" s="64"/>
      <c r="M167" s="64"/>
      <c r="N167" s="64"/>
      <c r="O167" s="64"/>
      <c r="P167" s="64"/>
      <c r="Q167" s="64"/>
      <c r="R167" s="64"/>
      <c r="S167" s="64"/>
      <c r="T167" s="64"/>
      <c r="U167" s="64"/>
      <c r="V167" s="64"/>
      <c r="W167" s="64"/>
      <c r="X167" s="64"/>
      <c r="Y167" s="64"/>
      <c r="Z167" s="64"/>
    </row>
    <row r="168" ht="12" customHeight="1">
      <c r="A168" s="64"/>
      <c r="B168" s="64"/>
      <c r="C168" s="64"/>
      <c r="D168" s="64"/>
      <c r="E168" s="64"/>
      <c r="F168" s="64"/>
      <c r="G168" s="64"/>
      <c r="H168" s="64"/>
      <c r="I168" s="64"/>
      <c r="J168" s="64"/>
      <c r="K168" s="64"/>
      <c r="L168" s="64"/>
      <c r="M168" s="64"/>
      <c r="N168" s="64"/>
      <c r="O168" s="64"/>
      <c r="P168" s="64"/>
      <c r="Q168" s="64"/>
      <c r="R168" s="64"/>
      <c r="S168" s="64"/>
      <c r="T168" s="64"/>
      <c r="U168" s="64"/>
      <c r="V168" s="64"/>
      <c r="W168" s="64"/>
      <c r="X168" s="64"/>
      <c r="Y168" s="64"/>
      <c r="Z168" s="64"/>
    </row>
    <row r="169" ht="12" customHeight="1">
      <c r="A169" s="64"/>
      <c r="B169" s="64"/>
      <c r="C169" s="64"/>
      <c r="D169" s="64"/>
      <c r="E169" s="64"/>
      <c r="F169" s="64"/>
      <c r="G169" s="64"/>
      <c r="H169" s="64"/>
      <c r="I169" s="64"/>
      <c r="J169" s="64"/>
      <c r="K169" s="64"/>
      <c r="L169" s="64"/>
      <c r="M169" s="64"/>
      <c r="N169" s="64"/>
      <c r="O169" s="64"/>
      <c r="P169" s="64"/>
      <c r="Q169" s="64"/>
      <c r="R169" s="64"/>
      <c r="S169" s="64"/>
      <c r="T169" s="64"/>
      <c r="U169" s="64"/>
      <c r="V169" s="64"/>
      <c r="W169" s="64"/>
      <c r="X169" s="64"/>
      <c r="Y169" s="64"/>
      <c r="Z169" s="64"/>
    </row>
    <row r="170" ht="12" customHeight="1">
      <c r="A170" s="64"/>
      <c r="B170" s="64"/>
      <c r="C170" s="64"/>
      <c r="D170" s="64"/>
      <c r="E170" s="64"/>
      <c r="F170" s="64"/>
      <c r="G170" s="64"/>
      <c r="H170" s="64"/>
      <c r="I170" s="64"/>
      <c r="J170" s="64"/>
      <c r="K170" s="64"/>
      <c r="L170" s="64"/>
      <c r="M170" s="64"/>
      <c r="N170" s="64"/>
      <c r="O170" s="64"/>
      <c r="P170" s="64"/>
      <c r="Q170" s="64"/>
      <c r="R170" s="64"/>
      <c r="S170" s="64"/>
      <c r="T170" s="64"/>
      <c r="U170" s="64"/>
      <c r="V170" s="64"/>
      <c r="W170" s="64"/>
      <c r="X170" s="64"/>
      <c r="Y170" s="64"/>
      <c r="Z170" s="64"/>
    </row>
    <row r="171" ht="12" customHeight="1">
      <c r="A171" s="64"/>
      <c r="B171" s="64"/>
      <c r="C171" s="64"/>
      <c r="D171" s="64"/>
      <c r="E171" s="64"/>
      <c r="F171" s="64"/>
      <c r="G171" s="64"/>
      <c r="H171" s="64"/>
      <c r="I171" s="64"/>
      <c r="J171" s="64"/>
      <c r="K171" s="64"/>
      <c r="L171" s="64"/>
      <c r="M171" s="64"/>
      <c r="N171" s="64"/>
      <c r="O171" s="64"/>
      <c r="P171" s="64"/>
      <c r="Q171" s="64"/>
      <c r="R171" s="64"/>
      <c r="S171" s="64"/>
      <c r="T171" s="64"/>
      <c r="U171" s="64"/>
      <c r="V171" s="64"/>
      <c r="W171" s="64"/>
      <c r="X171" s="64"/>
      <c r="Y171" s="64"/>
      <c r="Z171" s="64"/>
    </row>
    <row r="172" ht="12" customHeight="1">
      <c r="A172" s="64"/>
      <c r="B172" s="64"/>
      <c r="C172" s="64"/>
      <c r="D172" s="64"/>
      <c r="E172" s="64"/>
      <c r="F172" s="64"/>
      <c r="G172" s="64"/>
      <c r="H172" s="64"/>
      <c r="I172" s="64"/>
      <c r="J172" s="64"/>
      <c r="K172" s="64"/>
      <c r="L172" s="64"/>
      <c r="M172" s="64"/>
      <c r="N172" s="64"/>
      <c r="O172" s="64"/>
      <c r="P172" s="64"/>
      <c r="Q172" s="64"/>
      <c r="R172" s="64"/>
      <c r="S172" s="64"/>
      <c r="T172" s="64"/>
      <c r="U172" s="64"/>
      <c r="V172" s="64"/>
      <c r="W172" s="64"/>
      <c r="X172" s="64"/>
      <c r="Y172" s="64"/>
      <c r="Z172" s="64"/>
    </row>
    <row r="173" ht="12" customHeight="1">
      <c r="A173" s="64"/>
      <c r="B173" s="64"/>
      <c r="C173" s="64"/>
      <c r="D173" s="64"/>
      <c r="E173" s="64"/>
      <c r="F173" s="64"/>
      <c r="G173" s="64"/>
      <c r="H173" s="64"/>
      <c r="I173" s="64"/>
      <c r="J173" s="64"/>
      <c r="K173" s="64"/>
      <c r="L173" s="64"/>
      <c r="M173" s="64"/>
      <c r="N173" s="64"/>
      <c r="O173" s="64"/>
      <c r="P173" s="64"/>
      <c r="Q173" s="64"/>
      <c r="R173" s="64"/>
      <c r="S173" s="64"/>
      <c r="T173" s="64"/>
      <c r="U173" s="64"/>
      <c r="V173" s="64"/>
      <c r="W173" s="64"/>
      <c r="X173" s="64"/>
      <c r="Y173" s="64"/>
      <c r="Z173" s="64"/>
    </row>
    <row r="174" ht="12" customHeight="1">
      <c r="A174" s="64"/>
      <c r="B174" s="64"/>
      <c r="C174" s="64"/>
      <c r="D174" s="64"/>
      <c r="E174" s="64"/>
      <c r="F174" s="64"/>
      <c r="G174" s="64"/>
      <c r="H174" s="64"/>
      <c r="I174" s="64"/>
      <c r="J174" s="64"/>
      <c r="K174" s="64"/>
      <c r="L174" s="64"/>
      <c r="M174" s="64"/>
      <c r="N174" s="64"/>
      <c r="O174" s="64"/>
      <c r="P174" s="64"/>
      <c r="Q174" s="64"/>
      <c r="R174" s="64"/>
      <c r="S174" s="64"/>
      <c r="T174" s="64"/>
      <c r="U174" s="64"/>
      <c r="V174" s="64"/>
      <c r="W174" s="64"/>
      <c r="X174" s="64"/>
      <c r="Y174" s="64"/>
      <c r="Z174" s="64"/>
    </row>
    <row r="175" ht="12" customHeight="1">
      <c r="A175" s="64"/>
      <c r="B175" s="64"/>
      <c r="C175" s="64"/>
      <c r="D175" s="64"/>
      <c r="E175" s="64"/>
      <c r="F175" s="64"/>
      <c r="G175" s="64"/>
      <c r="H175" s="64"/>
      <c r="I175" s="64"/>
      <c r="J175" s="64"/>
      <c r="K175" s="64"/>
      <c r="L175" s="64"/>
      <c r="M175" s="64"/>
      <c r="N175" s="64"/>
      <c r="O175" s="64"/>
      <c r="P175" s="64"/>
      <c r="Q175" s="64"/>
      <c r="R175" s="64"/>
      <c r="S175" s="64"/>
      <c r="T175" s="64"/>
      <c r="U175" s="64"/>
      <c r="V175" s="64"/>
      <c r="W175" s="64"/>
      <c r="X175" s="64"/>
      <c r="Y175" s="64"/>
      <c r="Z175" s="64"/>
    </row>
    <row r="176" ht="12" customHeight="1">
      <c r="A176" s="64"/>
      <c r="B176" s="64"/>
      <c r="C176" s="64"/>
      <c r="D176" s="64"/>
      <c r="E176" s="64"/>
      <c r="F176" s="64"/>
      <c r="G176" s="64"/>
      <c r="H176" s="64"/>
      <c r="I176" s="64"/>
      <c r="J176" s="64"/>
      <c r="K176" s="64"/>
      <c r="L176" s="64"/>
      <c r="M176" s="64"/>
      <c r="N176" s="64"/>
      <c r="O176" s="64"/>
      <c r="P176" s="64"/>
      <c r="Q176" s="64"/>
      <c r="R176" s="64"/>
      <c r="S176" s="64"/>
      <c r="T176" s="64"/>
      <c r="U176" s="64"/>
      <c r="V176" s="64"/>
      <c r="W176" s="64"/>
      <c r="X176" s="64"/>
      <c r="Y176" s="64"/>
      <c r="Z176" s="64"/>
    </row>
    <row r="177" ht="12" customHeight="1">
      <c r="A177" s="64"/>
      <c r="B177" s="64"/>
      <c r="C177" s="64"/>
      <c r="D177" s="64"/>
      <c r="E177" s="64"/>
      <c r="F177" s="64"/>
      <c r="G177" s="64"/>
      <c r="H177" s="64"/>
      <c r="I177" s="64"/>
      <c r="J177" s="64"/>
      <c r="K177" s="64"/>
      <c r="L177" s="64"/>
      <c r="M177" s="64"/>
      <c r="N177" s="64"/>
      <c r="O177" s="64"/>
      <c r="P177" s="64"/>
      <c r="Q177" s="64"/>
      <c r="R177" s="64"/>
      <c r="S177" s="64"/>
      <c r="T177" s="64"/>
      <c r="U177" s="64"/>
      <c r="V177" s="64"/>
      <c r="W177" s="64"/>
      <c r="X177" s="64"/>
      <c r="Y177" s="64"/>
      <c r="Z177" s="64"/>
    </row>
    <row r="178" ht="12" customHeight="1">
      <c r="A178" s="64"/>
      <c r="B178" s="64"/>
      <c r="C178" s="64"/>
      <c r="D178" s="64"/>
      <c r="E178" s="64"/>
      <c r="F178" s="64"/>
      <c r="G178" s="64"/>
      <c r="H178" s="64"/>
      <c r="I178" s="64"/>
      <c r="J178" s="64"/>
      <c r="K178" s="64"/>
      <c r="L178" s="64"/>
      <c r="M178" s="64"/>
      <c r="N178" s="64"/>
      <c r="O178" s="64"/>
      <c r="P178" s="64"/>
      <c r="Q178" s="64"/>
      <c r="R178" s="64"/>
      <c r="S178" s="64"/>
      <c r="T178" s="64"/>
      <c r="U178" s="64"/>
      <c r="V178" s="64"/>
      <c r="W178" s="64"/>
      <c r="X178" s="64"/>
      <c r="Y178" s="64"/>
      <c r="Z178" s="64"/>
    </row>
    <row r="179" ht="12" customHeight="1">
      <c r="A179" s="64"/>
      <c r="B179" s="64"/>
      <c r="C179" s="64"/>
      <c r="D179" s="64"/>
      <c r="E179" s="64"/>
      <c r="F179" s="64"/>
      <c r="G179" s="64"/>
      <c r="H179" s="64"/>
      <c r="I179" s="64"/>
      <c r="J179" s="64"/>
      <c r="K179" s="64"/>
      <c r="L179" s="64"/>
      <c r="M179" s="64"/>
      <c r="N179" s="64"/>
      <c r="O179" s="64"/>
      <c r="P179" s="64"/>
      <c r="Q179" s="64"/>
      <c r="R179" s="64"/>
      <c r="S179" s="64"/>
      <c r="T179" s="64"/>
      <c r="U179" s="64"/>
      <c r="V179" s="64"/>
      <c r="W179" s="64"/>
      <c r="X179" s="64"/>
      <c r="Y179" s="64"/>
      <c r="Z179" s="64"/>
    </row>
    <row r="180" ht="12" customHeight="1">
      <c r="A180" s="64"/>
      <c r="B180" s="64"/>
      <c r="C180" s="64"/>
      <c r="D180" s="64"/>
      <c r="E180" s="64"/>
      <c r="F180" s="64"/>
      <c r="G180" s="64"/>
      <c r="H180" s="64"/>
      <c r="I180" s="64"/>
      <c r="J180" s="64"/>
      <c r="K180" s="64"/>
      <c r="L180" s="64"/>
      <c r="M180" s="64"/>
      <c r="N180" s="64"/>
      <c r="O180" s="64"/>
      <c r="P180" s="64"/>
      <c r="Q180" s="64"/>
      <c r="R180" s="64"/>
      <c r="S180" s="64"/>
      <c r="T180" s="64"/>
      <c r="U180" s="64"/>
      <c r="V180" s="64"/>
      <c r="W180" s="64"/>
      <c r="X180" s="64"/>
      <c r="Y180" s="64"/>
      <c r="Z180" s="64"/>
    </row>
    <row r="181" ht="12" customHeight="1">
      <c r="A181" s="64"/>
      <c r="B181" s="64"/>
      <c r="C181" s="64"/>
      <c r="D181" s="64"/>
      <c r="E181" s="64"/>
      <c r="F181" s="64"/>
      <c r="G181" s="64"/>
      <c r="H181" s="64"/>
      <c r="I181" s="64"/>
      <c r="J181" s="64"/>
      <c r="K181" s="64"/>
      <c r="L181" s="64"/>
      <c r="M181" s="64"/>
      <c r="N181" s="64"/>
      <c r="O181" s="64"/>
      <c r="P181" s="64"/>
      <c r="Q181" s="64"/>
      <c r="R181" s="64"/>
      <c r="S181" s="64"/>
      <c r="T181" s="64"/>
      <c r="U181" s="64"/>
      <c r="V181" s="64"/>
      <c r="W181" s="64"/>
      <c r="X181" s="64"/>
      <c r="Y181" s="64"/>
      <c r="Z181" s="64"/>
    </row>
    <row r="182" ht="12" customHeight="1">
      <c r="A182" s="64"/>
      <c r="B182" s="64"/>
      <c r="C182" s="64"/>
      <c r="D182" s="64"/>
      <c r="E182" s="64"/>
      <c r="F182" s="64"/>
      <c r="G182" s="64"/>
      <c r="H182" s="64"/>
      <c r="I182" s="64"/>
      <c r="J182" s="64"/>
      <c r="K182" s="64"/>
      <c r="L182" s="64"/>
      <c r="M182" s="64"/>
      <c r="N182" s="64"/>
      <c r="O182" s="64"/>
      <c r="P182" s="64"/>
      <c r="Q182" s="64"/>
      <c r="R182" s="64"/>
      <c r="S182" s="64"/>
      <c r="T182" s="64"/>
      <c r="U182" s="64"/>
      <c r="V182" s="64"/>
      <c r="W182" s="64"/>
      <c r="X182" s="64"/>
      <c r="Y182" s="64"/>
      <c r="Z182" s="64"/>
    </row>
    <row r="183" ht="12" customHeight="1">
      <c r="A183" s="64"/>
      <c r="B183" s="64"/>
      <c r="C183" s="64"/>
      <c r="D183" s="64"/>
      <c r="E183" s="64"/>
      <c r="F183" s="64"/>
      <c r="G183" s="64"/>
      <c r="H183" s="64"/>
      <c r="I183" s="64"/>
      <c r="J183" s="64"/>
      <c r="K183" s="64"/>
      <c r="L183" s="64"/>
      <c r="M183" s="64"/>
      <c r="N183" s="64"/>
      <c r="O183" s="64"/>
      <c r="P183" s="64"/>
      <c r="Q183" s="64"/>
      <c r="R183" s="64"/>
      <c r="S183" s="64"/>
      <c r="T183" s="64"/>
      <c r="U183" s="64"/>
      <c r="V183" s="64"/>
      <c r="W183" s="64"/>
      <c r="X183" s="64"/>
      <c r="Y183" s="64"/>
      <c r="Z183" s="64"/>
    </row>
    <row r="184" ht="12" customHeight="1">
      <c r="A184" s="64"/>
      <c r="B184" s="64"/>
      <c r="C184" s="64"/>
      <c r="D184" s="64"/>
      <c r="E184" s="64"/>
      <c r="F184" s="64"/>
      <c r="G184" s="64"/>
      <c r="H184" s="64"/>
      <c r="I184" s="64"/>
      <c r="J184" s="64"/>
      <c r="K184" s="64"/>
      <c r="L184" s="64"/>
      <c r="M184" s="64"/>
      <c r="N184" s="64"/>
      <c r="O184" s="64"/>
      <c r="P184" s="64"/>
      <c r="Q184" s="64"/>
      <c r="R184" s="64"/>
      <c r="S184" s="64"/>
      <c r="T184" s="64"/>
      <c r="U184" s="64"/>
      <c r="V184" s="64"/>
      <c r="W184" s="64"/>
      <c r="X184" s="64"/>
      <c r="Y184" s="64"/>
      <c r="Z184" s="64"/>
    </row>
    <row r="185" ht="12" customHeight="1">
      <c r="A185" s="64"/>
      <c r="B185" s="64"/>
      <c r="C185" s="64"/>
      <c r="D185" s="64"/>
      <c r="E185" s="64"/>
      <c r="F185" s="64"/>
      <c r="G185" s="64"/>
      <c r="H185" s="64"/>
      <c r="I185" s="64"/>
      <c r="J185" s="64"/>
      <c r="K185" s="64"/>
      <c r="L185" s="64"/>
      <c r="M185" s="64"/>
      <c r="N185" s="64"/>
      <c r="O185" s="64"/>
      <c r="P185" s="64"/>
      <c r="Q185" s="64"/>
      <c r="R185" s="64"/>
      <c r="S185" s="64"/>
      <c r="T185" s="64"/>
      <c r="U185" s="64"/>
      <c r="V185" s="64"/>
      <c r="W185" s="64"/>
      <c r="X185" s="64"/>
      <c r="Y185" s="64"/>
      <c r="Z185" s="64"/>
    </row>
    <row r="186" ht="12" customHeight="1">
      <c r="A186" s="64"/>
      <c r="B186" s="64"/>
      <c r="C186" s="64"/>
      <c r="D186" s="64"/>
      <c r="E186" s="64"/>
      <c r="F186" s="64"/>
      <c r="G186" s="64"/>
      <c r="H186" s="64"/>
      <c r="I186" s="64"/>
      <c r="J186" s="64"/>
      <c r="K186" s="64"/>
      <c r="L186" s="64"/>
      <c r="M186" s="64"/>
      <c r="N186" s="64"/>
      <c r="O186" s="64"/>
      <c r="P186" s="64"/>
      <c r="Q186" s="64"/>
      <c r="R186" s="64"/>
      <c r="S186" s="64"/>
      <c r="T186" s="64"/>
      <c r="U186" s="64"/>
      <c r="V186" s="64"/>
      <c r="W186" s="64"/>
      <c r="X186" s="64"/>
      <c r="Y186" s="64"/>
      <c r="Z186" s="64"/>
    </row>
    <row r="187" ht="12" customHeight="1">
      <c r="A187" s="64"/>
      <c r="B187" s="64"/>
      <c r="C187" s="64"/>
      <c r="D187" s="64"/>
      <c r="E187" s="64"/>
      <c r="F187" s="64"/>
      <c r="G187" s="64"/>
      <c r="H187" s="64"/>
      <c r="I187" s="64"/>
      <c r="J187" s="64"/>
      <c r="K187" s="64"/>
      <c r="L187" s="64"/>
      <c r="M187" s="64"/>
      <c r="N187" s="64"/>
      <c r="O187" s="64"/>
      <c r="P187" s="64"/>
      <c r="Q187" s="64"/>
      <c r="R187" s="64"/>
      <c r="S187" s="64"/>
      <c r="T187" s="64"/>
      <c r="U187" s="64"/>
      <c r="V187" s="64"/>
      <c r="W187" s="64"/>
      <c r="X187" s="64"/>
      <c r="Y187" s="64"/>
      <c r="Z187" s="64"/>
    </row>
    <row r="188" ht="12" customHeight="1">
      <c r="A188" s="64"/>
      <c r="B188" s="64"/>
      <c r="C188" s="64"/>
      <c r="D188" s="64"/>
      <c r="E188" s="64"/>
      <c r="F188" s="64"/>
      <c r="G188" s="64"/>
      <c r="H188" s="64"/>
      <c r="I188" s="64"/>
      <c r="J188" s="64"/>
      <c r="K188" s="64"/>
      <c r="L188" s="64"/>
      <c r="M188" s="64"/>
      <c r="N188" s="64"/>
      <c r="O188" s="64"/>
      <c r="P188" s="64"/>
      <c r="Q188" s="64"/>
      <c r="R188" s="64"/>
      <c r="S188" s="64"/>
      <c r="T188" s="64"/>
      <c r="U188" s="64"/>
      <c r="V188" s="64"/>
      <c r="W188" s="64"/>
      <c r="X188" s="64"/>
      <c r="Y188" s="64"/>
      <c r="Z188" s="64"/>
    </row>
    <row r="189" ht="12" customHeight="1">
      <c r="A189" s="64"/>
      <c r="B189" s="64"/>
      <c r="C189" s="64"/>
      <c r="D189" s="64"/>
      <c r="E189" s="64"/>
      <c r="F189" s="64"/>
      <c r="G189" s="64"/>
      <c r="H189" s="64"/>
      <c r="I189" s="64"/>
      <c r="J189" s="64"/>
      <c r="K189" s="64"/>
      <c r="L189" s="64"/>
      <c r="M189" s="64"/>
      <c r="N189" s="64"/>
      <c r="O189" s="64"/>
      <c r="P189" s="64"/>
      <c r="Q189" s="64"/>
      <c r="R189" s="64"/>
      <c r="S189" s="64"/>
      <c r="T189" s="64"/>
      <c r="U189" s="64"/>
      <c r="V189" s="64"/>
      <c r="W189" s="64"/>
      <c r="X189" s="64"/>
      <c r="Y189" s="64"/>
      <c r="Z189" s="64"/>
    </row>
    <row r="190" ht="12" customHeight="1">
      <c r="A190" s="64"/>
      <c r="B190" s="64"/>
      <c r="C190" s="64"/>
      <c r="D190" s="64"/>
      <c r="E190" s="64"/>
      <c r="F190" s="64"/>
      <c r="G190" s="64"/>
      <c r="H190" s="64"/>
      <c r="I190" s="64"/>
      <c r="J190" s="64"/>
      <c r="K190" s="64"/>
      <c r="L190" s="64"/>
      <c r="M190" s="64"/>
      <c r="N190" s="64"/>
      <c r="O190" s="64"/>
      <c r="P190" s="64"/>
      <c r="Q190" s="64"/>
      <c r="R190" s="64"/>
      <c r="S190" s="64"/>
      <c r="T190" s="64"/>
      <c r="U190" s="64"/>
      <c r="V190" s="64"/>
      <c r="W190" s="64"/>
      <c r="X190" s="64"/>
      <c r="Y190" s="64"/>
      <c r="Z190" s="64"/>
    </row>
    <row r="191" ht="12" customHeight="1">
      <c r="A191" s="64"/>
      <c r="B191" s="64"/>
      <c r="C191" s="64"/>
      <c r="D191" s="64"/>
      <c r="E191" s="64"/>
      <c r="F191" s="64"/>
      <c r="G191" s="64"/>
      <c r="H191" s="64"/>
      <c r="I191" s="64"/>
      <c r="J191" s="64"/>
      <c r="K191" s="64"/>
      <c r="L191" s="64"/>
      <c r="M191" s="64"/>
      <c r="N191" s="64"/>
      <c r="O191" s="64"/>
      <c r="P191" s="64"/>
      <c r="Q191" s="64"/>
      <c r="R191" s="64"/>
      <c r="S191" s="64"/>
      <c r="T191" s="64"/>
      <c r="U191" s="64"/>
      <c r="V191" s="64"/>
      <c r="W191" s="64"/>
      <c r="X191" s="64"/>
      <c r="Y191" s="64"/>
      <c r="Z191" s="64"/>
    </row>
    <row r="192" ht="12" customHeight="1">
      <c r="A192" s="64"/>
      <c r="B192" s="64"/>
      <c r="C192" s="64"/>
      <c r="D192" s="64"/>
      <c r="E192" s="64"/>
      <c r="F192" s="64"/>
      <c r="G192" s="64"/>
      <c r="H192" s="64"/>
      <c r="I192" s="64"/>
      <c r="J192" s="64"/>
      <c r="K192" s="64"/>
      <c r="L192" s="64"/>
      <c r="M192" s="64"/>
      <c r="N192" s="64"/>
      <c r="O192" s="64"/>
      <c r="P192" s="64"/>
      <c r="Q192" s="64"/>
      <c r="R192" s="64"/>
      <c r="S192" s="64"/>
      <c r="T192" s="64"/>
      <c r="U192" s="64"/>
      <c r="V192" s="64"/>
      <c r="W192" s="64"/>
      <c r="X192" s="64"/>
      <c r="Y192" s="64"/>
      <c r="Z192" s="64"/>
    </row>
    <row r="193" ht="12" customHeight="1">
      <c r="A193" s="64"/>
      <c r="B193" s="64"/>
      <c r="C193" s="64"/>
      <c r="D193" s="64"/>
      <c r="E193" s="64"/>
      <c r="F193" s="64"/>
      <c r="G193" s="64"/>
      <c r="H193" s="64"/>
      <c r="I193" s="64"/>
      <c r="J193" s="64"/>
      <c r="K193" s="64"/>
      <c r="L193" s="64"/>
      <c r="M193" s="64"/>
      <c r="N193" s="64"/>
      <c r="O193" s="64"/>
      <c r="P193" s="64"/>
      <c r="Q193" s="64"/>
      <c r="R193" s="64"/>
      <c r="S193" s="64"/>
      <c r="T193" s="64"/>
      <c r="U193" s="64"/>
      <c r="V193" s="64"/>
      <c r="W193" s="64"/>
      <c r="X193" s="64"/>
      <c r="Y193" s="64"/>
      <c r="Z193" s="64"/>
    </row>
    <row r="194" ht="12" customHeight="1">
      <c r="A194" s="64"/>
      <c r="B194" s="64"/>
      <c r="C194" s="64"/>
      <c r="D194" s="64"/>
      <c r="E194" s="64"/>
      <c r="F194" s="64"/>
      <c r="G194" s="64"/>
      <c r="H194" s="64"/>
      <c r="I194" s="64"/>
      <c r="J194" s="64"/>
      <c r="K194" s="64"/>
      <c r="L194" s="64"/>
      <c r="M194" s="64"/>
      <c r="N194" s="64"/>
      <c r="O194" s="64"/>
      <c r="P194" s="64"/>
      <c r="Q194" s="64"/>
      <c r="R194" s="64"/>
      <c r="S194" s="64"/>
      <c r="T194" s="64"/>
      <c r="U194" s="64"/>
      <c r="V194" s="64"/>
      <c r="W194" s="64"/>
      <c r="X194" s="64"/>
      <c r="Y194" s="64"/>
      <c r="Z194" s="64"/>
    </row>
    <row r="195" ht="12" customHeight="1">
      <c r="A195" s="64"/>
      <c r="B195" s="64"/>
      <c r="C195" s="64"/>
      <c r="D195" s="64"/>
      <c r="E195" s="64"/>
      <c r="F195" s="64"/>
      <c r="G195" s="64"/>
      <c r="H195" s="64"/>
      <c r="I195" s="64"/>
      <c r="J195" s="64"/>
      <c r="K195" s="64"/>
      <c r="L195" s="64"/>
      <c r="M195" s="64"/>
      <c r="N195" s="64"/>
      <c r="O195" s="64"/>
      <c r="P195" s="64"/>
      <c r="Q195" s="64"/>
      <c r="R195" s="64"/>
      <c r="S195" s="64"/>
      <c r="T195" s="64"/>
      <c r="U195" s="64"/>
      <c r="V195" s="64"/>
      <c r="W195" s="64"/>
      <c r="X195" s="64"/>
      <c r="Y195" s="64"/>
      <c r="Z195" s="64"/>
    </row>
    <row r="196" ht="12" customHeight="1">
      <c r="A196" s="64"/>
      <c r="B196" s="64"/>
      <c r="C196" s="64"/>
      <c r="D196" s="64"/>
      <c r="E196" s="64"/>
      <c r="F196" s="64"/>
      <c r="G196" s="64"/>
      <c r="H196" s="64"/>
      <c r="I196" s="64"/>
      <c r="J196" s="64"/>
      <c r="K196" s="64"/>
      <c r="L196" s="64"/>
      <c r="M196" s="64"/>
      <c r="N196" s="64"/>
      <c r="O196" s="64"/>
      <c r="P196" s="64"/>
      <c r="Q196" s="64"/>
      <c r="R196" s="64"/>
      <c r="S196" s="64"/>
      <c r="T196" s="64"/>
      <c r="U196" s="64"/>
      <c r="V196" s="64"/>
      <c r="W196" s="64"/>
      <c r="X196" s="64"/>
      <c r="Y196" s="64"/>
      <c r="Z196" s="64"/>
    </row>
    <row r="197" ht="12" customHeight="1">
      <c r="A197" s="64"/>
      <c r="B197" s="64"/>
      <c r="C197" s="64"/>
      <c r="D197" s="64"/>
      <c r="E197" s="64"/>
      <c r="F197" s="64"/>
      <c r="G197" s="64"/>
      <c r="H197" s="64"/>
      <c r="I197" s="64"/>
      <c r="J197" s="64"/>
      <c r="K197" s="64"/>
      <c r="L197" s="64"/>
      <c r="M197" s="64"/>
      <c r="N197" s="64"/>
      <c r="O197" s="64"/>
      <c r="P197" s="64"/>
      <c r="Q197" s="64"/>
      <c r="R197" s="64"/>
      <c r="S197" s="64"/>
      <c r="T197" s="64"/>
      <c r="U197" s="64"/>
      <c r="V197" s="64"/>
      <c r="W197" s="64"/>
      <c r="X197" s="64"/>
      <c r="Y197" s="64"/>
      <c r="Z197" s="64"/>
    </row>
    <row r="198" ht="12" customHeight="1">
      <c r="A198" s="64"/>
      <c r="B198" s="64"/>
      <c r="C198" s="64"/>
      <c r="D198" s="64"/>
      <c r="E198" s="64"/>
      <c r="F198" s="64"/>
      <c r="G198" s="64"/>
      <c r="H198" s="64"/>
      <c r="I198" s="64"/>
      <c r="J198" s="64"/>
      <c r="K198" s="64"/>
      <c r="L198" s="64"/>
      <c r="M198" s="64"/>
      <c r="N198" s="64"/>
      <c r="O198" s="64"/>
      <c r="P198" s="64"/>
      <c r="Q198" s="64"/>
      <c r="R198" s="64"/>
      <c r="S198" s="64"/>
      <c r="T198" s="64"/>
      <c r="U198" s="64"/>
      <c r="V198" s="64"/>
      <c r="W198" s="64"/>
      <c r="X198" s="64"/>
      <c r="Y198" s="64"/>
      <c r="Z198" s="64"/>
    </row>
    <row r="199" ht="12" customHeight="1">
      <c r="A199" s="64"/>
      <c r="B199" s="64"/>
      <c r="C199" s="64"/>
      <c r="D199" s="64"/>
      <c r="E199" s="64"/>
      <c r="F199" s="64"/>
      <c r="G199" s="64"/>
      <c r="H199" s="64"/>
      <c r="I199" s="64"/>
      <c r="J199" s="64"/>
      <c r="K199" s="64"/>
      <c r="L199" s="64"/>
      <c r="M199" s="64"/>
      <c r="N199" s="64"/>
      <c r="O199" s="64"/>
      <c r="P199" s="64"/>
      <c r="Q199" s="64"/>
      <c r="R199" s="64"/>
      <c r="S199" s="64"/>
      <c r="T199" s="64"/>
      <c r="U199" s="64"/>
      <c r="V199" s="64"/>
      <c r="W199" s="64"/>
      <c r="X199" s="64"/>
      <c r="Y199" s="64"/>
      <c r="Z199" s="64"/>
    </row>
    <row r="200" ht="12" customHeight="1">
      <c r="A200" s="64"/>
      <c r="B200" s="64"/>
      <c r="C200" s="64"/>
      <c r="D200" s="64"/>
      <c r="E200" s="64"/>
      <c r="F200" s="64"/>
      <c r="G200" s="64"/>
      <c r="H200" s="64"/>
      <c r="I200" s="64"/>
      <c r="J200" s="64"/>
      <c r="K200" s="64"/>
      <c r="L200" s="64"/>
      <c r="M200" s="64"/>
      <c r="N200" s="64"/>
      <c r="O200" s="64"/>
      <c r="P200" s="64"/>
      <c r="Q200" s="64"/>
      <c r="R200" s="64"/>
      <c r="S200" s="64"/>
      <c r="T200" s="64"/>
      <c r="U200" s="64"/>
      <c r="V200" s="64"/>
      <c r="W200" s="64"/>
      <c r="X200" s="64"/>
      <c r="Y200" s="64"/>
      <c r="Z200" s="64"/>
    </row>
    <row r="201" ht="12" customHeight="1">
      <c r="A201" s="64"/>
      <c r="B201" s="64"/>
      <c r="C201" s="64"/>
      <c r="D201" s="64"/>
      <c r="E201" s="64"/>
      <c r="F201" s="64"/>
      <c r="G201" s="64"/>
      <c r="H201" s="64"/>
      <c r="I201" s="64"/>
      <c r="J201" s="64"/>
      <c r="K201" s="64"/>
      <c r="L201" s="64"/>
      <c r="M201" s="64"/>
      <c r="N201" s="64"/>
      <c r="O201" s="64"/>
      <c r="P201" s="64"/>
      <c r="Q201" s="64"/>
      <c r="R201" s="64"/>
      <c r="S201" s="64"/>
      <c r="T201" s="64"/>
      <c r="U201" s="64"/>
      <c r="V201" s="64"/>
      <c r="W201" s="64"/>
      <c r="X201" s="64"/>
      <c r="Y201" s="64"/>
      <c r="Z201" s="64"/>
    </row>
    <row r="202" ht="12" customHeight="1">
      <c r="A202" s="64"/>
      <c r="B202" s="64"/>
      <c r="C202" s="64"/>
      <c r="D202" s="64"/>
      <c r="E202" s="64"/>
      <c r="F202" s="64"/>
      <c r="G202" s="64"/>
      <c r="H202" s="64"/>
      <c r="I202" s="64"/>
      <c r="J202" s="64"/>
      <c r="K202" s="64"/>
      <c r="L202" s="64"/>
      <c r="M202" s="64"/>
      <c r="N202" s="64"/>
      <c r="O202" s="64"/>
      <c r="P202" s="64"/>
      <c r="Q202" s="64"/>
      <c r="R202" s="64"/>
      <c r="S202" s="64"/>
      <c r="T202" s="64"/>
      <c r="U202" s="64"/>
      <c r="V202" s="64"/>
      <c r="W202" s="64"/>
      <c r="X202" s="64"/>
      <c r="Y202" s="64"/>
      <c r="Z202" s="64"/>
    </row>
    <row r="203" ht="12" customHeight="1">
      <c r="A203" s="64"/>
      <c r="B203" s="64"/>
      <c r="C203" s="64"/>
      <c r="D203" s="64"/>
      <c r="E203" s="64"/>
      <c r="F203" s="64"/>
      <c r="G203" s="64"/>
      <c r="H203" s="64"/>
      <c r="I203" s="64"/>
      <c r="J203" s="64"/>
      <c r="K203" s="64"/>
      <c r="L203" s="64"/>
      <c r="M203" s="64"/>
      <c r="N203" s="64"/>
      <c r="O203" s="64"/>
      <c r="P203" s="64"/>
      <c r="Q203" s="64"/>
      <c r="R203" s="64"/>
      <c r="S203" s="64"/>
      <c r="T203" s="64"/>
      <c r="U203" s="64"/>
      <c r="V203" s="64"/>
      <c r="W203" s="64"/>
      <c r="X203" s="64"/>
      <c r="Y203" s="64"/>
      <c r="Z203" s="64"/>
    </row>
    <row r="204" ht="12" customHeight="1">
      <c r="A204" s="64"/>
      <c r="B204" s="64"/>
      <c r="C204" s="64"/>
      <c r="D204" s="64"/>
      <c r="E204" s="64"/>
      <c r="F204" s="64"/>
      <c r="G204" s="64"/>
      <c r="H204" s="64"/>
      <c r="I204" s="64"/>
      <c r="J204" s="64"/>
      <c r="K204" s="64"/>
      <c r="L204" s="64"/>
      <c r="M204" s="64"/>
      <c r="N204" s="64"/>
      <c r="O204" s="64"/>
      <c r="P204" s="64"/>
      <c r="Q204" s="64"/>
      <c r="R204" s="64"/>
      <c r="S204" s="64"/>
      <c r="T204" s="64"/>
      <c r="U204" s="64"/>
      <c r="V204" s="64"/>
      <c r="W204" s="64"/>
      <c r="X204" s="64"/>
      <c r="Y204" s="64"/>
      <c r="Z204" s="64"/>
    </row>
    <row r="205" ht="12" customHeight="1">
      <c r="A205" s="64"/>
      <c r="B205" s="64"/>
      <c r="C205" s="64"/>
      <c r="D205" s="64"/>
      <c r="E205" s="64"/>
      <c r="F205" s="64"/>
      <c r="G205" s="64"/>
      <c r="H205" s="64"/>
      <c r="I205" s="64"/>
      <c r="J205" s="64"/>
      <c r="K205" s="64"/>
      <c r="L205" s="64"/>
      <c r="M205" s="64"/>
      <c r="N205" s="64"/>
      <c r="O205" s="64"/>
      <c r="P205" s="64"/>
      <c r="Q205" s="64"/>
      <c r="R205" s="64"/>
      <c r="S205" s="64"/>
      <c r="T205" s="64"/>
      <c r="U205" s="64"/>
      <c r="V205" s="64"/>
      <c r="W205" s="64"/>
      <c r="X205" s="64"/>
      <c r="Y205" s="64"/>
      <c r="Z205" s="64"/>
    </row>
    <row r="206" ht="12" customHeight="1">
      <c r="A206" s="64"/>
      <c r="B206" s="64"/>
      <c r="C206" s="64"/>
      <c r="D206" s="64"/>
      <c r="E206" s="64"/>
      <c r="F206" s="64"/>
      <c r="G206" s="64"/>
      <c r="H206" s="64"/>
      <c r="I206" s="64"/>
      <c r="J206" s="64"/>
      <c r="K206" s="64"/>
      <c r="L206" s="64"/>
      <c r="M206" s="64"/>
      <c r="N206" s="64"/>
      <c r="O206" s="64"/>
      <c r="P206" s="64"/>
      <c r="Q206" s="64"/>
      <c r="R206" s="64"/>
      <c r="S206" s="64"/>
      <c r="T206" s="64"/>
      <c r="U206" s="64"/>
      <c r="V206" s="64"/>
      <c r="W206" s="64"/>
      <c r="X206" s="64"/>
      <c r="Y206" s="64"/>
      <c r="Z206" s="64"/>
    </row>
    <row r="207" ht="12" customHeight="1">
      <c r="A207" s="64"/>
      <c r="B207" s="64"/>
      <c r="C207" s="64"/>
      <c r="D207" s="64"/>
      <c r="E207" s="64"/>
      <c r="F207" s="64"/>
      <c r="G207" s="64"/>
      <c r="H207" s="64"/>
      <c r="I207" s="64"/>
      <c r="J207" s="64"/>
      <c r="K207" s="64"/>
      <c r="L207" s="64"/>
      <c r="M207" s="64"/>
      <c r="N207" s="64"/>
      <c r="O207" s="64"/>
      <c r="P207" s="64"/>
      <c r="Q207" s="64"/>
      <c r="R207" s="64"/>
      <c r="S207" s="64"/>
      <c r="T207" s="64"/>
      <c r="U207" s="64"/>
      <c r="V207" s="64"/>
      <c r="W207" s="64"/>
      <c r="X207" s="64"/>
      <c r="Y207" s="64"/>
      <c r="Z207" s="64"/>
    </row>
    <row r="208" ht="12" customHeight="1">
      <c r="A208" s="64"/>
      <c r="B208" s="64"/>
      <c r="C208" s="64"/>
      <c r="D208" s="64"/>
      <c r="E208" s="64"/>
      <c r="F208" s="64"/>
      <c r="G208" s="64"/>
      <c r="H208" s="64"/>
      <c r="I208" s="64"/>
      <c r="J208" s="64"/>
      <c r="K208" s="64"/>
      <c r="L208" s="64"/>
      <c r="M208" s="64"/>
      <c r="N208" s="64"/>
      <c r="O208" s="64"/>
      <c r="P208" s="64"/>
      <c r="Q208" s="64"/>
      <c r="R208" s="64"/>
      <c r="S208" s="64"/>
      <c r="T208" s="64"/>
      <c r="U208" s="64"/>
      <c r="V208" s="64"/>
      <c r="W208" s="64"/>
      <c r="X208" s="64"/>
      <c r="Y208" s="64"/>
      <c r="Z208" s="64"/>
    </row>
    <row r="209" ht="12" customHeight="1">
      <c r="A209" s="64"/>
      <c r="B209" s="64"/>
      <c r="C209" s="64"/>
      <c r="D209" s="64"/>
      <c r="E209" s="64"/>
      <c r="F209" s="64"/>
      <c r="G209" s="64"/>
      <c r="H209" s="64"/>
      <c r="I209" s="64"/>
      <c r="J209" s="64"/>
      <c r="K209" s="64"/>
      <c r="L209" s="64"/>
      <c r="M209" s="64"/>
      <c r="N209" s="64"/>
      <c r="O209" s="64"/>
      <c r="P209" s="64"/>
      <c r="Q209" s="64"/>
      <c r="R209" s="64"/>
      <c r="S209" s="64"/>
      <c r="T209" s="64"/>
      <c r="U209" s="64"/>
      <c r="V209" s="64"/>
      <c r="W209" s="64"/>
      <c r="X209" s="64"/>
      <c r="Y209" s="64"/>
      <c r="Z209" s="64"/>
    </row>
    <row r="210" ht="12" customHeight="1">
      <c r="A210" s="64"/>
      <c r="B210" s="64"/>
      <c r="C210" s="64"/>
      <c r="D210" s="64"/>
      <c r="E210" s="64"/>
      <c r="F210" s="64"/>
      <c r="G210" s="64"/>
      <c r="H210" s="64"/>
      <c r="I210" s="64"/>
      <c r="J210" s="64"/>
      <c r="K210" s="64"/>
      <c r="L210" s="64"/>
      <c r="M210" s="64"/>
      <c r="N210" s="64"/>
      <c r="O210" s="64"/>
      <c r="P210" s="64"/>
      <c r="Q210" s="64"/>
      <c r="R210" s="64"/>
      <c r="S210" s="64"/>
      <c r="T210" s="64"/>
      <c r="U210" s="64"/>
      <c r="V210" s="64"/>
      <c r="W210" s="64"/>
      <c r="X210" s="64"/>
      <c r="Y210" s="64"/>
      <c r="Z210" s="64"/>
    </row>
    <row r="211" ht="12" customHeight="1">
      <c r="A211" s="64"/>
      <c r="B211" s="64"/>
      <c r="C211" s="64"/>
      <c r="D211" s="64"/>
      <c r="E211" s="64"/>
      <c r="F211" s="64"/>
      <c r="G211" s="64"/>
      <c r="H211" s="64"/>
      <c r="I211" s="64"/>
      <c r="J211" s="64"/>
      <c r="K211" s="64"/>
      <c r="L211" s="64"/>
      <c r="M211" s="64"/>
      <c r="N211" s="64"/>
      <c r="O211" s="64"/>
      <c r="P211" s="64"/>
      <c r="Q211" s="64"/>
      <c r="R211" s="64"/>
      <c r="S211" s="64"/>
      <c r="T211" s="64"/>
      <c r="U211" s="64"/>
      <c r="V211" s="64"/>
      <c r="W211" s="64"/>
      <c r="X211" s="64"/>
      <c r="Y211" s="64"/>
      <c r="Z211" s="64"/>
    </row>
    <row r="212" ht="12" customHeight="1">
      <c r="A212" s="64"/>
      <c r="B212" s="64"/>
      <c r="C212" s="64"/>
      <c r="D212" s="64"/>
      <c r="E212" s="64"/>
      <c r="F212" s="64"/>
      <c r="G212" s="64"/>
      <c r="H212" s="64"/>
      <c r="I212" s="64"/>
      <c r="J212" s="64"/>
      <c r="K212" s="64"/>
      <c r="L212" s="64"/>
      <c r="M212" s="64"/>
      <c r="N212" s="64"/>
      <c r="O212" s="64"/>
      <c r="P212" s="64"/>
      <c r="Q212" s="64"/>
      <c r="R212" s="64"/>
      <c r="S212" s="64"/>
      <c r="T212" s="64"/>
      <c r="U212" s="64"/>
      <c r="V212" s="64"/>
      <c r="W212" s="64"/>
      <c r="X212" s="64"/>
      <c r="Y212" s="64"/>
      <c r="Z212" s="64"/>
    </row>
    <row r="213" ht="12" customHeight="1">
      <c r="A213" s="64"/>
      <c r="B213" s="64"/>
      <c r="C213" s="64"/>
      <c r="D213" s="64"/>
      <c r="E213" s="64"/>
      <c r="F213" s="64"/>
      <c r="G213" s="64"/>
      <c r="H213" s="64"/>
      <c r="I213" s="64"/>
      <c r="J213" s="64"/>
      <c r="K213" s="64"/>
      <c r="L213" s="64"/>
      <c r="M213" s="64"/>
      <c r="N213" s="64"/>
      <c r="O213" s="64"/>
      <c r="P213" s="64"/>
      <c r="Q213" s="64"/>
      <c r="R213" s="64"/>
      <c r="S213" s="64"/>
      <c r="T213" s="64"/>
      <c r="U213" s="64"/>
      <c r="V213" s="64"/>
      <c r="W213" s="64"/>
      <c r="X213" s="64"/>
      <c r="Y213" s="64"/>
      <c r="Z213" s="64"/>
    </row>
    <row r="214" ht="12" customHeight="1">
      <c r="A214" s="64"/>
      <c r="B214" s="64"/>
      <c r="C214" s="64"/>
      <c r="D214" s="64"/>
      <c r="E214" s="64"/>
      <c r="F214" s="64"/>
      <c r="G214" s="64"/>
      <c r="H214" s="64"/>
      <c r="I214" s="64"/>
      <c r="J214" s="64"/>
      <c r="K214" s="64"/>
      <c r="L214" s="64"/>
      <c r="M214" s="64"/>
      <c r="N214" s="64"/>
      <c r="O214" s="64"/>
      <c r="P214" s="64"/>
      <c r="Q214" s="64"/>
      <c r="R214" s="64"/>
      <c r="S214" s="64"/>
      <c r="T214" s="64"/>
      <c r="U214" s="64"/>
      <c r="V214" s="64"/>
      <c r="W214" s="64"/>
      <c r="X214" s="64"/>
      <c r="Y214" s="64"/>
      <c r="Z214" s="64"/>
    </row>
    <row r="215" ht="12" customHeight="1">
      <c r="A215" s="64"/>
      <c r="B215" s="64"/>
      <c r="C215" s="64"/>
      <c r="D215" s="64"/>
      <c r="E215" s="64"/>
      <c r="F215" s="64"/>
      <c r="G215" s="64"/>
      <c r="H215" s="64"/>
      <c r="I215" s="64"/>
      <c r="J215" s="64"/>
      <c r="K215" s="64"/>
      <c r="L215" s="64"/>
      <c r="M215" s="64"/>
      <c r="N215" s="64"/>
      <c r="O215" s="64"/>
      <c r="P215" s="64"/>
      <c r="Q215" s="64"/>
      <c r="R215" s="64"/>
      <c r="S215" s="64"/>
      <c r="T215" s="64"/>
      <c r="U215" s="64"/>
      <c r="V215" s="64"/>
      <c r="W215" s="64"/>
      <c r="X215" s="64"/>
      <c r="Y215" s="64"/>
      <c r="Z215" s="64"/>
    </row>
    <row r="216" ht="12" customHeight="1">
      <c r="A216" s="64"/>
      <c r="B216" s="64"/>
      <c r="C216" s="64"/>
      <c r="D216" s="64"/>
      <c r="E216" s="64"/>
      <c r="F216" s="64"/>
      <c r="G216" s="64"/>
      <c r="H216" s="64"/>
      <c r="I216" s="64"/>
      <c r="J216" s="64"/>
      <c r="K216" s="64"/>
      <c r="L216" s="64"/>
      <c r="M216" s="64"/>
      <c r="N216" s="64"/>
      <c r="O216" s="64"/>
      <c r="P216" s="64"/>
      <c r="Q216" s="64"/>
      <c r="R216" s="64"/>
      <c r="S216" s="64"/>
      <c r="T216" s="64"/>
      <c r="U216" s="64"/>
      <c r="V216" s="64"/>
      <c r="W216" s="64"/>
      <c r="X216" s="64"/>
      <c r="Y216" s="64"/>
      <c r="Z216" s="64"/>
    </row>
    <row r="217" ht="12" customHeight="1">
      <c r="A217" s="64"/>
      <c r="B217" s="64"/>
      <c r="C217" s="64"/>
      <c r="D217" s="64"/>
      <c r="E217" s="64"/>
      <c r="F217" s="64"/>
      <c r="G217" s="64"/>
      <c r="H217" s="64"/>
      <c r="I217" s="64"/>
      <c r="J217" s="64"/>
      <c r="K217" s="64"/>
      <c r="L217" s="64"/>
      <c r="M217" s="64"/>
      <c r="N217" s="64"/>
      <c r="O217" s="64"/>
      <c r="P217" s="64"/>
      <c r="Q217" s="64"/>
      <c r="R217" s="64"/>
      <c r="S217" s="64"/>
      <c r="T217" s="64"/>
      <c r="U217" s="64"/>
      <c r="V217" s="64"/>
      <c r="W217" s="64"/>
      <c r="X217" s="64"/>
      <c r="Y217" s="64"/>
      <c r="Z217" s="64"/>
    </row>
    <row r="218" ht="12" customHeight="1">
      <c r="A218" s="64"/>
      <c r="B218" s="64"/>
      <c r="C218" s="64"/>
      <c r="D218" s="64"/>
      <c r="E218" s="64"/>
      <c r="F218" s="64"/>
      <c r="G218" s="64"/>
      <c r="H218" s="64"/>
      <c r="I218" s="64"/>
      <c r="J218" s="64"/>
      <c r="K218" s="64"/>
      <c r="L218" s="64"/>
      <c r="M218" s="64"/>
      <c r="N218" s="64"/>
      <c r="O218" s="64"/>
      <c r="P218" s="64"/>
      <c r="Q218" s="64"/>
      <c r="R218" s="64"/>
      <c r="S218" s="64"/>
      <c r="T218" s="64"/>
      <c r="U218" s="64"/>
      <c r="V218" s="64"/>
      <c r="W218" s="64"/>
      <c r="X218" s="64"/>
      <c r="Y218" s="64"/>
      <c r="Z218" s="64"/>
    </row>
    <row r="219" ht="12" customHeight="1">
      <c r="A219" s="64"/>
      <c r="B219" s="64"/>
      <c r="C219" s="64"/>
      <c r="D219" s="64"/>
      <c r="E219" s="64"/>
      <c r="F219" s="64"/>
      <c r="G219" s="64"/>
      <c r="H219" s="64"/>
      <c r="I219" s="64"/>
      <c r="J219" s="64"/>
      <c r="K219" s="64"/>
      <c r="L219" s="64"/>
      <c r="M219" s="64"/>
      <c r="N219" s="64"/>
      <c r="O219" s="64"/>
      <c r="P219" s="64"/>
      <c r="Q219" s="64"/>
      <c r="R219" s="64"/>
      <c r="S219" s="64"/>
      <c r="T219" s="64"/>
      <c r="U219" s="64"/>
      <c r="V219" s="64"/>
      <c r="W219" s="64"/>
      <c r="X219" s="64"/>
      <c r="Y219" s="64"/>
      <c r="Z219" s="64"/>
    </row>
    <row r="220" ht="12" customHeight="1">
      <c r="A220" s="64"/>
      <c r="B220" s="64"/>
      <c r="C220" s="64"/>
      <c r="D220" s="64"/>
      <c r="E220" s="64"/>
      <c r="F220" s="64"/>
      <c r="G220" s="64"/>
      <c r="H220" s="64"/>
      <c r="I220" s="64"/>
      <c r="J220" s="64"/>
      <c r="K220" s="64"/>
      <c r="L220" s="64"/>
      <c r="M220" s="64"/>
      <c r="N220" s="64"/>
      <c r="O220" s="64"/>
      <c r="P220" s="64"/>
      <c r="Q220" s="64"/>
      <c r="R220" s="64"/>
      <c r="S220" s="64"/>
      <c r="T220" s="64"/>
      <c r="U220" s="64"/>
      <c r="V220" s="64"/>
      <c r="W220" s="64"/>
      <c r="X220" s="64"/>
      <c r="Y220" s="64"/>
      <c r="Z220" s="64"/>
    </row>
    <row r="221" ht="12" customHeight="1">
      <c r="A221" s="64"/>
      <c r="B221" s="64"/>
      <c r="C221" s="64"/>
      <c r="D221" s="64"/>
      <c r="E221" s="64"/>
      <c r="F221" s="64"/>
      <c r="G221" s="64"/>
      <c r="H221" s="64"/>
      <c r="I221" s="64"/>
      <c r="J221" s="64"/>
      <c r="K221" s="64"/>
      <c r="L221" s="64"/>
      <c r="M221" s="64"/>
      <c r="N221" s="64"/>
      <c r="O221" s="64"/>
      <c r="P221" s="64"/>
      <c r="Q221" s="64"/>
      <c r="R221" s="64"/>
      <c r="S221" s="64"/>
      <c r="T221" s="64"/>
      <c r="U221" s="64"/>
      <c r="V221" s="64"/>
      <c r="W221" s="64"/>
      <c r="X221" s="64"/>
      <c r="Y221" s="64"/>
      <c r="Z221" s="64"/>
    </row>
    <row r="222" ht="12" customHeight="1">
      <c r="A222" s="64"/>
      <c r="B222" s="64"/>
      <c r="C222" s="64"/>
      <c r="D222" s="64"/>
      <c r="E222" s="64"/>
      <c r="F222" s="64"/>
      <c r="G222" s="64"/>
      <c r="H222" s="64"/>
      <c r="I222" s="64"/>
      <c r="J222" s="64"/>
      <c r="K222" s="64"/>
      <c r="L222" s="64"/>
      <c r="M222" s="64"/>
      <c r="N222" s="64"/>
      <c r="O222" s="64"/>
      <c r="P222" s="64"/>
      <c r="Q222" s="64"/>
      <c r="R222" s="64"/>
      <c r="S222" s="64"/>
      <c r="T222" s="64"/>
      <c r="U222" s="64"/>
      <c r="V222" s="64"/>
      <c r="W222" s="64"/>
      <c r="X222" s="64"/>
      <c r="Y222" s="64"/>
      <c r="Z222" s="64"/>
    </row>
    <row r="223" ht="12" customHeight="1">
      <c r="A223" s="64"/>
      <c r="B223" s="64"/>
      <c r="C223" s="64"/>
      <c r="D223" s="64"/>
      <c r="E223" s="64"/>
      <c r="F223" s="64"/>
      <c r="G223" s="64"/>
      <c r="H223" s="64"/>
      <c r="I223" s="64"/>
      <c r="J223" s="64"/>
      <c r="K223" s="64"/>
      <c r="L223" s="64"/>
      <c r="M223" s="64"/>
      <c r="N223" s="64"/>
      <c r="O223" s="64"/>
      <c r="P223" s="64"/>
      <c r="Q223" s="64"/>
      <c r="R223" s="64"/>
      <c r="S223" s="64"/>
      <c r="T223" s="64"/>
      <c r="U223" s="64"/>
      <c r="V223" s="64"/>
      <c r="W223" s="64"/>
      <c r="X223" s="64"/>
      <c r="Y223" s="64"/>
      <c r="Z223" s="64"/>
    </row>
    <row r="224" ht="12" customHeight="1">
      <c r="A224" s="64"/>
      <c r="B224" s="64"/>
      <c r="C224" s="64"/>
      <c r="D224" s="64"/>
      <c r="E224" s="64"/>
      <c r="F224" s="64"/>
      <c r="G224" s="64"/>
      <c r="H224" s="64"/>
      <c r="I224" s="64"/>
      <c r="J224" s="64"/>
      <c r="K224" s="64"/>
      <c r="L224" s="64"/>
      <c r="M224" s="64"/>
      <c r="N224" s="64"/>
      <c r="O224" s="64"/>
      <c r="P224" s="64"/>
      <c r="Q224" s="64"/>
      <c r="R224" s="64"/>
      <c r="S224" s="64"/>
      <c r="T224" s="64"/>
      <c r="U224" s="64"/>
      <c r="V224" s="64"/>
      <c r="W224" s="64"/>
      <c r="X224" s="64"/>
      <c r="Y224" s="64"/>
      <c r="Z224" s="64"/>
    </row>
    <row r="225" ht="12" customHeight="1">
      <c r="A225" s="64"/>
      <c r="B225" s="64"/>
      <c r="C225" s="64"/>
      <c r="D225" s="64"/>
      <c r="E225" s="64"/>
      <c r="F225" s="64"/>
      <c r="G225" s="64"/>
      <c r="H225" s="64"/>
      <c r="I225" s="64"/>
      <c r="J225" s="64"/>
      <c r="K225" s="64"/>
      <c r="L225" s="64"/>
      <c r="M225" s="64"/>
      <c r="N225" s="64"/>
      <c r="O225" s="64"/>
      <c r="P225" s="64"/>
      <c r="Q225" s="64"/>
      <c r="R225" s="64"/>
      <c r="S225" s="64"/>
      <c r="T225" s="64"/>
      <c r="U225" s="64"/>
      <c r="V225" s="64"/>
      <c r="W225" s="64"/>
      <c r="X225" s="64"/>
      <c r="Y225" s="64"/>
      <c r="Z225" s="64"/>
    </row>
    <row r="226" ht="12" customHeight="1">
      <c r="A226" s="64"/>
      <c r="B226" s="64"/>
      <c r="C226" s="64"/>
      <c r="D226" s="64"/>
      <c r="E226" s="64"/>
      <c r="F226" s="64"/>
      <c r="G226" s="64"/>
      <c r="H226" s="64"/>
      <c r="I226" s="64"/>
      <c r="J226" s="64"/>
      <c r="K226" s="64"/>
      <c r="L226" s="64"/>
      <c r="M226" s="64"/>
      <c r="N226" s="64"/>
      <c r="O226" s="64"/>
      <c r="P226" s="64"/>
      <c r="Q226" s="64"/>
      <c r="R226" s="64"/>
      <c r="S226" s="64"/>
      <c r="T226" s="64"/>
      <c r="U226" s="64"/>
      <c r="V226" s="64"/>
      <c r="W226" s="64"/>
      <c r="X226" s="64"/>
      <c r="Y226" s="64"/>
      <c r="Z226" s="64"/>
    </row>
    <row r="227" ht="12" customHeight="1">
      <c r="A227" s="64"/>
      <c r="B227" s="64"/>
      <c r="C227" s="64"/>
      <c r="D227" s="64"/>
      <c r="E227" s="64"/>
      <c r="F227" s="64"/>
      <c r="G227" s="64"/>
      <c r="H227" s="64"/>
      <c r="I227" s="64"/>
      <c r="J227" s="64"/>
      <c r="K227" s="64"/>
      <c r="L227" s="64"/>
      <c r="M227" s="64"/>
      <c r="N227" s="64"/>
      <c r="O227" s="64"/>
      <c r="P227" s="64"/>
      <c r="Q227" s="64"/>
      <c r="R227" s="64"/>
      <c r="S227" s="64"/>
      <c r="T227" s="64"/>
      <c r="U227" s="64"/>
      <c r="V227" s="64"/>
      <c r="W227" s="64"/>
      <c r="X227" s="64"/>
      <c r="Y227" s="64"/>
      <c r="Z227" s="64"/>
    </row>
    <row r="228" ht="12" customHeight="1">
      <c r="A228" s="64"/>
      <c r="B228" s="64"/>
      <c r="C228" s="64"/>
      <c r="D228" s="64"/>
      <c r="E228" s="64"/>
      <c r="F228" s="64"/>
      <c r="G228" s="64"/>
      <c r="H228" s="64"/>
      <c r="I228" s="64"/>
      <c r="J228" s="64"/>
      <c r="K228" s="64"/>
      <c r="L228" s="64"/>
      <c r="M228" s="64"/>
      <c r="N228" s="64"/>
      <c r="O228" s="64"/>
      <c r="P228" s="64"/>
      <c r="Q228" s="64"/>
      <c r="R228" s="64"/>
      <c r="S228" s="64"/>
      <c r="T228" s="64"/>
      <c r="U228" s="64"/>
      <c r="V228" s="64"/>
      <c r="W228" s="64"/>
      <c r="X228" s="64"/>
      <c r="Y228" s="64"/>
      <c r="Z228" s="64"/>
    </row>
    <row r="229" ht="12" customHeight="1">
      <c r="A229" s="64"/>
      <c r="B229" s="64"/>
      <c r="C229" s="64"/>
      <c r="D229" s="64"/>
      <c r="E229" s="64"/>
      <c r="F229" s="64"/>
      <c r="G229" s="64"/>
      <c r="H229" s="64"/>
      <c r="I229" s="64"/>
      <c r="J229" s="64"/>
      <c r="K229" s="64"/>
      <c r="L229" s="64"/>
      <c r="M229" s="64"/>
      <c r="N229" s="64"/>
      <c r="O229" s="64"/>
      <c r="P229" s="64"/>
      <c r="Q229" s="64"/>
      <c r="R229" s="64"/>
      <c r="S229" s="64"/>
      <c r="T229" s="64"/>
      <c r="U229" s="64"/>
      <c r="V229" s="64"/>
      <c r="W229" s="64"/>
      <c r="X229" s="64"/>
      <c r="Y229" s="64"/>
      <c r="Z229" s="64"/>
    </row>
    <row r="230" ht="12" customHeight="1">
      <c r="A230" s="64"/>
      <c r="B230" s="64"/>
      <c r="C230" s="64"/>
      <c r="D230" s="64"/>
      <c r="E230" s="64"/>
      <c r="F230" s="64"/>
      <c r="G230" s="64"/>
      <c r="H230" s="64"/>
      <c r="I230" s="64"/>
      <c r="J230" s="64"/>
      <c r="K230" s="64"/>
      <c r="L230" s="64"/>
      <c r="M230" s="64"/>
      <c r="N230" s="64"/>
      <c r="O230" s="64"/>
      <c r="P230" s="64"/>
      <c r="Q230" s="64"/>
      <c r="R230" s="64"/>
      <c r="S230" s="64"/>
      <c r="T230" s="64"/>
      <c r="U230" s="64"/>
      <c r="V230" s="64"/>
      <c r="W230" s="64"/>
      <c r="X230" s="64"/>
      <c r="Y230" s="64"/>
      <c r="Z230" s="64"/>
    </row>
    <row r="231" ht="12" customHeight="1">
      <c r="A231" s="64"/>
      <c r="B231" s="64"/>
      <c r="C231" s="64"/>
      <c r="D231" s="64"/>
      <c r="E231" s="64"/>
      <c r="F231" s="64"/>
      <c r="G231" s="64"/>
      <c r="H231" s="64"/>
      <c r="I231" s="64"/>
      <c r="J231" s="64"/>
      <c r="K231" s="64"/>
      <c r="L231" s="64"/>
      <c r="M231" s="64"/>
      <c r="N231" s="64"/>
      <c r="O231" s="64"/>
      <c r="P231" s="64"/>
      <c r="Q231" s="64"/>
      <c r="R231" s="64"/>
      <c r="S231" s="64"/>
      <c r="T231" s="64"/>
      <c r="U231" s="64"/>
      <c r="V231" s="64"/>
      <c r="W231" s="64"/>
      <c r="X231" s="64"/>
      <c r="Y231" s="64"/>
      <c r="Z231" s="64"/>
    </row>
    <row r="232" ht="12" customHeight="1">
      <c r="A232" s="64"/>
      <c r="B232" s="64"/>
      <c r="C232" s="64"/>
      <c r="D232" s="64"/>
      <c r="E232" s="64"/>
      <c r="F232" s="64"/>
      <c r="G232" s="64"/>
      <c r="H232" s="64"/>
      <c r="I232" s="64"/>
      <c r="J232" s="64"/>
      <c r="K232" s="64"/>
      <c r="L232" s="64"/>
      <c r="M232" s="64"/>
      <c r="N232" s="64"/>
      <c r="O232" s="64"/>
      <c r="P232" s="64"/>
      <c r="Q232" s="64"/>
      <c r="R232" s="64"/>
      <c r="S232" s="64"/>
      <c r="T232" s="64"/>
      <c r="U232" s="64"/>
      <c r="V232" s="64"/>
      <c r="W232" s="64"/>
      <c r="X232" s="64"/>
      <c r="Y232" s="64"/>
      <c r="Z232" s="64"/>
    </row>
    <row r="233" ht="12" customHeight="1">
      <c r="A233" s="64"/>
      <c r="B233" s="64"/>
      <c r="C233" s="64"/>
      <c r="D233" s="64"/>
      <c r="E233" s="64"/>
      <c r="F233" s="64"/>
      <c r="G233" s="64"/>
      <c r="H233" s="64"/>
      <c r="I233" s="64"/>
      <c r="J233" s="64"/>
      <c r="K233" s="64"/>
      <c r="L233" s="64"/>
      <c r="M233" s="64"/>
      <c r="N233" s="64"/>
      <c r="O233" s="64"/>
      <c r="P233" s="64"/>
      <c r="Q233" s="64"/>
      <c r="R233" s="64"/>
      <c r="S233" s="64"/>
      <c r="T233" s="64"/>
      <c r="U233" s="64"/>
      <c r="V233" s="64"/>
      <c r="W233" s="64"/>
      <c r="X233" s="64"/>
      <c r="Y233" s="64"/>
      <c r="Z233" s="64"/>
    </row>
    <row r="234" ht="12" customHeight="1">
      <c r="A234" s="64"/>
      <c r="B234" s="64"/>
      <c r="C234" s="64"/>
      <c r="D234" s="64"/>
      <c r="E234" s="64"/>
      <c r="F234" s="64"/>
      <c r="G234" s="64"/>
      <c r="H234" s="64"/>
      <c r="I234" s="64"/>
      <c r="J234" s="64"/>
      <c r="K234" s="64"/>
      <c r="L234" s="64"/>
      <c r="M234" s="64"/>
      <c r="N234" s="64"/>
      <c r="O234" s="64"/>
      <c r="P234" s="64"/>
      <c r="Q234" s="64"/>
      <c r="R234" s="64"/>
      <c r="S234" s="64"/>
      <c r="T234" s="64"/>
      <c r="U234" s="64"/>
      <c r="V234" s="64"/>
      <c r="W234" s="64"/>
      <c r="X234" s="64"/>
      <c r="Y234" s="64"/>
      <c r="Z234" s="64"/>
    </row>
    <row r="235" ht="12" customHeight="1">
      <c r="A235" s="64"/>
      <c r="B235" s="64"/>
      <c r="C235" s="64"/>
      <c r="D235" s="64"/>
      <c r="E235" s="64"/>
      <c r="F235" s="64"/>
      <c r="G235" s="64"/>
      <c r="H235" s="64"/>
      <c r="I235" s="64"/>
      <c r="J235" s="64"/>
      <c r="K235" s="64"/>
      <c r="L235" s="64"/>
      <c r="M235" s="64"/>
      <c r="N235" s="64"/>
      <c r="O235" s="64"/>
      <c r="P235" s="64"/>
      <c r="Q235" s="64"/>
      <c r="R235" s="64"/>
      <c r="S235" s="64"/>
      <c r="T235" s="64"/>
      <c r="U235" s="64"/>
      <c r="V235" s="64"/>
      <c r="W235" s="64"/>
      <c r="X235" s="64"/>
      <c r="Y235" s="64"/>
      <c r="Z235" s="64"/>
    </row>
    <row r="236" ht="12" customHeight="1">
      <c r="A236" s="64"/>
      <c r="B236" s="64"/>
      <c r="C236" s="64"/>
      <c r="D236" s="64"/>
      <c r="E236" s="64"/>
      <c r="F236" s="64"/>
      <c r="G236" s="64"/>
      <c r="H236" s="64"/>
      <c r="I236" s="64"/>
      <c r="J236" s="64"/>
      <c r="K236" s="64"/>
      <c r="L236" s="64"/>
      <c r="M236" s="64"/>
      <c r="N236" s="64"/>
      <c r="O236" s="64"/>
      <c r="P236" s="64"/>
      <c r="Q236" s="64"/>
      <c r="R236" s="64"/>
      <c r="S236" s="64"/>
      <c r="T236" s="64"/>
      <c r="U236" s="64"/>
      <c r="V236" s="64"/>
      <c r="W236" s="64"/>
      <c r="X236" s="64"/>
      <c r="Y236" s="64"/>
      <c r="Z236" s="64"/>
    </row>
    <row r="237" ht="12" customHeight="1">
      <c r="A237" s="64"/>
      <c r="B237" s="64"/>
      <c r="C237" s="64"/>
      <c r="D237" s="64"/>
      <c r="E237" s="64"/>
      <c r="F237" s="64"/>
      <c r="G237" s="64"/>
      <c r="H237" s="64"/>
      <c r="I237" s="64"/>
      <c r="J237" s="64"/>
      <c r="K237" s="64"/>
      <c r="L237" s="64"/>
      <c r="M237" s="64"/>
      <c r="N237" s="64"/>
      <c r="O237" s="64"/>
      <c r="P237" s="64"/>
      <c r="Q237" s="64"/>
      <c r="R237" s="64"/>
      <c r="S237" s="64"/>
      <c r="T237" s="64"/>
      <c r="U237" s="64"/>
      <c r="V237" s="64"/>
      <c r="W237" s="64"/>
      <c r="X237" s="64"/>
      <c r="Y237" s="64"/>
      <c r="Z237" s="64"/>
    </row>
    <row r="238" ht="12" customHeight="1">
      <c r="A238" s="64"/>
      <c r="B238" s="64"/>
      <c r="C238" s="64"/>
      <c r="D238" s="64"/>
      <c r="E238" s="64"/>
      <c r="F238" s="64"/>
      <c r="G238" s="64"/>
      <c r="H238" s="64"/>
      <c r="I238" s="64"/>
      <c r="J238" s="64"/>
      <c r="K238" s="64"/>
      <c r="L238" s="64"/>
      <c r="M238" s="64"/>
      <c r="N238" s="64"/>
      <c r="O238" s="64"/>
      <c r="P238" s="64"/>
      <c r="Q238" s="64"/>
      <c r="R238" s="64"/>
      <c r="S238" s="64"/>
      <c r="T238" s="64"/>
      <c r="U238" s="64"/>
      <c r="V238" s="64"/>
      <c r="W238" s="64"/>
      <c r="X238" s="64"/>
      <c r="Y238" s="64"/>
      <c r="Z238" s="64"/>
    </row>
    <row r="239" ht="12" customHeight="1">
      <c r="A239" s="64"/>
      <c r="B239" s="64"/>
      <c r="C239" s="64"/>
      <c r="D239" s="64"/>
      <c r="E239" s="64"/>
      <c r="F239" s="64"/>
      <c r="G239" s="64"/>
      <c r="H239" s="64"/>
      <c r="I239" s="64"/>
      <c r="J239" s="64"/>
      <c r="K239" s="64"/>
      <c r="L239" s="64"/>
      <c r="M239" s="64"/>
      <c r="N239" s="64"/>
      <c r="O239" s="64"/>
      <c r="P239" s="64"/>
      <c r="Q239" s="64"/>
      <c r="R239" s="64"/>
      <c r="S239" s="64"/>
      <c r="T239" s="64"/>
      <c r="U239" s="64"/>
      <c r="V239" s="64"/>
      <c r="W239" s="64"/>
      <c r="X239" s="64"/>
      <c r="Y239" s="64"/>
      <c r="Z239" s="64"/>
    </row>
    <row r="240" ht="12" customHeight="1">
      <c r="A240" s="64"/>
      <c r="B240" s="64"/>
      <c r="C240" s="64"/>
      <c r="D240" s="64"/>
      <c r="E240" s="64"/>
      <c r="F240" s="64"/>
      <c r="G240" s="64"/>
      <c r="H240" s="64"/>
      <c r="I240" s="64"/>
      <c r="J240" s="64"/>
      <c r="K240" s="64"/>
      <c r="L240" s="64"/>
      <c r="M240" s="64"/>
      <c r="N240" s="64"/>
      <c r="O240" s="64"/>
      <c r="P240" s="64"/>
      <c r="Q240" s="64"/>
      <c r="R240" s="64"/>
      <c r="S240" s="64"/>
      <c r="T240" s="64"/>
      <c r="U240" s="64"/>
      <c r="V240" s="64"/>
      <c r="W240" s="64"/>
      <c r="X240" s="64"/>
      <c r="Y240" s="64"/>
      <c r="Z240" s="64"/>
    </row>
    <row r="241" ht="12" customHeight="1">
      <c r="A241" s="64"/>
      <c r="B241" s="64"/>
      <c r="C241" s="64"/>
      <c r="D241" s="64"/>
      <c r="E241" s="64"/>
      <c r="F241" s="64"/>
      <c r="G241" s="64"/>
      <c r="H241" s="64"/>
      <c r="I241" s="64"/>
      <c r="J241" s="64"/>
      <c r="K241" s="64"/>
      <c r="L241" s="64"/>
      <c r="M241" s="64"/>
      <c r="N241" s="64"/>
      <c r="O241" s="64"/>
      <c r="P241" s="64"/>
      <c r="Q241" s="64"/>
      <c r="R241" s="64"/>
      <c r="S241" s="64"/>
      <c r="T241" s="64"/>
      <c r="U241" s="64"/>
      <c r="V241" s="64"/>
      <c r="W241" s="64"/>
      <c r="X241" s="64"/>
      <c r="Y241" s="64"/>
      <c r="Z241" s="64"/>
    </row>
    <row r="242" ht="12" customHeight="1">
      <c r="A242" s="64"/>
      <c r="B242" s="64"/>
      <c r="C242" s="64"/>
      <c r="D242" s="64"/>
      <c r="E242" s="64"/>
      <c r="F242" s="64"/>
      <c r="G242" s="64"/>
      <c r="H242" s="64"/>
      <c r="I242" s="64"/>
      <c r="J242" s="64"/>
      <c r="K242" s="64"/>
      <c r="L242" s="64"/>
      <c r="M242" s="64"/>
      <c r="N242" s="64"/>
      <c r="O242" s="64"/>
      <c r="P242" s="64"/>
      <c r="Q242" s="64"/>
      <c r="R242" s="64"/>
      <c r="S242" s="64"/>
      <c r="T242" s="64"/>
      <c r="U242" s="64"/>
      <c r="V242" s="64"/>
      <c r="W242" s="64"/>
      <c r="X242" s="64"/>
      <c r="Y242" s="64"/>
      <c r="Z242" s="64"/>
    </row>
    <row r="243" ht="12" customHeight="1">
      <c r="A243" s="64"/>
      <c r="B243" s="64"/>
      <c r="C243" s="64"/>
      <c r="D243" s="64"/>
      <c r="E243" s="64"/>
      <c r="F243" s="64"/>
      <c r="G243" s="64"/>
      <c r="H243" s="64"/>
      <c r="I243" s="64"/>
      <c r="J243" s="64"/>
      <c r="K243" s="64"/>
      <c r="L243" s="64"/>
      <c r="M243" s="64"/>
      <c r="N243" s="64"/>
      <c r="O243" s="64"/>
      <c r="P243" s="64"/>
      <c r="Q243" s="64"/>
      <c r="R243" s="64"/>
      <c r="S243" s="64"/>
      <c r="T243" s="64"/>
      <c r="U243" s="64"/>
      <c r="V243" s="64"/>
      <c r="W243" s="64"/>
      <c r="X243" s="64"/>
      <c r="Y243" s="64"/>
      <c r="Z243" s="64"/>
    </row>
    <row r="244" ht="12" customHeight="1">
      <c r="A244" s="64"/>
      <c r="B244" s="64"/>
      <c r="C244" s="64"/>
      <c r="D244" s="64"/>
      <c r="E244" s="64"/>
      <c r="F244" s="64"/>
      <c r="G244" s="64"/>
      <c r="H244" s="64"/>
      <c r="I244" s="64"/>
      <c r="J244" s="64"/>
      <c r="K244" s="64"/>
      <c r="L244" s="64"/>
      <c r="M244" s="64"/>
      <c r="N244" s="64"/>
      <c r="O244" s="64"/>
      <c r="P244" s="64"/>
      <c r="Q244" s="64"/>
      <c r="R244" s="64"/>
      <c r="S244" s="64"/>
      <c r="T244" s="64"/>
      <c r="U244" s="64"/>
      <c r="V244" s="64"/>
      <c r="W244" s="64"/>
      <c r="X244" s="64"/>
      <c r="Y244" s="64"/>
      <c r="Z244" s="64"/>
    </row>
    <row r="245" ht="12" customHeight="1">
      <c r="A245" s="64"/>
      <c r="B245" s="64"/>
      <c r="C245" s="64"/>
      <c r="D245" s="64"/>
      <c r="E245" s="64"/>
      <c r="F245" s="64"/>
      <c r="G245" s="64"/>
      <c r="H245" s="64"/>
      <c r="I245" s="64"/>
      <c r="J245" s="64"/>
      <c r="K245" s="64"/>
      <c r="L245" s="64"/>
      <c r="M245" s="64"/>
      <c r="N245" s="64"/>
      <c r="O245" s="64"/>
      <c r="P245" s="64"/>
      <c r="Q245" s="64"/>
      <c r="R245" s="64"/>
      <c r="S245" s="64"/>
      <c r="T245" s="64"/>
      <c r="U245" s="64"/>
      <c r="V245" s="64"/>
      <c r="W245" s="64"/>
      <c r="X245" s="64"/>
      <c r="Y245" s="64"/>
      <c r="Z245" s="64"/>
    </row>
    <row r="246" ht="12" customHeight="1">
      <c r="A246" s="64"/>
      <c r="B246" s="64"/>
      <c r="C246" s="64"/>
      <c r="D246" s="64"/>
      <c r="E246" s="64"/>
      <c r="F246" s="64"/>
      <c r="G246" s="64"/>
      <c r="H246" s="64"/>
      <c r="I246" s="64"/>
      <c r="J246" s="64"/>
      <c r="K246" s="64"/>
      <c r="L246" s="64"/>
      <c r="M246" s="64"/>
      <c r="N246" s="64"/>
      <c r="O246" s="64"/>
      <c r="P246" s="64"/>
      <c r="Q246" s="64"/>
      <c r="R246" s="64"/>
      <c r="S246" s="64"/>
      <c r="T246" s="64"/>
      <c r="U246" s="64"/>
      <c r="V246" s="64"/>
      <c r="W246" s="64"/>
      <c r="X246" s="64"/>
      <c r="Y246" s="64"/>
      <c r="Z246" s="64"/>
    </row>
    <row r="247" ht="12" customHeight="1">
      <c r="A247" s="64"/>
      <c r="B247" s="64"/>
      <c r="C247" s="64"/>
      <c r="D247" s="64"/>
      <c r="E247" s="64"/>
      <c r="F247" s="64"/>
      <c r="G247" s="64"/>
      <c r="H247" s="64"/>
      <c r="I247" s="64"/>
      <c r="J247" s="64"/>
      <c r="K247" s="64"/>
      <c r="L247" s="64"/>
      <c r="M247" s="64"/>
      <c r="N247" s="64"/>
      <c r="O247" s="64"/>
      <c r="P247" s="64"/>
      <c r="Q247" s="64"/>
      <c r="R247" s="64"/>
      <c r="S247" s="64"/>
      <c r="T247" s="64"/>
      <c r="U247" s="64"/>
      <c r="V247" s="64"/>
      <c r="W247" s="64"/>
      <c r="X247" s="64"/>
      <c r="Y247" s="64"/>
      <c r="Z247" s="64"/>
    </row>
    <row r="248" ht="12" customHeight="1">
      <c r="A248" s="64"/>
      <c r="B248" s="64"/>
      <c r="C248" s="64"/>
      <c r="D248" s="64"/>
      <c r="E248" s="64"/>
      <c r="F248" s="64"/>
      <c r="G248" s="64"/>
      <c r="H248" s="64"/>
      <c r="I248" s="64"/>
      <c r="J248" s="64"/>
      <c r="K248" s="64"/>
      <c r="L248" s="64"/>
      <c r="M248" s="64"/>
      <c r="N248" s="64"/>
      <c r="O248" s="64"/>
      <c r="P248" s="64"/>
      <c r="Q248" s="64"/>
      <c r="R248" s="64"/>
      <c r="S248" s="64"/>
      <c r="T248" s="64"/>
      <c r="U248" s="64"/>
      <c r="V248" s="64"/>
      <c r="W248" s="64"/>
      <c r="X248" s="64"/>
      <c r="Y248" s="64"/>
      <c r="Z248" s="64"/>
    </row>
    <row r="249" ht="12" customHeight="1">
      <c r="A249" s="64"/>
      <c r="B249" s="64"/>
      <c r="C249" s="64"/>
      <c r="D249" s="64"/>
      <c r="E249" s="64"/>
      <c r="F249" s="64"/>
      <c r="G249" s="64"/>
      <c r="H249" s="64"/>
      <c r="I249" s="64"/>
      <c r="J249" s="64"/>
      <c r="K249" s="64"/>
      <c r="L249" s="64"/>
      <c r="M249" s="64"/>
      <c r="N249" s="64"/>
      <c r="O249" s="64"/>
      <c r="P249" s="64"/>
      <c r="Q249" s="64"/>
      <c r="R249" s="64"/>
      <c r="S249" s="64"/>
      <c r="T249" s="64"/>
      <c r="U249" s="64"/>
      <c r="V249" s="64"/>
      <c r="W249" s="64"/>
      <c r="X249" s="64"/>
      <c r="Y249" s="64"/>
      <c r="Z249" s="64"/>
    </row>
    <row r="250" ht="12" customHeight="1">
      <c r="A250" s="64"/>
      <c r="B250" s="64"/>
      <c r="C250" s="64"/>
      <c r="D250" s="64"/>
      <c r="E250" s="64"/>
      <c r="F250" s="64"/>
      <c r="G250" s="64"/>
      <c r="H250" s="64"/>
      <c r="I250" s="64"/>
      <c r="J250" s="64"/>
      <c r="K250" s="64"/>
      <c r="L250" s="64"/>
      <c r="M250" s="64"/>
      <c r="N250" s="64"/>
      <c r="O250" s="64"/>
      <c r="P250" s="64"/>
      <c r="Q250" s="64"/>
      <c r="R250" s="64"/>
      <c r="S250" s="64"/>
      <c r="T250" s="64"/>
      <c r="U250" s="64"/>
      <c r="V250" s="64"/>
      <c r="W250" s="64"/>
      <c r="X250" s="64"/>
      <c r="Y250" s="64"/>
      <c r="Z250" s="64"/>
    </row>
    <row r="251" ht="12" customHeight="1">
      <c r="A251" s="64"/>
      <c r="B251" s="64"/>
      <c r="C251" s="64"/>
      <c r="D251" s="64"/>
      <c r="E251" s="64"/>
      <c r="F251" s="64"/>
      <c r="G251" s="64"/>
      <c r="H251" s="64"/>
      <c r="I251" s="64"/>
      <c r="J251" s="64"/>
      <c r="K251" s="64"/>
      <c r="L251" s="64"/>
      <c r="M251" s="64"/>
      <c r="N251" s="64"/>
      <c r="O251" s="64"/>
      <c r="P251" s="64"/>
      <c r="Q251" s="64"/>
      <c r="R251" s="64"/>
      <c r="S251" s="64"/>
      <c r="T251" s="64"/>
      <c r="U251" s="64"/>
      <c r="V251" s="64"/>
      <c r="W251" s="64"/>
      <c r="X251" s="64"/>
      <c r="Y251" s="64"/>
      <c r="Z251" s="64"/>
    </row>
    <row r="252" ht="12" customHeight="1">
      <c r="A252" s="64"/>
      <c r="B252" s="64"/>
      <c r="C252" s="64"/>
      <c r="D252" s="64"/>
      <c r="E252" s="64"/>
      <c r="F252" s="64"/>
      <c r="G252" s="64"/>
      <c r="H252" s="64"/>
      <c r="I252" s="64"/>
      <c r="J252" s="64"/>
      <c r="K252" s="64"/>
      <c r="L252" s="64"/>
      <c r="M252" s="64"/>
      <c r="N252" s="64"/>
      <c r="O252" s="64"/>
      <c r="P252" s="64"/>
      <c r="Q252" s="64"/>
      <c r="R252" s="64"/>
      <c r="S252" s="64"/>
      <c r="T252" s="64"/>
      <c r="U252" s="64"/>
      <c r="V252" s="64"/>
      <c r="W252" s="64"/>
      <c r="X252" s="64"/>
      <c r="Y252" s="64"/>
      <c r="Z252" s="64"/>
    </row>
    <row r="253" ht="12" customHeight="1">
      <c r="A253" s="64"/>
      <c r="B253" s="64"/>
      <c r="C253" s="64"/>
      <c r="D253" s="64"/>
      <c r="E253" s="64"/>
      <c r="F253" s="64"/>
      <c r="G253" s="64"/>
      <c r="H253" s="64"/>
      <c r="I253" s="64"/>
      <c r="J253" s="64"/>
      <c r="K253" s="64"/>
      <c r="L253" s="64"/>
      <c r="M253" s="64"/>
      <c r="N253" s="64"/>
      <c r="O253" s="64"/>
      <c r="P253" s="64"/>
      <c r="Q253" s="64"/>
      <c r="R253" s="64"/>
      <c r="S253" s="64"/>
      <c r="T253" s="64"/>
      <c r="U253" s="64"/>
      <c r="V253" s="64"/>
      <c r="W253" s="64"/>
      <c r="X253" s="64"/>
      <c r="Y253" s="64"/>
      <c r="Z253" s="64"/>
    </row>
    <row r="254" ht="12" customHeight="1">
      <c r="A254" s="64"/>
      <c r="B254" s="64"/>
      <c r="C254" s="64"/>
      <c r="D254" s="64"/>
      <c r="E254" s="64"/>
      <c r="F254" s="64"/>
      <c r="G254" s="64"/>
      <c r="H254" s="64"/>
      <c r="I254" s="64"/>
      <c r="J254" s="64"/>
      <c r="K254" s="64"/>
      <c r="L254" s="64"/>
      <c r="M254" s="64"/>
      <c r="N254" s="64"/>
      <c r="O254" s="64"/>
      <c r="P254" s="64"/>
      <c r="Q254" s="64"/>
      <c r="R254" s="64"/>
      <c r="S254" s="64"/>
      <c r="T254" s="64"/>
      <c r="U254" s="64"/>
      <c r="V254" s="64"/>
      <c r="W254" s="64"/>
      <c r="X254" s="64"/>
      <c r="Y254" s="64"/>
      <c r="Z254" s="64"/>
    </row>
    <row r="255" ht="12" customHeight="1">
      <c r="A255" s="64"/>
      <c r="B255" s="64"/>
      <c r="C255" s="64"/>
      <c r="D255" s="64"/>
      <c r="E255" s="64"/>
      <c r="F255" s="64"/>
      <c r="G255" s="64"/>
      <c r="H255" s="64"/>
      <c r="I255" s="64"/>
      <c r="J255" s="64"/>
      <c r="K255" s="64"/>
      <c r="L255" s="64"/>
      <c r="M255" s="64"/>
      <c r="N255" s="64"/>
      <c r="O255" s="64"/>
      <c r="P255" s="64"/>
      <c r="Q255" s="64"/>
      <c r="R255" s="64"/>
      <c r="S255" s="64"/>
      <c r="T255" s="64"/>
      <c r="U255" s="64"/>
      <c r="V255" s="64"/>
      <c r="W255" s="64"/>
      <c r="X255" s="64"/>
      <c r="Y255" s="64"/>
      <c r="Z255" s="64"/>
    </row>
    <row r="256" ht="12" customHeight="1">
      <c r="A256" s="64"/>
      <c r="B256" s="64"/>
      <c r="C256" s="64"/>
      <c r="D256" s="64"/>
      <c r="E256" s="64"/>
      <c r="F256" s="64"/>
      <c r="G256" s="64"/>
      <c r="H256" s="64"/>
      <c r="I256" s="64"/>
      <c r="J256" s="64"/>
      <c r="K256" s="64"/>
      <c r="L256" s="64"/>
      <c r="M256" s="64"/>
      <c r="N256" s="64"/>
      <c r="O256" s="64"/>
      <c r="P256" s="64"/>
      <c r="Q256" s="64"/>
      <c r="R256" s="64"/>
      <c r="S256" s="64"/>
      <c r="T256" s="64"/>
      <c r="U256" s="64"/>
      <c r="V256" s="64"/>
      <c r="W256" s="64"/>
      <c r="X256" s="64"/>
      <c r="Y256" s="64"/>
      <c r="Z256" s="64"/>
    </row>
    <row r="257" ht="12" customHeight="1">
      <c r="A257" s="64"/>
      <c r="B257" s="64"/>
      <c r="C257" s="64"/>
      <c r="D257" s="64"/>
      <c r="E257" s="64"/>
      <c r="F257" s="64"/>
      <c r="G257" s="64"/>
      <c r="H257" s="64"/>
      <c r="I257" s="64"/>
      <c r="J257" s="64"/>
      <c r="K257" s="64"/>
      <c r="L257" s="64"/>
      <c r="M257" s="64"/>
      <c r="N257" s="64"/>
      <c r="O257" s="64"/>
      <c r="P257" s="64"/>
      <c r="Q257" s="64"/>
      <c r="R257" s="64"/>
      <c r="S257" s="64"/>
      <c r="T257" s="64"/>
      <c r="U257" s="64"/>
      <c r="V257" s="64"/>
      <c r="W257" s="64"/>
      <c r="X257" s="64"/>
      <c r="Y257" s="64"/>
      <c r="Z257" s="64"/>
    </row>
    <row r="258" ht="12" customHeight="1">
      <c r="A258" s="64"/>
      <c r="B258" s="64"/>
      <c r="C258" s="64"/>
      <c r="D258" s="64"/>
      <c r="E258" s="64"/>
      <c r="F258" s="64"/>
      <c r="G258" s="64"/>
      <c r="H258" s="64"/>
      <c r="I258" s="64"/>
      <c r="J258" s="64"/>
      <c r="K258" s="64"/>
      <c r="L258" s="64"/>
      <c r="M258" s="64"/>
      <c r="N258" s="64"/>
      <c r="O258" s="64"/>
      <c r="P258" s="64"/>
      <c r="Q258" s="64"/>
      <c r="R258" s="64"/>
      <c r="S258" s="64"/>
      <c r="T258" s="64"/>
      <c r="U258" s="64"/>
      <c r="V258" s="64"/>
      <c r="W258" s="64"/>
      <c r="X258" s="64"/>
      <c r="Y258" s="64"/>
      <c r="Z258" s="64"/>
    </row>
    <row r="259" ht="12" customHeight="1">
      <c r="A259" s="64"/>
      <c r="B259" s="64"/>
      <c r="C259" s="64"/>
      <c r="D259" s="64"/>
      <c r="E259" s="64"/>
      <c r="F259" s="64"/>
      <c r="G259" s="64"/>
      <c r="H259" s="64"/>
      <c r="I259" s="64"/>
      <c r="J259" s="64"/>
      <c r="K259" s="64"/>
      <c r="L259" s="64"/>
      <c r="M259" s="64"/>
      <c r="N259" s="64"/>
      <c r="O259" s="64"/>
      <c r="P259" s="64"/>
      <c r="Q259" s="64"/>
      <c r="R259" s="64"/>
      <c r="S259" s="64"/>
      <c r="T259" s="64"/>
      <c r="U259" s="64"/>
      <c r="V259" s="64"/>
      <c r="W259" s="64"/>
      <c r="X259" s="64"/>
      <c r="Y259" s="64"/>
      <c r="Z259" s="64"/>
    </row>
    <row r="260" ht="12" customHeight="1">
      <c r="A260" s="64"/>
      <c r="B260" s="64"/>
      <c r="C260" s="64"/>
      <c r="D260" s="64"/>
      <c r="E260" s="64"/>
      <c r="F260" s="64"/>
      <c r="G260" s="64"/>
      <c r="H260" s="64"/>
      <c r="I260" s="64"/>
      <c r="J260" s="64"/>
      <c r="K260" s="64"/>
      <c r="L260" s="64"/>
      <c r="M260" s="64"/>
      <c r="N260" s="64"/>
      <c r="O260" s="64"/>
      <c r="P260" s="64"/>
      <c r="Q260" s="64"/>
      <c r="R260" s="64"/>
      <c r="S260" s="64"/>
      <c r="T260" s="64"/>
      <c r="U260" s="64"/>
      <c r="V260" s="64"/>
      <c r="W260" s="64"/>
      <c r="X260" s="64"/>
      <c r="Y260" s="64"/>
      <c r="Z260" s="64"/>
    </row>
    <row r="261" ht="12" customHeight="1">
      <c r="A261" s="64"/>
      <c r="B261" s="64"/>
      <c r="C261" s="64"/>
      <c r="D261" s="64"/>
      <c r="E261" s="64"/>
      <c r="F261" s="64"/>
      <c r="G261" s="64"/>
      <c r="H261" s="64"/>
      <c r="I261" s="64"/>
      <c r="J261" s="64"/>
      <c r="K261" s="64"/>
      <c r="L261" s="64"/>
      <c r="M261" s="64"/>
      <c r="N261" s="64"/>
      <c r="O261" s="64"/>
      <c r="P261" s="64"/>
      <c r="Q261" s="64"/>
      <c r="R261" s="64"/>
      <c r="S261" s="64"/>
      <c r="T261" s="64"/>
      <c r="U261" s="64"/>
      <c r="V261" s="64"/>
      <c r="W261" s="64"/>
      <c r="X261" s="64"/>
      <c r="Y261" s="64"/>
      <c r="Z261" s="64"/>
    </row>
    <row r="262" ht="12" customHeight="1">
      <c r="A262" s="64"/>
      <c r="B262" s="64"/>
      <c r="C262" s="64"/>
      <c r="D262" s="64"/>
      <c r="E262" s="64"/>
      <c r="F262" s="64"/>
      <c r="G262" s="64"/>
      <c r="H262" s="64"/>
      <c r="I262" s="64"/>
      <c r="J262" s="64"/>
      <c r="K262" s="64"/>
      <c r="L262" s="64"/>
      <c r="M262" s="64"/>
      <c r="N262" s="64"/>
      <c r="O262" s="64"/>
      <c r="P262" s="64"/>
      <c r="Q262" s="64"/>
      <c r="R262" s="64"/>
      <c r="S262" s="64"/>
      <c r="T262" s="64"/>
      <c r="U262" s="64"/>
      <c r="V262" s="64"/>
      <c r="W262" s="64"/>
      <c r="X262" s="64"/>
      <c r="Y262" s="64"/>
      <c r="Z262" s="64"/>
    </row>
    <row r="263" ht="12" customHeight="1">
      <c r="A263" s="64"/>
      <c r="B263" s="64"/>
      <c r="C263" s="64"/>
      <c r="D263" s="64"/>
      <c r="E263" s="64"/>
      <c r="F263" s="64"/>
      <c r="G263" s="64"/>
      <c r="H263" s="64"/>
      <c r="I263" s="64"/>
      <c r="J263" s="64"/>
      <c r="K263" s="64"/>
      <c r="L263" s="64"/>
      <c r="M263" s="64"/>
      <c r="N263" s="64"/>
      <c r="O263" s="64"/>
      <c r="P263" s="64"/>
      <c r="Q263" s="64"/>
      <c r="R263" s="64"/>
      <c r="S263" s="64"/>
      <c r="T263" s="64"/>
      <c r="U263" s="64"/>
      <c r="V263" s="64"/>
      <c r="W263" s="64"/>
      <c r="X263" s="64"/>
      <c r="Y263" s="64"/>
      <c r="Z263" s="64"/>
    </row>
    <row r="264" ht="12" customHeight="1">
      <c r="A264" s="64"/>
      <c r="B264" s="64"/>
      <c r="C264" s="64"/>
      <c r="D264" s="64"/>
      <c r="E264" s="64"/>
      <c r="F264" s="64"/>
      <c r="G264" s="64"/>
      <c r="H264" s="64"/>
      <c r="I264" s="64"/>
      <c r="J264" s="64"/>
      <c r="K264" s="64"/>
      <c r="L264" s="64"/>
      <c r="M264" s="64"/>
      <c r="N264" s="64"/>
      <c r="O264" s="64"/>
      <c r="P264" s="64"/>
      <c r="Q264" s="64"/>
      <c r="R264" s="64"/>
      <c r="S264" s="64"/>
      <c r="T264" s="64"/>
      <c r="U264" s="64"/>
      <c r="V264" s="64"/>
      <c r="W264" s="64"/>
      <c r="X264" s="64"/>
      <c r="Y264" s="64"/>
      <c r="Z264" s="64"/>
    </row>
    <row r="265" ht="12" customHeight="1">
      <c r="A265" s="64"/>
      <c r="B265" s="64"/>
      <c r="C265" s="64"/>
      <c r="D265" s="64"/>
      <c r="E265" s="64"/>
      <c r="F265" s="64"/>
      <c r="G265" s="64"/>
      <c r="H265" s="64"/>
      <c r="I265" s="64"/>
      <c r="J265" s="64"/>
      <c r="K265" s="64"/>
      <c r="L265" s="64"/>
      <c r="M265" s="64"/>
      <c r="N265" s="64"/>
      <c r="O265" s="64"/>
      <c r="P265" s="64"/>
      <c r="Q265" s="64"/>
      <c r="R265" s="64"/>
      <c r="S265" s="64"/>
      <c r="T265" s="64"/>
      <c r="U265" s="64"/>
      <c r="V265" s="64"/>
      <c r="W265" s="64"/>
      <c r="X265" s="64"/>
      <c r="Y265" s="64"/>
      <c r="Z265" s="64"/>
    </row>
    <row r="266" ht="12" customHeight="1">
      <c r="A266" s="64"/>
      <c r="B266" s="64"/>
      <c r="C266" s="64"/>
      <c r="D266" s="64"/>
      <c r="E266" s="64"/>
      <c r="F266" s="64"/>
      <c r="G266" s="64"/>
      <c r="H266" s="64"/>
      <c r="I266" s="64"/>
      <c r="J266" s="64"/>
      <c r="K266" s="64"/>
      <c r="L266" s="64"/>
      <c r="M266" s="64"/>
      <c r="N266" s="64"/>
      <c r="O266" s="64"/>
      <c r="P266" s="64"/>
      <c r="Q266" s="64"/>
      <c r="R266" s="64"/>
      <c r="S266" s="64"/>
      <c r="T266" s="64"/>
      <c r="U266" s="64"/>
      <c r="V266" s="64"/>
      <c r="W266" s="64"/>
      <c r="X266" s="64"/>
      <c r="Y266" s="64"/>
      <c r="Z266" s="64"/>
    </row>
    <row r="267" ht="12" customHeight="1">
      <c r="A267" s="64"/>
      <c r="B267" s="64"/>
      <c r="C267" s="64"/>
      <c r="D267" s="64"/>
      <c r="E267" s="64"/>
      <c r="F267" s="64"/>
      <c r="G267" s="64"/>
      <c r="H267" s="64"/>
      <c r="I267" s="64"/>
      <c r="J267" s="64"/>
      <c r="K267" s="64"/>
      <c r="L267" s="64"/>
      <c r="M267" s="64"/>
      <c r="N267" s="64"/>
      <c r="O267" s="64"/>
      <c r="P267" s="64"/>
      <c r="Q267" s="64"/>
      <c r="R267" s="64"/>
      <c r="S267" s="64"/>
      <c r="T267" s="64"/>
      <c r="U267" s="64"/>
      <c r="V267" s="64"/>
      <c r="W267" s="64"/>
      <c r="X267" s="64"/>
      <c r="Y267" s="64"/>
      <c r="Z267" s="64"/>
    </row>
    <row r="268" ht="12" customHeight="1">
      <c r="A268" s="64"/>
      <c r="B268" s="64"/>
      <c r="C268" s="64"/>
      <c r="D268" s="64"/>
      <c r="E268" s="64"/>
      <c r="F268" s="64"/>
      <c r="G268" s="64"/>
      <c r="H268" s="64"/>
      <c r="I268" s="64"/>
      <c r="J268" s="64"/>
      <c r="K268" s="64"/>
      <c r="L268" s="64"/>
      <c r="M268" s="64"/>
      <c r="N268" s="64"/>
      <c r="O268" s="64"/>
      <c r="P268" s="64"/>
      <c r="Q268" s="64"/>
      <c r="R268" s="64"/>
      <c r="S268" s="64"/>
      <c r="T268" s="64"/>
      <c r="U268" s="64"/>
      <c r="V268" s="64"/>
      <c r="W268" s="64"/>
      <c r="X268" s="64"/>
      <c r="Y268" s="64"/>
      <c r="Z268" s="64"/>
    </row>
    <row r="269" ht="12" customHeight="1">
      <c r="A269" s="64"/>
      <c r="B269" s="64"/>
      <c r="C269" s="64"/>
      <c r="D269" s="64"/>
      <c r="E269" s="64"/>
      <c r="F269" s="64"/>
      <c r="G269" s="64"/>
      <c r="H269" s="64"/>
      <c r="I269" s="64"/>
      <c r="J269" s="64"/>
      <c r="K269" s="64"/>
      <c r="L269" s="64"/>
      <c r="M269" s="64"/>
      <c r="N269" s="64"/>
      <c r="O269" s="64"/>
      <c r="P269" s="64"/>
      <c r="Q269" s="64"/>
      <c r="R269" s="64"/>
      <c r="S269" s="64"/>
      <c r="T269" s="64"/>
      <c r="U269" s="64"/>
      <c r="V269" s="64"/>
      <c r="W269" s="64"/>
      <c r="X269" s="64"/>
      <c r="Y269" s="64"/>
      <c r="Z269" s="64"/>
    </row>
    <row r="270" ht="12" customHeight="1">
      <c r="A270" s="64"/>
      <c r="B270" s="64"/>
      <c r="C270" s="64"/>
      <c r="D270" s="64"/>
      <c r="E270" s="64"/>
      <c r="F270" s="64"/>
      <c r="G270" s="64"/>
      <c r="H270" s="64"/>
      <c r="I270" s="64"/>
      <c r="J270" s="64"/>
      <c r="K270" s="64"/>
      <c r="L270" s="64"/>
      <c r="M270" s="64"/>
      <c r="N270" s="64"/>
      <c r="O270" s="64"/>
      <c r="P270" s="64"/>
      <c r="Q270" s="64"/>
      <c r="R270" s="64"/>
      <c r="S270" s="64"/>
      <c r="T270" s="64"/>
      <c r="U270" s="64"/>
      <c r="V270" s="64"/>
      <c r="W270" s="64"/>
      <c r="X270" s="64"/>
      <c r="Y270" s="64"/>
      <c r="Z270" s="64"/>
    </row>
    <row r="271" ht="12" customHeight="1">
      <c r="A271" s="64"/>
      <c r="B271" s="64"/>
      <c r="C271" s="64"/>
      <c r="D271" s="64"/>
      <c r="E271" s="64"/>
      <c r="F271" s="64"/>
      <c r="G271" s="64"/>
      <c r="H271" s="64"/>
      <c r="I271" s="64"/>
      <c r="J271" s="64"/>
      <c r="K271" s="64"/>
      <c r="L271" s="64"/>
      <c r="M271" s="64"/>
      <c r="N271" s="64"/>
      <c r="O271" s="64"/>
      <c r="P271" s="64"/>
      <c r="Q271" s="64"/>
      <c r="R271" s="64"/>
      <c r="S271" s="64"/>
      <c r="T271" s="64"/>
      <c r="U271" s="64"/>
      <c r="V271" s="64"/>
      <c r="W271" s="64"/>
      <c r="X271" s="64"/>
      <c r="Y271" s="64"/>
      <c r="Z271" s="64"/>
    </row>
    <row r="272" ht="12" customHeight="1">
      <c r="A272" s="64"/>
      <c r="B272" s="64"/>
      <c r="C272" s="64"/>
      <c r="D272" s="64"/>
      <c r="E272" s="64"/>
      <c r="F272" s="64"/>
      <c r="G272" s="64"/>
      <c r="H272" s="64"/>
      <c r="I272" s="64"/>
      <c r="J272" s="64"/>
      <c r="K272" s="64"/>
      <c r="L272" s="64"/>
      <c r="M272" s="64"/>
      <c r="N272" s="64"/>
      <c r="O272" s="64"/>
      <c r="P272" s="64"/>
      <c r="Q272" s="64"/>
      <c r="R272" s="64"/>
      <c r="S272" s="64"/>
      <c r="T272" s="64"/>
      <c r="U272" s="64"/>
      <c r="V272" s="64"/>
      <c r="W272" s="64"/>
      <c r="X272" s="64"/>
      <c r="Y272" s="64"/>
      <c r="Z272" s="64"/>
    </row>
    <row r="273" ht="12" customHeight="1">
      <c r="A273" s="64"/>
      <c r="B273" s="64"/>
      <c r="C273" s="64"/>
      <c r="D273" s="64"/>
      <c r="E273" s="64"/>
      <c r="F273" s="64"/>
      <c r="G273" s="64"/>
      <c r="H273" s="64"/>
      <c r="I273" s="64"/>
      <c r="J273" s="64"/>
      <c r="K273" s="64"/>
      <c r="L273" s="64"/>
      <c r="M273" s="64"/>
      <c r="N273" s="64"/>
      <c r="O273" s="64"/>
      <c r="P273" s="64"/>
      <c r="Q273" s="64"/>
      <c r="R273" s="64"/>
      <c r="S273" s="64"/>
      <c r="T273" s="64"/>
      <c r="U273" s="64"/>
      <c r="V273" s="64"/>
      <c r="W273" s="64"/>
      <c r="X273" s="64"/>
      <c r="Y273" s="64"/>
      <c r="Z273" s="64"/>
    </row>
    <row r="274" ht="12" customHeight="1">
      <c r="A274" s="64"/>
      <c r="B274" s="64"/>
      <c r="C274" s="64"/>
      <c r="D274" s="64"/>
      <c r="E274" s="64"/>
      <c r="F274" s="64"/>
      <c r="G274" s="64"/>
      <c r="H274" s="64"/>
      <c r="I274" s="64"/>
      <c r="J274" s="64"/>
      <c r="K274" s="64"/>
      <c r="L274" s="64"/>
      <c r="M274" s="64"/>
      <c r="N274" s="64"/>
      <c r="O274" s="64"/>
      <c r="P274" s="64"/>
      <c r="Q274" s="64"/>
      <c r="R274" s="64"/>
      <c r="S274" s="64"/>
      <c r="T274" s="64"/>
      <c r="U274" s="64"/>
      <c r="V274" s="64"/>
      <c r="W274" s="64"/>
      <c r="X274" s="64"/>
      <c r="Y274" s="64"/>
      <c r="Z274" s="64"/>
    </row>
    <row r="275" ht="12" customHeight="1">
      <c r="A275" s="64"/>
      <c r="B275" s="64"/>
      <c r="C275" s="64"/>
      <c r="D275" s="64"/>
      <c r="E275" s="64"/>
      <c r="F275" s="64"/>
      <c r="G275" s="64"/>
      <c r="H275" s="64"/>
      <c r="I275" s="64"/>
      <c r="J275" s="64"/>
      <c r="K275" s="64"/>
      <c r="L275" s="64"/>
      <c r="M275" s="64"/>
      <c r="N275" s="64"/>
      <c r="O275" s="64"/>
      <c r="P275" s="64"/>
      <c r="Q275" s="64"/>
      <c r="R275" s="64"/>
      <c r="S275" s="64"/>
      <c r="T275" s="64"/>
      <c r="U275" s="64"/>
      <c r="V275" s="64"/>
      <c r="W275" s="64"/>
      <c r="X275" s="64"/>
      <c r="Y275" s="64"/>
      <c r="Z275" s="64"/>
    </row>
    <row r="276" ht="12" customHeight="1">
      <c r="A276" s="64"/>
      <c r="B276" s="64"/>
      <c r="C276" s="64"/>
      <c r="D276" s="64"/>
      <c r="E276" s="64"/>
      <c r="F276" s="64"/>
      <c r="G276" s="64"/>
      <c r="H276" s="64"/>
      <c r="I276" s="64"/>
      <c r="J276" s="64"/>
      <c r="K276" s="64"/>
      <c r="L276" s="64"/>
      <c r="M276" s="64"/>
      <c r="N276" s="64"/>
      <c r="O276" s="64"/>
      <c r="P276" s="64"/>
      <c r="Q276" s="64"/>
      <c r="R276" s="64"/>
      <c r="S276" s="64"/>
      <c r="T276" s="64"/>
      <c r="U276" s="64"/>
      <c r="V276" s="64"/>
      <c r="W276" s="64"/>
      <c r="X276" s="64"/>
      <c r="Y276" s="64"/>
      <c r="Z276" s="64"/>
    </row>
    <row r="277" ht="12" customHeight="1">
      <c r="A277" s="64"/>
      <c r="B277" s="64"/>
      <c r="C277" s="64"/>
      <c r="D277" s="64"/>
      <c r="E277" s="64"/>
      <c r="F277" s="64"/>
      <c r="G277" s="64"/>
      <c r="H277" s="64"/>
      <c r="I277" s="64"/>
      <c r="J277" s="64"/>
      <c r="K277" s="64"/>
      <c r="L277" s="64"/>
      <c r="M277" s="64"/>
      <c r="N277" s="64"/>
      <c r="O277" s="64"/>
      <c r="P277" s="64"/>
      <c r="Q277" s="64"/>
      <c r="R277" s="64"/>
      <c r="S277" s="64"/>
      <c r="T277" s="64"/>
      <c r="U277" s="64"/>
      <c r="V277" s="64"/>
      <c r="W277" s="64"/>
      <c r="X277" s="64"/>
      <c r="Y277" s="64"/>
      <c r="Z277" s="64"/>
    </row>
    <row r="278" ht="12" customHeight="1">
      <c r="A278" s="64"/>
      <c r="B278" s="64"/>
      <c r="C278" s="64"/>
      <c r="D278" s="64"/>
      <c r="E278" s="64"/>
      <c r="F278" s="64"/>
      <c r="G278" s="64"/>
      <c r="H278" s="64"/>
      <c r="I278" s="64"/>
      <c r="J278" s="64"/>
      <c r="K278" s="64"/>
      <c r="L278" s="64"/>
      <c r="M278" s="64"/>
      <c r="N278" s="64"/>
      <c r="O278" s="64"/>
      <c r="P278" s="64"/>
      <c r="Q278" s="64"/>
      <c r="R278" s="64"/>
      <c r="S278" s="64"/>
      <c r="T278" s="64"/>
      <c r="U278" s="64"/>
      <c r="V278" s="64"/>
      <c r="W278" s="64"/>
      <c r="X278" s="64"/>
      <c r="Y278" s="64"/>
      <c r="Z278" s="64"/>
    </row>
    <row r="279" ht="12" customHeight="1">
      <c r="A279" s="64"/>
      <c r="B279" s="64"/>
      <c r="C279" s="64"/>
      <c r="D279" s="64"/>
      <c r="E279" s="64"/>
      <c r="F279" s="64"/>
      <c r="G279" s="64"/>
      <c r="H279" s="64"/>
      <c r="I279" s="64"/>
      <c r="J279" s="64"/>
      <c r="K279" s="64"/>
      <c r="L279" s="64"/>
      <c r="M279" s="64"/>
      <c r="N279" s="64"/>
      <c r="O279" s="64"/>
      <c r="P279" s="64"/>
      <c r="Q279" s="64"/>
      <c r="R279" s="64"/>
      <c r="S279" s="64"/>
      <c r="T279" s="64"/>
      <c r="U279" s="64"/>
      <c r="V279" s="64"/>
      <c r="W279" s="64"/>
      <c r="X279" s="64"/>
      <c r="Y279" s="64"/>
      <c r="Z279" s="64"/>
    </row>
    <row r="280" ht="12" customHeight="1">
      <c r="A280" s="64"/>
      <c r="B280" s="64"/>
      <c r="C280" s="64"/>
      <c r="D280" s="64"/>
      <c r="E280" s="64"/>
      <c r="F280" s="64"/>
      <c r="G280" s="64"/>
      <c r="H280" s="64"/>
      <c r="I280" s="64"/>
      <c r="J280" s="64"/>
      <c r="K280" s="64"/>
      <c r="L280" s="64"/>
      <c r="M280" s="64"/>
      <c r="N280" s="64"/>
      <c r="O280" s="64"/>
      <c r="P280" s="64"/>
      <c r="Q280" s="64"/>
      <c r="R280" s="64"/>
      <c r="S280" s="64"/>
      <c r="T280" s="64"/>
      <c r="U280" s="64"/>
      <c r="V280" s="64"/>
      <c r="W280" s="64"/>
      <c r="X280" s="64"/>
      <c r="Y280" s="64"/>
      <c r="Z280" s="64"/>
    </row>
    <row r="281" ht="12" customHeight="1">
      <c r="A281" s="64"/>
      <c r="B281" s="64"/>
      <c r="C281" s="64"/>
      <c r="D281" s="64"/>
      <c r="E281" s="64"/>
      <c r="F281" s="64"/>
      <c r="G281" s="64"/>
      <c r="H281" s="64"/>
      <c r="I281" s="64"/>
      <c r="J281" s="64"/>
      <c r="K281" s="64"/>
      <c r="L281" s="64"/>
      <c r="M281" s="64"/>
      <c r="N281" s="64"/>
      <c r="O281" s="64"/>
      <c r="P281" s="64"/>
      <c r="Q281" s="64"/>
      <c r="R281" s="64"/>
      <c r="S281" s="64"/>
      <c r="T281" s="64"/>
      <c r="U281" s="64"/>
      <c r="V281" s="64"/>
      <c r="W281" s="64"/>
      <c r="X281" s="64"/>
      <c r="Y281" s="64"/>
      <c r="Z281" s="64"/>
    </row>
    <row r="282" ht="12" customHeight="1">
      <c r="A282" s="64"/>
      <c r="B282" s="64"/>
      <c r="C282" s="64"/>
      <c r="D282" s="64"/>
      <c r="E282" s="64"/>
      <c r="F282" s="64"/>
      <c r="G282" s="64"/>
      <c r="H282" s="64"/>
      <c r="I282" s="64"/>
      <c r="J282" s="64"/>
      <c r="K282" s="64"/>
      <c r="L282" s="64"/>
      <c r="M282" s="64"/>
      <c r="N282" s="64"/>
      <c r="O282" s="64"/>
      <c r="P282" s="64"/>
      <c r="Q282" s="64"/>
      <c r="R282" s="64"/>
      <c r="S282" s="64"/>
      <c r="T282" s="64"/>
      <c r="U282" s="64"/>
      <c r="V282" s="64"/>
      <c r="W282" s="64"/>
      <c r="X282" s="64"/>
      <c r="Y282" s="64"/>
      <c r="Z282" s="64"/>
    </row>
    <row r="283" ht="12" customHeight="1">
      <c r="A283" s="64"/>
      <c r="B283" s="64"/>
      <c r="C283" s="64"/>
      <c r="D283" s="64"/>
      <c r="E283" s="64"/>
      <c r="F283" s="64"/>
      <c r="G283" s="64"/>
      <c r="H283" s="64"/>
      <c r="I283" s="64"/>
      <c r="J283" s="64"/>
      <c r="K283" s="64"/>
      <c r="L283" s="64"/>
      <c r="M283" s="64"/>
      <c r="N283" s="64"/>
      <c r="O283" s="64"/>
      <c r="P283" s="64"/>
      <c r="Q283" s="64"/>
      <c r="R283" s="64"/>
      <c r="S283" s="64"/>
      <c r="T283" s="64"/>
      <c r="U283" s="64"/>
      <c r="V283" s="64"/>
      <c r="W283" s="64"/>
      <c r="X283" s="64"/>
      <c r="Y283" s="64"/>
      <c r="Z283" s="64"/>
    </row>
    <row r="284" ht="12" customHeight="1">
      <c r="A284" s="64"/>
      <c r="B284" s="64"/>
      <c r="C284" s="64"/>
      <c r="D284" s="64"/>
      <c r="E284" s="64"/>
      <c r="F284" s="64"/>
      <c r="G284" s="64"/>
      <c r="H284" s="64"/>
      <c r="I284" s="64"/>
      <c r="J284" s="64"/>
      <c r="K284" s="64"/>
      <c r="L284" s="64"/>
      <c r="M284" s="64"/>
      <c r="N284" s="64"/>
      <c r="O284" s="64"/>
      <c r="P284" s="64"/>
      <c r="Q284" s="64"/>
      <c r="R284" s="64"/>
      <c r="S284" s="64"/>
      <c r="T284" s="64"/>
      <c r="U284" s="64"/>
      <c r="V284" s="64"/>
      <c r="W284" s="64"/>
      <c r="X284" s="64"/>
      <c r="Y284" s="64"/>
      <c r="Z284" s="64"/>
    </row>
    <row r="285" ht="12" customHeight="1">
      <c r="A285" s="64"/>
      <c r="B285" s="64"/>
      <c r="C285" s="64"/>
      <c r="D285" s="64"/>
      <c r="E285" s="64"/>
      <c r="F285" s="64"/>
      <c r="G285" s="64"/>
      <c r="H285" s="64"/>
      <c r="I285" s="64"/>
      <c r="J285" s="64"/>
      <c r="K285" s="64"/>
      <c r="L285" s="64"/>
      <c r="M285" s="64"/>
      <c r="N285" s="64"/>
      <c r="O285" s="64"/>
      <c r="P285" s="64"/>
      <c r="Q285" s="64"/>
      <c r="R285" s="64"/>
      <c r="S285" s="64"/>
      <c r="T285" s="64"/>
      <c r="U285" s="64"/>
      <c r="V285" s="64"/>
      <c r="W285" s="64"/>
      <c r="X285" s="64"/>
      <c r="Y285" s="64"/>
      <c r="Z285" s="64"/>
    </row>
    <row r="286" ht="12" customHeight="1">
      <c r="A286" s="64"/>
      <c r="B286" s="64"/>
      <c r="C286" s="64"/>
      <c r="D286" s="64"/>
      <c r="E286" s="64"/>
      <c r="F286" s="64"/>
      <c r="G286" s="64"/>
      <c r="H286" s="64"/>
      <c r="I286" s="64"/>
      <c r="J286" s="64"/>
      <c r="K286" s="64"/>
      <c r="L286" s="64"/>
      <c r="M286" s="64"/>
      <c r="N286" s="64"/>
      <c r="O286" s="64"/>
      <c r="P286" s="64"/>
      <c r="Q286" s="64"/>
      <c r="R286" s="64"/>
      <c r="S286" s="64"/>
      <c r="T286" s="64"/>
      <c r="U286" s="64"/>
      <c r="V286" s="64"/>
      <c r="W286" s="64"/>
      <c r="X286" s="64"/>
      <c r="Y286" s="64"/>
      <c r="Z286" s="64"/>
    </row>
    <row r="287" ht="12" customHeight="1">
      <c r="A287" s="64"/>
      <c r="B287" s="64"/>
      <c r="C287" s="64"/>
      <c r="D287" s="64"/>
      <c r="E287" s="64"/>
      <c r="F287" s="64"/>
      <c r="G287" s="64"/>
      <c r="H287" s="64"/>
      <c r="I287" s="64"/>
      <c r="J287" s="64"/>
      <c r="K287" s="64"/>
      <c r="L287" s="64"/>
      <c r="M287" s="64"/>
      <c r="N287" s="64"/>
      <c r="O287" s="64"/>
      <c r="P287" s="64"/>
      <c r="Q287" s="64"/>
      <c r="R287" s="64"/>
      <c r="S287" s="64"/>
      <c r="T287" s="64"/>
      <c r="U287" s="64"/>
      <c r="V287" s="64"/>
      <c r="W287" s="64"/>
      <c r="X287" s="64"/>
      <c r="Y287" s="64"/>
      <c r="Z287" s="64"/>
    </row>
    <row r="288" ht="12" customHeight="1">
      <c r="A288" s="64"/>
      <c r="B288" s="64"/>
      <c r="C288" s="64"/>
      <c r="D288" s="64"/>
      <c r="E288" s="64"/>
      <c r="F288" s="64"/>
      <c r="G288" s="64"/>
      <c r="H288" s="64"/>
      <c r="I288" s="64"/>
      <c r="J288" s="64"/>
      <c r="K288" s="64"/>
      <c r="L288" s="64"/>
      <c r="M288" s="64"/>
      <c r="N288" s="64"/>
      <c r="O288" s="64"/>
      <c r="P288" s="64"/>
      <c r="Q288" s="64"/>
      <c r="R288" s="64"/>
      <c r="S288" s="64"/>
      <c r="T288" s="64"/>
      <c r="U288" s="64"/>
      <c r="V288" s="64"/>
      <c r="W288" s="64"/>
      <c r="X288" s="64"/>
      <c r="Y288" s="64"/>
      <c r="Z288" s="64"/>
    </row>
    <row r="289" ht="12" customHeight="1">
      <c r="A289" s="64"/>
      <c r="B289" s="64"/>
      <c r="C289" s="64"/>
      <c r="D289" s="64"/>
      <c r="E289" s="64"/>
      <c r="F289" s="64"/>
      <c r="G289" s="64"/>
      <c r="H289" s="64"/>
      <c r="I289" s="64"/>
      <c r="J289" s="64"/>
      <c r="K289" s="64"/>
      <c r="L289" s="64"/>
      <c r="M289" s="64"/>
      <c r="N289" s="64"/>
      <c r="O289" s="64"/>
      <c r="P289" s="64"/>
      <c r="Q289" s="64"/>
      <c r="R289" s="64"/>
      <c r="S289" s="64"/>
      <c r="T289" s="64"/>
      <c r="U289" s="64"/>
      <c r="V289" s="64"/>
      <c r="W289" s="64"/>
      <c r="X289" s="64"/>
      <c r="Y289" s="64"/>
      <c r="Z289" s="64"/>
    </row>
    <row r="290" ht="12" customHeight="1">
      <c r="A290" s="64"/>
      <c r="B290" s="64"/>
      <c r="C290" s="64"/>
      <c r="D290" s="64"/>
      <c r="E290" s="64"/>
      <c r="F290" s="64"/>
      <c r="G290" s="64"/>
      <c r="H290" s="64"/>
      <c r="I290" s="64"/>
      <c r="J290" s="64"/>
      <c r="K290" s="64"/>
      <c r="L290" s="64"/>
      <c r="M290" s="64"/>
      <c r="N290" s="64"/>
      <c r="O290" s="64"/>
      <c r="P290" s="64"/>
      <c r="Q290" s="64"/>
      <c r="R290" s="64"/>
      <c r="S290" s="64"/>
      <c r="T290" s="64"/>
      <c r="U290" s="64"/>
      <c r="V290" s="64"/>
      <c r="W290" s="64"/>
      <c r="X290" s="64"/>
      <c r="Y290" s="64"/>
      <c r="Z290" s="64"/>
    </row>
    <row r="291" ht="12" customHeight="1">
      <c r="A291" s="64"/>
      <c r="B291" s="64"/>
      <c r="C291" s="64"/>
      <c r="D291" s="64"/>
      <c r="E291" s="64"/>
      <c r="F291" s="64"/>
      <c r="G291" s="64"/>
      <c r="H291" s="64"/>
      <c r="I291" s="64"/>
      <c r="J291" s="64"/>
      <c r="K291" s="64"/>
      <c r="L291" s="64"/>
      <c r="M291" s="64"/>
      <c r="N291" s="64"/>
      <c r="O291" s="64"/>
      <c r="P291" s="64"/>
      <c r="Q291" s="64"/>
      <c r="R291" s="64"/>
      <c r="S291" s="64"/>
      <c r="T291" s="64"/>
      <c r="U291" s="64"/>
      <c r="V291" s="64"/>
      <c r="W291" s="64"/>
      <c r="X291" s="64"/>
      <c r="Y291" s="64"/>
      <c r="Z291" s="64"/>
    </row>
    <row r="292" ht="12" customHeight="1">
      <c r="A292" s="64"/>
      <c r="B292" s="64"/>
      <c r="C292" s="64"/>
      <c r="D292" s="64"/>
      <c r="E292" s="64"/>
      <c r="F292" s="64"/>
      <c r="G292" s="64"/>
      <c r="H292" s="64"/>
      <c r="I292" s="64"/>
      <c r="J292" s="64"/>
      <c r="K292" s="64"/>
      <c r="L292" s="64"/>
      <c r="M292" s="64"/>
      <c r="N292" s="64"/>
      <c r="O292" s="64"/>
      <c r="P292" s="64"/>
      <c r="Q292" s="64"/>
      <c r="R292" s="64"/>
      <c r="S292" s="64"/>
      <c r="T292" s="64"/>
      <c r="U292" s="64"/>
      <c r="V292" s="64"/>
      <c r="W292" s="64"/>
      <c r="X292" s="64"/>
      <c r="Y292" s="64"/>
      <c r="Z292" s="64"/>
    </row>
    <row r="293" ht="12" customHeight="1">
      <c r="A293" s="64"/>
      <c r="B293" s="64"/>
      <c r="C293" s="64"/>
      <c r="D293" s="64"/>
      <c r="E293" s="64"/>
      <c r="F293" s="64"/>
      <c r="G293" s="64"/>
      <c r="H293" s="64"/>
      <c r="I293" s="64"/>
      <c r="J293" s="64"/>
      <c r="K293" s="64"/>
      <c r="L293" s="64"/>
      <c r="M293" s="64"/>
      <c r="N293" s="64"/>
      <c r="O293" s="64"/>
      <c r="P293" s="64"/>
      <c r="Q293" s="64"/>
      <c r="R293" s="64"/>
      <c r="S293" s="64"/>
      <c r="T293" s="64"/>
      <c r="U293" s="64"/>
      <c r="V293" s="64"/>
      <c r="W293" s="64"/>
      <c r="X293" s="64"/>
      <c r="Y293" s="64"/>
      <c r="Z293" s="64"/>
    </row>
    <row r="294" ht="12" customHeight="1">
      <c r="A294" s="64"/>
      <c r="B294" s="64"/>
      <c r="C294" s="64"/>
      <c r="D294" s="64"/>
      <c r="E294" s="64"/>
      <c r="F294" s="64"/>
      <c r="G294" s="64"/>
      <c r="H294" s="64"/>
      <c r="I294" s="64"/>
      <c r="J294" s="64"/>
      <c r="K294" s="64"/>
      <c r="L294" s="64"/>
      <c r="M294" s="64"/>
      <c r="N294" s="64"/>
      <c r="O294" s="64"/>
      <c r="P294" s="64"/>
      <c r="Q294" s="64"/>
      <c r="R294" s="64"/>
      <c r="S294" s="64"/>
      <c r="T294" s="64"/>
      <c r="U294" s="64"/>
      <c r="V294" s="64"/>
      <c r="W294" s="64"/>
      <c r="X294" s="64"/>
      <c r="Y294" s="64"/>
      <c r="Z294" s="64"/>
    </row>
    <row r="295" ht="12" customHeight="1">
      <c r="A295" s="64"/>
      <c r="B295" s="64"/>
      <c r="C295" s="64"/>
      <c r="D295" s="64"/>
      <c r="E295" s="64"/>
      <c r="F295" s="64"/>
      <c r="G295" s="64"/>
      <c r="H295" s="64"/>
      <c r="I295" s="64"/>
      <c r="J295" s="64"/>
      <c r="K295" s="64"/>
      <c r="L295" s="64"/>
      <c r="M295" s="64"/>
      <c r="N295" s="64"/>
      <c r="O295" s="64"/>
      <c r="P295" s="64"/>
      <c r="Q295" s="64"/>
      <c r="R295" s="64"/>
      <c r="S295" s="64"/>
      <c r="T295" s="64"/>
      <c r="U295" s="64"/>
      <c r="V295" s="64"/>
      <c r="W295" s="64"/>
      <c r="X295" s="64"/>
      <c r="Y295" s="64"/>
      <c r="Z295" s="64"/>
    </row>
    <row r="296" ht="12" customHeight="1">
      <c r="A296" s="64"/>
      <c r="B296" s="64"/>
      <c r="C296" s="64"/>
      <c r="D296" s="64"/>
      <c r="E296" s="64"/>
      <c r="F296" s="64"/>
      <c r="G296" s="64"/>
      <c r="H296" s="64"/>
      <c r="I296" s="64"/>
      <c r="J296" s="64"/>
      <c r="K296" s="64"/>
      <c r="L296" s="64"/>
      <c r="M296" s="64"/>
      <c r="N296" s="64"/>
      <c r="O296" s="64"/>
      <c r="P296" s="64"/>
      <c r="Q296" s="64"/>
      <c r="R296" s="64"/>
      <c r="S296" s="64"/>
      <c r="T296" s="64"/>
      <c r="U296" s="64"/>
      <c r="V296" s="64"/>
      <c r="W296" s="64"/>
      <c r="X296" s="64"/>
      <c r="Y296" s="64"/>
      <c r="Z296" s="64"/>
    </row>
    <row r="297" ht="12" customHeight="1">
      <c r="A297" s="64"/>
      <c r="B297" s="64"/>
      <c r="C297" s="64"/>
      <c r="D297" s="64"/>
      <c r="E297" s="64"/>
      <c r="F297" s="64"/>
      <c r="G297" s="64"/>
      <c r="H297" s="64"/>
      <c r="I297" s="64"/>
      <c r="J297" s="64"/>
      <c r="K297" s="64"/>
      <c r="L297" s="64"/>
      <c r="M297" s="64"/>
      <c r="N297" s="64"/>
      <c r="O297" s="64"/>
      <c r="P297" s="64"/>
      <c r="Q297" s="64"/>
      <c r="R297" s="64"/>
      <c r="S297" s="64"/>
      <c r="T297" s="64"/>
      <c r="U297" s="64"/>
      <c r="V297" s="64"/>
      <c r="W297" s="64"/>
      <c r="X297" s="64"/>
      <c r="Y297" s="64"/>
      <c r="Z297" s="64"/>
    </row>
    <row r="298" ht="12" customHeight="1">
      <c r="A298" s="64"/>
      <c r="B298" s="64"/>
      <c r="C298" s="64"/>
      <c r="D298" s="64"/>
      <c r="E298" s="64"/>
      <c r="F298" s="64"/>
      <c r="G298" s="64"/>
      <c r="H298" s="64"/>
      <c r="I298" s="64"/>
      <c r="J298" s="64"/>
      <c r="K298" s="64"/>
      <c r="L298" s="64"/>
      <c r="M298" s="64"/>
      <c r="N298" s="64"/>
      <c r="O298" s="64"/>
      <c r="P298" s="64"/>
      <c r="Q298" s="64"/>
      <c r="R298" s="64"/>
      <c r="S298" s="64"/>
      <c r="T298" s="64"/>
      <c r="U298" s="64"/>
      <c r="V298" s="64"/>
      <c r="W298" s="64"/>
      <c r="X298" s="64"/>
      <c r="Y298" s="64"/>
      <c r="Z298" s="64"/>
    </row>
    <row r="299" ht="12" customHeight="1">
      <c r="A299" s="64"/>
      <c r="B299" s="64"/>
      <c r="C299" s="64"/>
      <c r="D299" s="64"/>
      <c r="E299" s="64"/>
      <c r="F299" s="64"/>
      <c r="G299" s="64"/>
      <c r="H299" s="64"/>
      <c r="I299" s="64"/>
      <c r="J299" s="64"/>
      <c r="K299" s="64"/>
      <c r="L299" s="64"/>
      <c r="M299" s="64"/>
      <c r="N299" s="64"/>
      <c r="O299" s="64"/>
      <c r="P299" s="64"/>
      <c r="Q299" s="64"/>
      <c r="R299" s="64"/>
      <c r="S299" s="64"/>
      <c r="T299" s="64"/>
      <c r="U299" s="64"/>
      <c r="V299" s="64"/>
      <c r="W299" s="64"/>
      <c r="X299" s="64"/>
      <c r="Y299" s="64"/>
      <c r="Z299" s="64"/>
    </row>
    <row r="300" ht="12" customHeight="1">
      <c r="A300" s="64"/>
      <c r="B300" s="64"/>
      <c r="C300" s="64"/>
      <c r="D300" s="64"/>
      <c r="E300" s="64"/>
      <c r="F300" s="64"/>
      <c r="G300" s="64"/>
      <c r="H300" s="64"/>
      <c r="I300" s="64"/>
      <c r="J300" s="64"/>
      <c r="K300" s="64"/>
      <c r="L300" s="64"/>
      <c r="M300" s="64"/>
      <c r="N300" s="64"/>
      <c r="O300" s="64"/>
      <c r="P300" s="64"/>
      <c r="Q300" s="64"/>
      <c r="R300" s="64"/>
      <c r="S300" s="64"/>
      <c r="T300" s="64"/>
      <c r="U300" s="64"/>
      <c r="V300" s="64"/>
      <c r="W300" s="64"/>
      <c r="X300" s="64"/>
      <c r="Y300" s="64"/>
      <c r="Z300" s="64"/>
    </row>
    <row r="301" ht="12" customHeight="1">
      <c r="A301" s="64"/>
      <c r="B301" s="64"/>
      <c r="C301" s="64"/>
      <c r="D301" s="64"/>
      <c r="E301" s="64"/>
      <c r="F301" s="64"/>
      <c r="G301" s="64"/>
      <c r="H301" s="64"/>
      <c r="I301" s="64"/>
      <c r="J301" s="64"/>
      <c r="K301" s="64"/>
      <c r="L301" s="64"/>
      <c r="M301" s="64"/>
      <c r="N301" s="64"/>
      <c r="O301" s="64"/>
      <c r="P301" s="64"/>
      <c r="Q301" s="64"/>
      <c r="R301" s="64"/>
      <c r="S301" s="64"/>
      <c r="T301" s="64"/>
      <c r="U301" s="64"/>
      <c r="V301" s="64"/>
      <c r="W301" s="64"/>
      <c r="X301" s="64"/>
      <c r="Y301" s="64"/>
      <c r="Z301" s="64"/>
    </row>
    <row r="302" ht="12" customHeight="1">
      <c r="A302" s="64"/>
      <c r="B302" s="64"/>
      <c r="C302" s="64"/>
      <c r="D302" s="64"/>
      <c r="E302" s="64"/>
      <c r="F302" s="64"/>
      <c r="G302" s="64"/>
      <c r="H302" s="64"/>
      <c r="I302" s="64"/>
      <c r="J302" s="64"/>
      <c r="K302" s="64"/>
      <c r="L302" s="64"/>
      <c r="M302" s="64"/>
      <c r="N302" s="64"/>
      <c r="O302" s="64"/>
      <c r="P302" s="64"/>
      <c r="Q302" s="64"/>
      <c r="R302" s="64"/>
      <c r="S302" s="64"/>
      <c r="T302" s="64"/>
      <c r="U302" s="64"/>
      <c r="V302" s="64"/>
      <c r="W302" s="64"/>
      <c r="X302" s="64"/>
      <c r="Y302" s="64"/>
      <c r="Z302" s="64"/>
    </row>
    <row r="303" ht="12" customHeight="1">
      <c r="A303" s="64"/>
      <c r="B303" s="64"/>
      <c r="C303" s="64"/>
      <c r="D303" s="64"/>
      <c r="E303" s="64"/>
      <c r="F303" s="64"/>
      <c r="G303" s="64"/>
      <c r="H303" s="64"/>
      <c r="I303" s="64"/>
      <c r="J303" s="64"/>
      <c r="K303" s="64"/>
      <c r="L303" s="64"/>
      <c r="M303" s="64"/>
      <c r="N303" s="64"/>
      <c r="O303" s="64"/>
      <c r="P303" s="64"/>
      <c r="Q303" s="64"/>
      <c r="R303" s="64"/>
      <c r="S303" s="64"/>
      <c r="T303" s="64"/>
      <c r="U303" s="64"/>
      <c r="V303" s="64"/>
      <c r="W303" s="64"/>
      <c r="X303" s="64"/>
      <c r="Y303" s="64"/>
      <c r="Z303" s="64"/>
    </row>
    <row r="304" ht="12" customHeight="1">
      <c r="A304" s="64"/>
      <c r="B304" s="64"/>
      <c r="C304" s="64"/>
      <c r="D304" s="64"/>
      <c r="E304" s="64"/>
      <c r="F304" s="64"/>
      <c r="G304" s="64"/>
      <c r="H304" s="64"/>
      <c r="I304" s="64"/>
      <c r="J304" s="64"/>
      <c r="K304" s="64"/>
      <c r="L304" s="64"/>
      <c r="M304" s="64"/>
      <c r="N304" s="64"/>
      <c r="O304" s="64"/>
      <c r="P304" s="64"/>
      <c r="Q304" s="64"/>
      <c r="R304" s="64"/>
      <c r="S304" s="64"/>
      <c r="T304" s="64"/>
      <c r="U304" s="64"/>
      <c r="V304" s="64"/>
      <c r="W304" s="64"/>
      <c r="X304" s="64"/>
      <c r="Y304" s="64"/>
      <c r="Z304" s="64"/>
    </row>
    <row r="305" ht="12" customHeight="1">
      <c r="A305" s="64"/>
      <c r="B305" s="64"/>
      <c r="C305" s="64"/>
      <c r="D305" s="64"/>
      <c r="E305" s="64"/>
      <c r="F305" s="64"/>
      <c r="G305" s="64"/>
      <c r="H305" s="64"/>
      <c r="I305" s="64"/>
      <c r="J305" s="64"/>
      <c r="K305" s="64"/>
      <c r="L305" s="64"/>
      <c r="M305" s="64"/>
      <c r="N305" s="64"/>
      <c r="O305" s="64"/>
      <c r="P305" s="64"/>
      <c r="Q305" s="64"/>
      <c r="R305" s="64"/>
      <c r="S305" s="64"/>
      <c r="T305" s="64"/>
      <c r="U305" s="64"/>
      <c r="V305" s="64"/>
      <c r="W305" s="64"/>
      <c r="X305" s="64"/>
      <c r="Y305" s="64"/>
      <c r="Z305" s="64"/>
    </row>
    <row r="306" ht="12" customHeight="1">
      <c r="A306" s="64"/>
      <c r="B306" s="64"/>
      <c r="C306" s="64"/>
      <c r="D306" s="64"/>
      <c r="E306" s="64"/>
      <c r="F306" s="64"/>
      <c r="G306" s="64"/>
      <c r="H306" s="64"/>
      <c r="I306" s="64"/>
      <c r="J306" s="64"/>
      <c r="K306" s="64"/>
      <c r="L306" s="64"/>
      <c r="M306" s="64"/>
      <c r="N306" s="64"/>
      <c r="O306" s="64"/>
      <c r="P306" s="64"/>
      <c r="Q306" s="64"/>
      <c r="R306" s="64"/>
      <c r="S306" s="64"/>
      <c r="T306" s="64"/>
      <c r="U306" s="64"/>
      <c r="V306" s="64"/>
      <c r="W306" s="64"/>
      <c r="X306" s="64"/>
      <c r="Y306" s="64"/>
      <c r="Z306" s="64"/>
    </row>
    <row r="307" ht="12" customHeight="1">
      <c r="A307" s="64"/>
      <c r="B307" s="64"/>
      <c r="C307" s="64"/>
      <c r="D307" s="64"/>
      <c r="E307" s="64"/>
      <c r="F307" s="64"/>
      <c r="G307" s="64"/>
      <c r="H307" s="64"/>
      <c r="I307" s="64"/>
      <c r="J307" s="64"/>
      <c r="K307" s="64"/>
      <c r="L307" s="64"/>
      <c r="M307" s="64"/>
      <c r="N307" s="64"/>
      <c r="O307" s="64"/>
      <c r="P307" s="64"/>
      <c r="Q307" s="64"/>
      <c r="R307" s="64"/>
      <c r="S307" s="64"/>
      <c r="T307" s="64"/>
      <c r="U307" s="64"/>
      <c r="V307" s="64"/>
      <c r="W307" s="64"/>
      <c r="X307" s="64"/>
      <c r="Y307" s="64"/>
      <c r="Z307" s="64"/>
    </row>
    <row r="308" ht="12" customHeight="1">
      <c r="A308" s="64"/>
      <c r="B308" s="64"/>
      <c r="C308" s="64"/>
      <c r="D308" s="64"/>
      <c r="E308" s="64"/>
      <c r="F308" s="64"/>
      <c r="G308" s="64"/>
      <c r="H308" s="64"/>
      <c r="I308" s="64"/>
      <c r="J308" s="64"/>
      <c r="K308" s="64"/>
      <c r="L308" s="64"/>
      <c r="M308" s="64"/>
      <c r="N308" s="64"/>
      <c r="O308" s="64"/>
      <c r="P308" s="64"/>
      <c r="Q308" s="64"/>
      <c r="R308" s="64"/>
      <c r="S308" s="64"/>
      <c r="T308" s="64"/>
      <c r="U308" s="64"/>
      <c r="V308" s="64"/>
      <c r="W308" s="64"/>
      <c r="X308" s="64"/>
      <c r="Y308" s="64"/>
      <c r="Z308" s="64"/>
    </row>
    <row r="309" ht="12" customHeight="1">
      <c r="A309" s="64"/>
      <c r="B309" s="64"/>
      <c r="C309" s="64"/>
      <c r="D309" s="64"/>
      <c r="E309" s="64"/>
      <c r="F309" s="64"/>
      <c r="G309" s="64"/>
      <c r="H309" s="64"/>
      <c r="I309" s="64"/>
      <c r="J309" s="64"/>
      <c r="K309" s="64"/>
      <c r="L309" s="64"/>
      <c r="M309" s="64"/>
      <c r="N309" s="64"/>
      <c r="O309" s="64"/>
      <c r="P309" s="64"/>
      <c r="Q309" s="64"/>
      <c r="R309" s="64"/>
      <c r="S309" s="64"/>
      <c r="T309" s="64"/>
      <c r="U309" s="64"/>
      <c r="V309" s="64"/>
      <c r="W309" s="64"/>
      <c r="X309" s="64"/>
      <c r="Y309" s="64"/>
      <c r="Z309" s="64"/>
    </row>
    <row r="310" ht="12" customHeight="1">
      <c r="A310" s="64"/>
      <c r="B310" s="64"/>
      <c r="C310" s="64"/>
      <c r="D310" s="64"/>
      <c r="E310" s="64"/>
      <c r="F310" s="64"/>
      <c r="G310" s="64"/>
      <c r="H310" s="64"/>
      <c r="I310" s="64"/>
      <c r="J310" s="64"/>
      <c r="K310" s="64"/>
      <c r="L310" s="64"/>
      <c r="M310" s="64"/>
      <c r="N310" s="64"/>
      <c r="O310" s="64"/>
      <c r="P310" s="64"/>
      <c r="Q310" s="64"/>
      <c r="R310" s="64"/>
      <c r="S310" s="64"/>
      <c r="T310" s="64"/>
      <c r="U310" s="64"/>
      <c r="V310" s="64"/>
      <c r="W310" s="64"/>
      <c r="X310" s="64"/>
      <c r="Y310" s="64"/>
      <c r="Z310" s="64"/>
    </row>
    <row r="311" ht="12" customHeight="1">
      <c r="A311" s="64"/>
      <c r="B311" s="64"/>
      <c r="C311" s="64"/>
      <c r="D311" s="64"/>
      <c r="E311" s="64"/>
      <c r="F311" s="64"/>
      <c r="G311" s="64"/>
      <c r="H311" s="64"/>
      <c r="I311" s="64"/>
      <c r="J311" s="64"/>
      <c r="K311" s="64"/>
      <c r="L311" s="64"/>
      <c r="M311" s="64"/>
      <c r="N311" s="64"/>
      <c r="O311" s="64"/>
      <c r="P311" s="64"/>
      <c r="Q311" s="64"/>
      <c r="R311" s="64"/>
      <c r="S311" s="64"/>
      <c r="T311" s="64"/>
      <c r="U311" s="64"/>
      <c r="V311" s="64"/>
      <c r="W311" s="64"/>
      <c r="X311" s="64"/>
      <c r="Y311" s="64"/>
      <c r="Z311" s="64"/>
    </row>
    <row r="312" ht="12" customHeight="1">
      <c r="A312" s="64"/>
      <c r="B312" s="64"/>
      <c r="C312" s="64"/>
      <c r="D312" s="64"/>
      <c r="E312" s="64"/>
      <c r="F312" s="64"/>
      <c r="G312" s="64"/>
      <c r="H312" s="64"/>
      <c r="I312" s="64"/>
      <c r="J312" s="64"/>
      <c r="K312" s="64"/>
      <c r="L312" s="64"/>
      <c r="M312" s="64"/>
      <c r="N312" s="64"/>
      <c r="O312" s="64"/>
      <c r="P312" s="64"/>
      <c r="Q312" s="64"/>
      <c r="R312" s="64"/>
      <c r="S312" s="64"/>
      <c r="T312" s="64"/>
      <c r="U312" s="64"/>
      <c r="V312" s="64"/>
      <c r="W312" s="64"/>
      <c r="X312" s="64"/>
      <c r="Y312" s="64"/>
      <c r="Z312" s="64"/>
    </row>
    <row r="313" ht="12" customHeight="1">
      <c r="A313" s="64"/>
      <c r="B313" s="64"/>
      <c r="C313" s="64"/>
      <c r="D313" s="64"/>
      <c r="E313" s="64"/>
      <c r="F313" s="64"/>
      <c r="G313" s="64"/>
      <c r="H313" s="64"/>
      <c r="I313" s="64"/>
      <c r="J313" s="64"/>
      <c r="K313" s="64"/>
      <c r="L313" s="64"/>
      <c r="M313" s="64"/>
      <c r="N313" s="64"/>
      <c r="O313" s="64"/>
      <c r="P313" s="64"/>
      <c r="Q313" s="64"/>
      <c r="R313" s="64"/>
      <c r="S313" s="64"/>
      <c r="T313" s="64"/>
      <c r="U313" s="64"/>
      <c r="V313" s="64"/>
      <c r="W313" s="64"/>
      <c r="X313" s="64"/>
      <c r="Y313" s="64"/>
      <c r="Z313" s="64"/>
    </row>
    <row r="314" ht="12" customHeight="1">
      <c r="A314" s="64"/>
      <c r="B314" s="64"/>
      <c r="C314" s="64"/>
      <c r="D314" s="64"/>
      <c r="E314" s="64"/>
      <c r="F314" s="64"/>
      <c r="G314" s="64"/>
      <c r="H314" s="64"/>
      <c r="I314" s="64"/>
      <c r="J314" s="64"/>
      <c r="K314" s="64"/>
      <c r="L314" s="64"/>
      <c r="M314" s="64"/>
      <c r="N314" s="64"/>
      <c r="O314" s="64"/>
      <c r="P314" s="64"/>
      <c r="Q314" s="64"/>
      <c r="R314" s="64"/>
      <c r="S314" s="64"/>
      <c r="T314" s="64"/>
      <c r="U314" s="64"/>
      <c r="V314" s="64"/>
      <c r="W314" s="64"/>
      <c r="X314" s="64"/>
      <c r="Y314" s="64"/>
      <c r="Z314" s="64"/>
    </row>
    <row r="315" ht="12" customHeight="1">
      <c r="A315" s="64"/>
      <c r="B315" s="64"/>
      <c r="C315" s="64"/>
      <c r="D315" s="64"/>
      <c r="E315" s="64"/>
      <c r="F315" s="64"/>
      <c r="G315" s="64"/>
      <c r="H315" s="64"/>
      <c r="I315" s="64"/>
      <c r="J315" s="64"/>
      <c r="K315" s="64"/>
      <c r="L315" s="64"/>
      <c r="M315" s="64"/>
      <c r="N315" s="64"/>
      <c r="O315" s="64"/>
      <c r="P315" s="64"/>
      <c r="Q315" s="64"/>
      <c r="R315" s="64"/>
      <c r="S315" s="64"/>
      <c r="T315" s="64"/>
      <c r="U315" s="64"/>
      <c r="V315" s="64"/>
      <c r="W315" s="64"/>
      <c r="X315" s="64"/>
      <c r="Y315" s="64"/>
      <c r="Z315" s="64"/>
    </row>
    <row r="316" ht="12" customHeight="1">
      <c r="A316" s="64"/>
      <c r="B316" s="64"/>
      <c r="C316" s="64"/>
      <c r="D316" s="64"/>
      <c r="E316" s="64"/>
      <c r="F316" s="64"/>
      <c r="G316" s="64"/>
      <c r="H316" s="64"/>
      <c r="I316" s="64"/>
      <c r="J316" s="64"/>
      <c r="K316" s="64"/>
      <c r="L316" s="64"/>
      <c r="M316" s="64"/>
      <c r="N316" s="64"/>
      <c r="O316" s="64"/>
      <c r="P316" s="64"/>
      <c r="Q316" s="64"/>
      <c r="R316" s="64"/>
      <c r="S316" s="64"/>
      <c r="T316" s="64"/>
      <c r="U316" s="64"/>
      <c r="V316" s="64"/>
      <c r="W316" s="64"/>
      <c r="X316" s="64"/>
      <c r="Y316" s="64"/>
      <c r="Z316" s="64"/>
    </row>
    <row r="317" ht="12" customHeight="1">
      <c r="A317" s="64"/>
      <c r="B317" s="64"/>
      <c r="C317" s="64"/>
      <c r="D317" s="64"/>
      <c r="E317" s="64"/>
      <c r="F317" s="64"/>
      <c r="G317" s="64"/>
      <c r="H317" s="64"/>
      <c r="I317" s="64"/>
      <c r="J317" s="64"/>
      <c r="K317" s="64"/>
      <c r="L317" s="64"/>
      <c r="M317" s="64"/>
      <c r="N317" s="64"/>
      <c r="O317" s="64"/>
      <c r="P317" s="64"/>
      <c r="Q317" s="64"/>
      <c r="R317" s="64"/>
      <c r="S317" s="64"/>
      <c r="T317" s="64"/>
      <c r="U317" s="64"/>
      <c r="V317" s="64"/>
      <c r="W317" s="64"/>
      <c r="X317" s="64"/>
      <c r="Y317" s="64"/>
      <c r="Z317" s="64"/>
    </row>
    <row r="318" ht="12" customHeight="1">
      <c r="A318" s="64"/>
      <c r="B318" s="64"/>
      <c r="C318" s="64"/>
      <c r="D318" s="64"/>
      <c r="E318" s="64"/>
      <c r="F318" s="64"/>
      <c r="G318" s="64"/>
      <c r="H318" s="64"/>
      <c r="I318" s="64"/>
      <c r="J318" s="64"/>
      <c r="K318" s="64"/>
      <c r="L318" s="64"/>
      <c r="M318" s="64"/>
      <c r="N318" s="64"/>
      <c r="O318" s="64"/>
      <c r="P318" s="64"/>
      <c r="Q318" s="64"/>
      <c r="R318" s="64"/>
      <c r="S318" s="64"/>
      <c r="T318" s="64"/>
      <c r="U318" s="64"/>
      <c r="V318" s="64"/>
      <c r="W318" s="64"/>
      <c r="X318" s="64"/>
      <c r="Y318" s="64"/>
      <c r="Z318" s="64"/>
    </row>
    <row r="319" ht="12" customHeight="1">
      <c r="A319" s="64"/>
      <c r="B319" s="64"/>
      <c r="C319" s="64"/>
      <c r="D319" s="64"/>
      <c r="E319" s="64"/>
      <c r="F319" s="64"/>
      <c r="G319" s="64"/>
      <c r="H319" s="64"/>
      <c r="I319" s="64"/>
      <c r="J319" s="64"/>
      <c r="K319" s="64"/>
      <c r="L319" s="64"/>
      <c r="M319" s="64"/>
      <c r="N319" s="64"/>
      <c r="O319" s="64"/>
      <c r="P319" s="64"/>
      <c r="Q319" s="64"/>
      <c r="R319" s="64"/>
      <c r="S319" s="64"/>
      <c r="T319" s="64"/>
      <c r="U319" s="64"/>
      <c r="V319" s="64"/>
      <c r="W319" s="64"/>
      <c r="X319" s="64"/>
      <c r="Y319" s="64"/>
      <c r="Z319" s="64"/>
    </row>
    <row r="320" ht="12" customHeight="1">
      <c r="A320" s="64"/>
      <c r="B320" s="64"/>
      <c r="C320" s="64"/>
      <c r="D320" s="64"/>
      <c r="E320" s="64"/>
      <c r="F320" s="64"/>
      <c r="G320" s="64"/>
      <c r="H320" s="64"/>
      <c r="I320" s="64"/>
      <c r="J320" s="64"/>
      <c r="K320" s="64"/>
      <c r="L320" s="64"/>
      <c r="M320" s="64"/>
      <c r="N320" s="64"/>
      <c r="O320" s="64"/>
      <c r="P320" s="64"/>
      <c r="Q320" s="64"/>
      <c r="R320" s="64"/>
      <c r="S320" s="64"/>
      <c r="T320" s="64"/>
      <c r="U320" s="64"/>
      <c r="V320" s="64"/>
      <c r="W320" s="64"/>
      <c r="X320" s="64"/>
      <c r="Y320" s="64"/>
      <c r="Z320" s="64"/>
    </row>
    <row r="321" ht="12" customHeight="1">
      <c r="A321" s="64"/>
      <c r="B321" s="64"/>
      <c r="C321" s="64"/>
      <c r="D321" s="64"/>
      <c r="E321" s="64"/>
      <c r="F321" s="64"/>
      <c r="G321" s="64"/>
      <c r="H321" s="64"/>
      <c r="I321" s="64"/>
      <c r="J321" s="64"/>
      <c r="K321" s="64"/>
      <c r="L321" s="64"/>
      <c r="M321" s="64"/>
      <c r="N321" s="64"/>
      <c r="O321" s="64"/>
      <c r="P321" s="64"/>
      <c r="Q321" s="64"/>
      <c r="R321" s="64"/>
      <c r="S321" s="64"/>
      <c r="T321" s="64"/>
      <c r="U321" s="64"/>
      <c r="V321" s="64"/>
      <c r="W321" s="64"/>
      <c r="X321" s="64"/>
      <c r="Y321" s="64"/>
      <c r="Z321" s="64"/>
    </row>
    <row r="322" ht="12" customHeight="1">
      <c r="A322" s="64"/>
      <c r="B322" s="64"/>
      <c r="C322" s="64"/>
      <c r="D322" s="64"/>
      <c r="E322" s="64"/>
      <c r="F322" s="64"/>
      <c r="G322" s="64"/>
      <c r="H322" s="64"/>
      <c r="I322" s="64"/>
      <c r="J322" s="64"/>
      <c r="K322" s="64"/>
      <c r="L322" s="64"/>
      <c r="M322" s="64"/>
      <c r="N322" s="64"/>
      <c r="O322" s="64"/>
      <c r="P322" s="64"/>
      <c r="Q322" s="64"/>
      <c r="R322" s="64"/>
      <c r="S322" s="64"/>
      <c r="T322" s="64"/>
      <c r="U322" s="64"/>
      <c r="V322" s="64"/>
      <c r="W322" s="64"/>
      <c r="X322" s="64"/>
      <c r="Y322" s="64"/>
      <c r="Z322" s="64"/>
    </row>
    <row r="323" ht="12" customHeight="1">
      <c r="A323" s="64"/>
      <c r="B323" s="64"/>
      <c r="C323" s="64"/>
      <c r="D323" s="64"/>
      <c r="E323" s="64"/>
      <c r="F323" s="64"/>
      <c r="G323" s="64"/>
      <c r="H323" s="64"/>
      <c r="I323" s="64"/>
      <c r="J323" s="64"/>
      <c r="K323" s="64"/>
      <c r="L323" s="64"/>
      <c r="M323" s="64"/>
      <c r="N323" s="64"/>
      <c r="O323" s="64"/>
      <c r="P323" s="64"/>
      <c r="Q323" s="64"/>
      <c r="R323" s="64"/>
      <c r="S323" s="64"/>
      <c r="T323" s="64"/>
      <c r="U323" s="64"/>
      <c r="V323" s="64"/>
      <c r="W323" s="64"/>
      <c r="X323" s="64"/>
      <c r="Y323" s="64"/>
      <c r="Z323" s="64"/>
    </row>
    <row r="324" ht="12" customHeight="1">
      <c r="A324" s="64"/>
      <c r="B324" s="64"/>
      <c r="C324" s="64"/>
      <c r="D324" s="64"/>
      <c r="E324" s="64"/>
      <c r="F324" s="64"/>
      <c r="G324" s="64"/>
      <c r="H324" s="64"/>
      <c r="I324" s="64"/>
      <c r="J324" s="64"/>
      <c r="K324" s="64"/>
      <c r="L324" s="64"/>
      <c r="M324" s="64"/>
      <c r="N324" s="64"/>
      <c r="O324" s="64"/>
      <c r="P324" s="64"/>
      <c r="Q324" s="64"/>
      <c r="R324" s="64"/>
      <c r="S324" s="64"/>
      <c r="T324" s="64"/>
      <c r="U324" s="64"/>
      <c r="V324" s="64"/>
      <c r="W324" s="64"/>
      <c r="X324" s="64"/>
      <c r="Y324" s="64"/>
      <c r="Z324" s="64"/>
    </row>
    <row r="325" ht="12" customHeight="1">
      <c r="A325" s="64"/>
      <c r="B325" s="64"/>
      <c r="C325" s="64"/>
      <c r="D325" s="64"/>
      <c r="E325" s="64"/>
      <c r="F325" s="64"/>
      <c r="G325" s="64"/>
      <c r="H325" s="64"/>
      <c r="I325" s="64"/>
      <c r="J325" s="64"/>
      <c r="K325" s="64"/>
      <c r="L325" s="64"/>
      <c r="M325" s="64"/>
      <c r="N325" s="64"/>
      <c r="O325" s="64"/>
      <c r="P325" s="64"/>
      <c r="Q325" s="64"/>
      <c r="R325" s="64"/>
      <c r="S325" s="64"/>
      <c r="T325" s="64"/>
      <c r="U325" s="64"/>
      <c r="V325" s="64"/>
      <c r="W325" s="64"/>
      <c r="X325" s="64"/>
      <c r="Y325" s="64"/>
      <c r="Z325" s="64"/>
    </row>
    <row r="326" ht="12" customHeight="1">
      <c r="A326" s="64"/>
      <c r="B326" s="64"/>
      <c r="C326" s="64"/>
      <c r="D326" s="64"/>
      <c r="E326" s="64"/>
      <c r="F326" s="64"/>
      <c r="G326" s="64"/>
      <c r="H326" s="64"/>
      <c r="I326" s="64"/>
      <c r="J326" s="64"/>
      <c r="K326" s="64"/>
      <c r="L326" s="64"/>
      <c r="M326" s="64"/>
      <c r="N326" s="64"/>
      <c r="O326" s="64"/>
      <c r="P326" s="64"/>
      <c r="Q326" s="64"/>
      <c r="R326" s="64"/>
      <c r="S326" s="64"/>
      <c r="T326" s="64"/>
      <c r="U326" s="64"/>
      <c r="V326" s="64"/>
      <c r="W326" s="64"/>
      <c r="X326" s="64"/>
      <c r="Y326" s="64"/>
      <c r="Z326" s="64"/>
    </row>
    <row r="327" ht="12" customHeight="1">
      <c r="A327" s="64"/>
      <c r="B327" s="64"/>
      <c r="C327" s="64"/>
      <c r="D327" s="64"/>
      <c r="E327" s="64"/>
      <c r="F327" s="64"/>
      <c r="G327" s="64"/>
      <c r="H327" s="64"/>
      <c r="I327" s="64"/>
      <c r="J327" s="64"/>
      <c r="K327" s="64"/>
      <c r="L327" s="64"/>
      <c r="M327" s="64"/>
      <c r="N327" s="64"/>
      <c r="O327" s="64"/>
      <c r="P327" s="64"/>
      <c r="Q327" s="64"/>
      <c r="R327" s="64"/>
      <c r="S327" s="64"/>
      <c r="T327" s="64"/>
      <c r="U327" s="64"/>
      <c r="V327" s="64"/>
      <c r="W327" s="64"/>
      <c r="X327" s="64"/>
      <c r="Y327" s="64"/>
      <c r="Z327" s="64"/>
    </row>
    <row r="328" ht="12" customHeight="1">
      <c r="A328" s="64"/>
      <c r="B328" s="64"/>
      <c r="C328" s="64"/>
      <c r="D328" s="64"/>
      <c r="E328" s="64"/>
      <c r="F328" s="64"/>
      <c r="G328" s="64"/>
      <c r="H328" s="64"/>
      <c r="I328" s="64"/>
      <c r="J328" s="64"/>
      <c r="K328" s="64"/>
      <c r="L328" s="64"/>
      <c r="M328" s="64"/>
      <c r="N328" s="64"/>
      <c r="O328" s="64"/>
      <c r="P328" s="64"/>
      <c r="Q328" s="64"/>
      <c r="R328" s="64"/>
      <c r="S328" s="64"/>
      <c r="T328" s="64"/>
      <c r="U328" s="64"/>
      <c r="V328" s="64"/>
      <c r="W328" s="64"/>
      <c r="X328" s="64"/>
      <c r="Y328" s="64"/>
      <c r="Z328" s="64"/>
    </row>
    <row r="329" ht="12" customHeight="1">
      <c r="A329" s="64"/>
      <c r="B329" s="64"/>
      <c r="C329" s="64"/>
      <c r="D329" s="64"/>
      <c r="E329" s="64"/>
      <c r="F329" s="64"/>
      <c r="G329" s="64"/>
      <c r="H329" s="64"/>
      <c r="I329" s="64"/>
      <c r="J329" s="64"/>
      <c r="K329" s="64"/>
      <c r="L329" s="64"/>
      <c r="M329" s="64"/>
      <c r="N329" s="64"/>
      <c r="O329" s="64"/>
      <c r="P329" s="64"/>
      <c r="Q329" s="64"/>
      <c r="R329" s="64"/>
      <c r="S329" s="64"/>
      <c r="T329" s="64"/>
      <c r="U329" s="64"/>
      <c r="V329" s="64"/>
      <c r="W329" s="64"/>
      <c r="X329" s="64"/>
      <c r="Y329" s="64"/>
      <c r="Z329" s="64"/>
    </row>
    <row r="330" ht="12" customHeight="1">
      <c r="A330" s="64"/>
      <c r="B330" s="64"/>
      <c r="C330" s="64"/>
      <c r="D330" s="64"/>
      <c r="E330" s="64"/>
      <c r="F330" s="64"/>
      <c r="G330" s="64"/>
      <c r="H330" s="64"/>
      <c r="I330" s="64"/>
      <c r="J330" s="64"/>
      <c r="K330" s="64"/>
      <c r="L330" s="64"/>
      <c r="M330" s="64"/>
      <c r="N330" s="64"/>
      <c r="O330" s="64"/>
      <c r="P330" s="64"/>
      <c r="Q330" s="64"/>
      <c r="R330" s="64"/>
      <c r="S330" s="64"/>
      <c r="T330" s="64"/>
      <c r="U330" s="64"/>
      <c r="V330" s="64"/>
      <c r="W330" s="64"/>
      <c r="X330" s="64"/>
      <c r="Y330" s="64"/>
      <c r="Z330" s="64"/>
    </row>
    <row r="331" ht="12" customHeight="1">
      <c r="A331" s="64"/>
      <c r="B331" s="64"/>
      <c r="C331" s="64"/>
      <c r="D331" s="64"/>
      <c r="E331" s="64"/>
      <c r="F331" s="64"/>
      <c r="G331" s="64"/>
      <c r="H331" s="64"/>
      <c r="I331" s="64"/>
      <c r="J331" s="64"/>
      <c r="K331" s="64"/>
      <c r="L331" s="64"/>
      <c r="M331" s="64"/>
      <c r="N331" s="64"/>
      <c r="O331" s="64"/>
      <c r="P331" s="64"/>
      <c r="Q331" s="64"/>
      <c r="R331" s="64"/>
      <c r="S331" s="64"/>
      <c r="T331" s="64"/>
      <c r="U331" s="64"/>
      <c r="V331" s="64"/>
      <c r="W331" s="64"/>
      <c r="X331" s="64"/>
      <c r="Y331" s="64"/>
      <c r="Z331" s="64"/>
    </row>
    <row r="332" ht="12" customHeight="1">
      <c r="A332" s="64"/>
      <c r="B332" s="64"/>
      <c r="C332" s="64"/>
      <c r="D332" s="64"/>
      <c r="E332" s="64"/>
      <c r="F332" s="64"/>
      <c r="G332" s="64"/>
      <c r="H332" s="64"/>
      <c r="I332" s="64"/>
      <c r="J332" s="64"/>
      <c r="K332" s="64"/>
      <c r="L332" s="64"/>
      <c r="M332" s="64"/>
      <c r="N332" s="64"/>
      <c r="O332" s="64"/>
      <c r="P332" s="64"/>
      <c r="Q332" s="64"/>
      <c r="R332" s="64"/>
      <c r="S332" s="64"/>
      <c r="T332" s="64"/>
      <c r="U332" s="64"/>
      <c r="V332" s="64"/>
      <c r="W332" s="64"/>
      <c r="X332" s="64"/>
      <c r="Y332" s="64"/>
      <c r="Z332" s="64"/>
    </row>
    <row r="333" ht="12" customHeight="1">
      <c r="A333" s="64"/>
      <c r="B333" s="64"/>
      <c r="C333" s="64"/>
      <c r="D333" s="64"/>
      <c r="E333" s="64"/>
      <c r="F333" s="64"/>
      <c r="G333" s="64"/>
      <c r="H333" s="64"/>
      <c r="I333" s="64"/>
      <c r="J333" s="64"/>
      <c r="K333" s="64"/>
      <c r="L333" s="64"/>
      <c r="M333" s="64"/>
      <c r="N333" s="64"/>
      <c r="O333" s="64"/>
      <c r="P333" s="64"/>
      <c r="Q333" s="64"/>
      <c r="R333" s="64"/>
      <c r="S333" s="64"/>
      <c r="T333" s="64"/>
      <c r="U333" s="64"/>
      <c r="V333" s="64"/>
      <c r="W333" s="64"/>
      <c r="X333" s="64"/>
      <c r="Y333" s="64"/>
      <c r="Z333" s="64"/>
    </row>
    <row r="334" ht="12" customHeight="1">
      <c r="A334" s="64"/>
      <c r="B334" s="64"/>
      <c r="C334" s="64"/>
      <c r="D334" s="64"/>
      <c r="E334" s="64"/>
      <c r="F334" s="64"/>
      <c r="G334" s="64"/>
      <c r="H334" s="64"/>
      <c r="I334" s="64"/>
      <c r="J334" s="64"/>
      <c r="K334" s="64"/>
      <c r="L334" s="64"/>
      <c r="M334" s="64"/>
      <c r="N334" s="64"/>
      <c r="O334" s="64"/>
      <c r="P334" s="64"/>
      <c r="Q334" s="64"/>
      <c r="R334" s="64"/>
      <c r="S334" s="64"/>
      <c r="T334" s="64"/>
      <c r="U334" s="64"/>
      <c r="V334" s="64"/>
      <c r="W334" s="64"/>
      <c r="X334" s="64"/>
      <c r="Y334" s="64"/>
      <c r="Z334" s="64"/>
    </row>
    <row r="335" ht="12" customHeight="1">
      <c r="A335" s="64"/>
      <c r="B335" s="64"/>
      <c r="C335" s="64"/>
      <c r="D335" s="64"/>
      <c r="E335" s="64"/>
      <c r="F335" s="64"/>
      <c r="G335" s="64"/>
      <c r="H335" s="64"/>
      <c r="I335" s="64"/>
      <c r="J335" s="64"/>
      <c r="K335" s="64"/>
      <c r="L335" s="64"/>
      <c r="M335" s="64"/>
      <c r="N335" s="64"/>
      <c r="O335" s="64"/>
      <c r="P335" s="64"/>
      <c r="Q335" s="64"/>
      <c r="R335" s="64"/>
      <c r="S335" s="64"/>
      <c r="T335" s="64"/>
      <c r="U335" s="64"/>
      <c r="V335" s="64"/>
      <c r="W335" s="64"/>
      <c r="X335" s="64"/>
      <c r="Y335" s="64"/>
      <c r="Z335" s="64"/>
    </row>
    <row r="336" ht="12" customHeight="1">
      <c r="A336" s="64"/>
      <c r="B336" s="64"/>
      <c r="C336" s="64"/>
      <c r="D336" s="64"/>
      <c r="E336" s="64"/>
      <c r="F336" s="64"/>
      <c r="G336" s="64"/>
      <c r="H336" s="64"/>
      <c r="I336" s="64"/>
      <c r="J336" s="64"/>
      <c r="K336" s="64"/>
      <c r="L336" s="64"/>
      <c r="M336" s="64"/>
      <c r="N336" s="64"/>
      <c r="O336" s="64"/>
      <c r="P336" s="64"/>
      <c r="Q336" s="64"/>
      <c r="R336" s="64"/>
      <c r="S336" s="64"/>
      <c r="T336" s="64"/>
      <c r="U336" s="64"/>
      <c r="V336" s="64"/>
      <c r="W336" s="64"/>
      <c r="X336" s="64"/>
      <c r="Y336" s="64"/>
      <c r="Z336" s="64"/>
    </row>
    <row r="337" ht="12" customHeight="1">
      <c r="A337" s="64"/>
      <c r="B337" s="64"/>
      <c r="C337" s="64"/>
      <c r="D337" s="64"/>
      <c r="E337" s="64"/>
      <c r="F337" s="64"/>
      <c r="G337" s="64"/>
      <c r="H337" s="64"/>
      <c r="I337" s="64"/>
      <c r="J337" s="64"/>
      <c r="K337" s="64"/>
      <c r="L337" s="64"/>
      <c r="M337" s="64"/>
      <c r="N337" s="64"/>
      <c r="O337" s="64"/>
      <c r="P337" s="64"/>
      <c r="Q337" s="64"/>
      <c r="R337" s="64"/>
      <c r="S337" s="64"/>
      <c r="T337" s="64"/>
      <c r="U337" s="64"/>
      <c r="V337" s="64"/>
      <c r="W337" s="64"/>
      <c r="X337" s="64"/>
      <c r="Y337" s="64"/>
      <c r="Z337" s="64"/>
    </row>
    <row r="338" ht="12" customHeight="1">
      <c r="A338" s="64"/>
      <c r="B338" s="64"/>
      <c r="C338" s="64"/>
      <c r="D338" s="64"/>
      <c r="E338" s="64"/>
      <c r="F338" s="64"/>
      <c r="G338" s="64"/>
      <c r="H338" s="64"/>
      <c r="I338" s="64"/>
      <c r="J338" s="64"/>
      <c r="K338" s="64"/>
      <c r="L338" s="64"/>
      <c r="M338" s="64"/>
      <c r="N338" s="64"/>
      <c r="O338" s="64"/>
      <c r="P338" s="64"/>
      <c r="Q338" s="64"/>
      <c r="R338" s="64"/>
      <c r="S338" s="64"/>
      <c r="T338" s="64"/>
      <c r="U338" s="64"/>
      <c r="V338" s="64"/>
      <c r="W338" s="64"/>
      <c r="X338" s="64"/>
      <c r="Y338" s="64"/>
      <c r="Z338" s="64"/>
    </row>
    <row r="339" ht="12" customHeight="1">
      <c r="A339" s="64"/>
      <c r="B339" s="64"/>
      <c r="C339" s="64"/>
      <c r="D339" s="64"/>
      <c r="E339" s="64"/>
      <c r="F339" s="64"/>
      <c r="G339" s="64"/>
      <c r="H339" s="64"/>
      <c r="I339" s="64"/>
      <c r="J339" s="64"/>
      <c r="K339" s="64"/>
      <c r="L339" s="64"/>
      <c r="M339" s="64"/>
      <c r="N339" s="64"/>
      <c r="O339" s="64"/>
      <c r="P339" s="64"/>
      <c r="Q339" s="64"/>
      <c r="R339" s="64"/>
      <c r="S339" s="64"/>
      <c r="T339" s="64"/>
      <c r="U339" s="64"/>
      <c r="V339" s="64"/>
      <c r="W339" s="64"/>
      <c r="X339" s="64"/>
      <c r="Y339" s="64"/>
      <c r="Z339" s="64"/>
    </row>
    <row r="340" ht="12" customHeight="1">
      <c r="A340" s="64"/>
      <c r="B340" s="64"/>
      <c r="C340" s="64"/>
      <c r="D340" s="64"/>
      <c r="E340" s="64"/>
      <c r="F340" s="64"/>
      <c r="G340" s="64"/>
      <c r="H340" s="64"/>
      <c r="I340" s="64"/>
      <c r="J340" s="64"/>
      <c r="K340" s="64"/>
      <c r="L340" s="64"/>
      <c r="M340" s="64"/>
      <c r="N340" s="64"/>
      <c r="O340" s="64"/>
      <c r="P340" s="64"/>
      <c r="Q340" s="64"/>
      <c r="R340" s="64"/>
      <c r="S340" s="64"/>
      <c r="T340" s="64"/>
      <c r="U340" s="64"/>
      <c r="V340" s="64"/>
      <c r="W340" s="64"/>
      <c r="X340" s="64"/>
      <c r="Y340" s="64"/>
      <c r="Z340" s="64"/>
    </row>
    <row r="341" ht="12" customHeight="1">
      <c r="A341" s="64"/>
      <c r="B341" s="64"/>
      <c r="C341" s="64"/>
      <c r="D341" s="64"/>
      <c r="E341" s="64"/>
      <c r="F341" s="64"/>
      <c r="G341" s="64"/>
      <c r="H341" s="64"/>
      <c r="I341" s="64"/>
      <c r="J341" s="64"/>
      <c r="K341" s="64"/>
      <c r="L341" s="64"/>
      <c r="M341" s="64"/>
      <c r="N341" s="64"/>
      <c r="O341" s="64"/>
      <c r="P341" s="64"/>
      <c r="Q341" s="64"/>
      <c r="R341" s="64"/>
      <c r="S341" s="64"/>
      <c r="T341" s="64"/>
      <c r="U341" s="64"/>
      <c r="V341" s="64"/>
      <c r="W341" s="64"/>
      <c r="X341" s="64"/>
      <c r="Y341" s="64"/>
      <c r="Z341" s="64"/>
    </row>
    <row r="342" ht="12" customHeight="1">
      <c r="A342" s="64"/>
      <c r="B342" s="64"/>
      <c r="C342" s="64"/>
      <c r="D342" s="64"/>
      <c r="E342" s="64"/>
      <c r="F342" s="64"/>
      <c r="G342" s="64"/>
      <c r="H342" s="64"/>
      <c r="I342" s="64"/>
      <c r="J342" s="64"/>
      <c r="K342" s="64"/>
      <c r="L342" s="64"/>
      <c r="M342" s="64"/>
      <c r="N342" s="64"/>
      <c r="O342" s="64"/>
      <c r="P342" s="64"/>
      <c r="Q342" s="64"/>
      <c r="R342" s="64"/>
      <c r="S342" s="64"/>
      <c r="T342" s="64"/>
      <c r="U342" s="64"/>
      <c r="V342" s="64"/>
      <c r="W342" s="64"/>
      <c r="X342" s="64"/>
      <c r="Y342" s="64"/>
      <c r="Z342" s="64"/>
    </row>
    <row r="343" ht="12" customHeight="1">
      <c r="A343" s="64"/>
      <c r="B343" s="64"/>
      <c r="C343" s="64"/>
      <c r="D343" s="64"/>
      <c r="E343" s="64"/>
      <c r="F343" s="64"/>
      <c r="G343" s="64"/>
      <c r="H343" s="64"/>
      <c r="I343" s="64"/>
      <c r="J343" s="64"/>
      <c r="K343" s="64"/>
      <c r="L343" s="64"/>
      <c r="M343" s="64"/>
      <c r="N343" s="64"/>
      <c r="O343" s="64"/>
      <c r="P343" s="64"/>
      <c r="Q343" s="64"/>
      <c r="R343" s="64"/>
      <c r="S343" s="64"/>
      <c r="T343" s="64"/>
      <c r="U343" s="64"/>
      <c r="V343" s="64"/>
      <c r="W343" s="64"/>
      <c r="X343" s="64"/>
      <c r="Y343" s="64"/>
      <c r="Z343" s="64"/>
    </row>
    <row r="344" ht="12" customHeight="1">
      <c r="A344" s="64"/>
      <c r="B344" s="64"/>
      <c r="C344" s="64"/>
      <c r="D344" s="64"/>
      <c r="E344" s="64"/>
      <c r="F344" s="64"/>
      <c r="G344" s="64"/>
      <c r="H344" s="64"/>
      <c r="I344" s="64"/>
      <c r="J344" s="64"/>
      <c r="K344" s="64"/>
      <c r="L344" s="64"/>
      <c r="M344" s="64"/>
      <c r="N344" s="64"/>
      <c r="O344" s="64"/>
      <c r="P344" s="64"/>
      <c r="Q344" s="64"/>
      <c r="R344" s="64"/>
      <c r="S344" s="64"/>
      <c r="T344" s="64"/>
      <c r="U344" s="64"/>
      <c r="V344" s="64"/>
      <c r="W344" s="64"/>
      <c r="X344" s="64"/>
      <c r="Y344" s="64"/>
      <c r="Z344" s="64"/>
    </row>
    <row r="345" ht="12" customHeight="1">
      <c r="A345" s="64"/>
      <c r="B345" s="64"/>
      <c r="C345" s="64"/>
      <c r="D345" s="64"/>
      <c r="E345" s="64"/>
      <c r="F345" s="64"/>
      <c r="G345" s="64"/>
      <c r="H345" s="64"/>
      <c r="I345" s="64"/>
      <c r="J345" s="64"/>
      <c r="K345" s="64"/>
      <c r="L345" s="64"/>
      <c r="M345" s="64"/>
      <c r="N345" s="64"/>
      <c r="O345" s="64"/>
      <c r="P345" s="64"/>
      <c r="Q345" s="64"/>
      <c r="R345" s="64"/>
      <c r="S345" s="64"/>
      <c r="T345" s="64"/>
      <c r="U345" s="64"/>
      <c r="V345" s="64"/>
      <c r="W345" s="64"/>
      <c r="X345" s="64"/>
      <c r="Y345" s="64"/>
      <c r="Z345" s="64"/>
    </row>
    <row r="346" ht="12" customHeight="1">
      <c r="A346" s="64"/>
      <c r="B346" s="64"/>
      <c r="C346" s="64"/>
      <c r="D346" s="64"/>
      <c r="E346" s="64"/>
      <c r="F346" s="64"/>
      <c r="G346" s="64"/>
      <c r="H346" s="64"/>
      <c r="I346" s="64"/>
      <c r="J346" s="64"/>
      <c r="K346" s="64"/>
      <c r="L346" s="64"/>
      <c r="M346" s="64"/>
      <c r="N346" s="64"/>
      <c r="O346" s="64"/>
      <c r="P346" s="64"/>
      <c r="Q346" s="64"/>
      <c r="R346" s="64"/>
      <c r="S346" s="64"/>
      <c r="T346" s="64"/>
      <c r="U346" s="64"/>
      <c r="V346" s="64"/>
      <c r="W346" s="64"/>
      <c r="X346" s="64"/>
      <c r="Y346" s="64"/>
      <c r="Z346" s="64"/>
    </row>
    <row r="347" ht="12" customHeight="1">
      <c r="A347" s="64"/>
      <c r="B347" s="64"/>
      <c r="C347" s="64"/>
      <c r="D347" s="64"/>
      <c r="E347" s="64"/>
      <c r="F347" s="64"/>
      <c r="G347" s="64"/>
      <c r="H347" s="64"/>
      <c r="I347" s="64"/>
      <c r="J347" s="64"/>
      <c r="K347" s="64"/>
      <c r="L347" s="64"/>
      <c r="M347" s="64"/>
      <c r="N347" s="64"/>
      <c r="O347" s="64"/>
      <c r="P347" s="64"/>
      <c r="Q347" s="64"/>
      <c r="R347" s="64"/>
      <c r="S347" s="64"/>
      <c r="T347" s="64"/>
      <c r="U347" s="64"/>
      <c r="V347" s="64"/>
      <c r="W347" s="64"/>
      <c r="X347" s="64"/>
      <c r="Y347" s="64"/>
      <c r="Z347" s="64"/>
    </row>
    <row r="348" ht="12" customHeight="1">
      <c r="A348" s="64"/>
      <c r="B348" s="64"/>
      <c r="C348" s="64"/>
      <c r="D348" s="64"/>
      <c r="E348" s="64"/>
      <c r="F348" s="64"/>
      <c r="G348" s="64"/>
      <c r="H348" s="64"/>
      <c r="I348" s="64"/>
      <c r="J348" s="64"/>
      <c r="K348" s="64"/>
      <c r="L348" s="64"/>
      <c r="M348" s="64"/>
      <c r="N348" s="64"/>
      <c r="O348" s="64"/>
      <c r="P348" s="64"/>
      <c r="Q348" s="64"/>
      <c r="R348" s="64"/>
      <c r="S348" s="64"/>
      <c r="T348" s="64"/>
      <c r="U348" s="64"/>
      <c r="V348" s="64"/>
      <c r="W348" s="64"/>
      <c r="X348" s="64"/>
      <c r="Y348" s="64"/>
      <c r="Z348" s="64"/>
    </row>
    <row r="349" ht="12" customHeight="1">
      <c r="A349" s="64"/>
      <c r="B349" s="64"/>
      <c r="C349" s="64"/>
      <c r="D349" s="64"/>
      <c r="E349" s="64"/>
      <c r="F349" s="64"/>
      <c r="G349" s="64"/>
      <c r="H349" s="64"/>
      <c r="I349" s="64"/>
      <c r="J349" s="64"/>
      <c r="K349" s="64"/>
      <c r="L349" s="64"/>
      <c r="M349" s="64"/>
      <c r="N349" s="64"/>
      <c r="O349" s="64"/>
      <c r="P349" s="64"/>
      <c r="Q349" s="64"/>
      <c r="R349" s="64"/>
      <c r="S349" s="64"/>
      <c r="T349" s="64"/>
      <c r="U349" s="64"/>
      <c r="V349" s="64"/>
      <c r="W349" s="64"/>
      <c r="X349" s="64"/>
      <c r="Y349" s="64"/>
      <c r="Z349" s="64"/>
    </row>
    <row r="350" ht="12" customHeight="1">
      <c r="A350" s="64"/>
      <c r="B350" s="64"/>
      <c r="C350" s="64"/>
      <c r="D350" s="64"/>
      <c r="E350" s="64"/>
      <c r="F350" s="64"/>
      <c r="G350" s="64"/>
      <c r="H350" s="64"/>
      <c r="I350" s="64"/>
      <c r="J350" s="64"/>
      <c r="K350" s="64"/>
      <c r="L350" s="64"/>
      <c r="M350" s="64"/>
      <c r="N350" s="64"/>
      <c r="O350" s="64"/>
      <c r="P350" s="64"/>
      <c r="Q350" s="64"/>
      <c r="R350" s="64"/>
      <c r="S350" s="64"/>
      <c r="T350" s="64"/>
      <c r="U350" s="64"/>
      <c r="V350" s="64"/>
      <c r="W350" s="64"/>
      <c r="X350" s="64"/>
      <c r="Y350" s="64"/>
      <c r="Z350" s="64"/>
    </row>
    <row r="351" ht="12" customHeight="1">
      <c r="A351" s="64"/>
      <c r="B351" s="64"/>
      <c r="C351" s="64"/>
      <c r="D351" s="64"/>
      <c r="E351" s="64"/>
      <c r="F351" s="64"/>
      <c r="G351" s="64"/>
      <c r="H351" s="64"/>
      <c r="I351" s="64"/>
      <c r="J351" s="64"/>
      <c r="K351" s="64"/>
      <c r="L351" s="64"/>
      <c r="M351" s="64"/>
      <c r="N351" s="64"/>
      <c r="O351" s="64"/>
      <c r="P351" s="64"/>
      <c r="Q351" s="64"/>
      <c r="R351" s="64"/>
      <c r="S351" s="64"/>
      <c r="T351" s="64"/>
      <c r="U351" s="64"/>
      <c r="V351" s="64"/>
      <c r="W351" s="64"/>
      <c r="X351" s="64"/>
      <c r="Y351" s="64"/>
      <c r="Z351" s="64"/>
    </row>
    <row r="352" ht="12" customHeight="1">
      <c r="A352" s="64"/>
      <c r="B352" s="64"/>
      <c r="C352" s="64"/>
      <c r="D352" s="64"/>
      <c r="E352" s="64"/>
      <c r="F352" s="64"/>
      <c r="G352" s="64"/>
      <c r="H352" s="64"/>
      <c r="I352" s="64"/>
      <c r="J352" s="64"/>
      <c r="K352" s="64"/>
      <c r="L352" s="64"/>
      <c r="M352" s="64"/>
      <c r="N352" s="64"/>
      <c r="O352" s="64"/>
      <c r="P352" s="64"/>
      <c r="Q352" s="64"/>
      <c r="R352" s="64"/>
      <c r="S352" s="64"/>
      <c r="T352" s="64"/>
      <c r="U352" s="64"/>
      <c r="V352" s="64"/>
      <c r="W352" s="64"/>
      <c r="X352" s="64"/>
      <c r="Y352" s="64"/>
      <c r="Z352" s="64"/>
    </row>
    <row r="353" ht="12" customHeight="1">
      <c r="A353" s="64"/>
      <c r="B353" s="64"/>
      <c r="C353" s="64"/>
      <c r="D353" s="64"/>
      <c r="E353" s="64"/>
      <c r="F353" s="64"/>
      <c r="G353" s="64"/>
      <c r="H353" s="64"/>
      <c r="I353" s="64"/>
      <c r="J353" s="64"/>
      <c r="K353" s="64"/>
      <c r="L353" s="64"/>
      <c r="M353" s="64"/>
      <c r="N353" s="64"/>
      <c r="O353" s="64"/>
      <c r="P353" s="64"/>
      <c r="Q353" s="64"/>
      <c r="R353" s="64"/>
      <c r="S353" s="64"/>
      <c r="T353" s="64"/>
      <c r="U353" s="64"/>
      <c r="V353" s="64"/>
      <c r="W353" s="64"/>
      <c r="X353" s="64"/>
      <c r="Y353" s="64"/>
      <c r="Z353" s="64"/>
    </row>
    <row r="354" ht="12" customHeight="1">
      <c r="A354" s="64"/>
      <c r="B354" s="64"/>
      <c r="C354" s="64"/>
      <c r="D354" s="64"/>
      <c r="E354" s="64"/>
      <c r="F354" s="64"/>
      <c r="G354" s="64"/>
      <c r="H354" s="64"/>
      <c r="I354" s="64"/>
      <c r="J354" s="64"/>
      <c r="K354" s="64"/>
      <c r="L354" s="64"/>
      <c r="M354" s="64"/>
      <c r="N354" s="64"/>
      <c r="O354" s="64"/>
      <c r="P354" s="64"/>
      <c r="Q354" s="64"/>
      <c r="R354" s="64"/>
      <c r="S354" s="64"/>
      <c r="T354" s="64"/>
      <c r="U354" s="64"/>
      <c r="V354" s="64"/>
      <c r="W354" s="64"/>
      <c r="X354" s="64"/>
      <c r="Y354" s="64"/>
      <c r="Z354" s="64"/>
    </row>
    <row r="355" ht="12" customHeight="1">
      <c r="A355" s="64"/>
      <c r="B355" s="64"/>
      <c r="C355" s="64"/>
      <c r="D355" s="64"/>
      <c r="E355" s="64"/>
      <c r="F355" s="64"/>
      <c r="G355" s="64"/>
      <c r="H355" s="64"/>
      <c r="I355" s="64"/>
      <c r="J355" s="64"/>
      <c r="K355" s="64"/>
      <c r="L355" s="64"/>
      <c r="M355" s="64"/>
      <c r="N355" s="64"/>
      <c r="O355" s="64"/>
      <c r="P355" s="64"/>
      <c r="Q355" s="64"/>
      <c r="R355" s="64"/>
      <c r="S355" s="64"/>
      <c r="T355" s="64"/>
      <c r="U355" s="64"/>
      <c r="V355" s="64"/>
      <c r="W355" s="64"/>
      <c r="X355" s="64"/>
      <c r="Y355" s="64"/>
      <c r="Z355" s="64"/>
    </row>
    <row r="356" ht="12" customHeight="1">
      <c r="A356" s="64"/>
      <c r="B356" s="64"/>
      <c r="C356" s="64"/>
      <c r="D356" s="64"/>
      <c r="E356" s="64"/>
      <c r="F356" s="64"/>
      <c r="G356" s="64"/>
      <c r="H356" s="64"/>
      <c r="I356" s="64"/>
      <c r="J356" s="64"/>
      <c r="K356" s="64"/>
      <c r="L356" s="64"/>
      <c r="M356" s="64"/>
      <c r="N356" s="64"/>
      <c r="O356" s="64"/>
      <c r="P356" s="64"/>
      <c r="Q356" s="64"/>
      <c r="R356" s="64"/>
      <c r="S356" s="64"/>
      <c r="T356" s="64"/>
      <c r="U356" s="64"/>
      <c r="V356" s="64"/>
      <c r="W356" s="64"/>
      <c r="X356" s="64"/>
      <c r="Y356" s="64"/>
      <c r="Z356" s="64"/>
    </row>
    <row r="357" ht="12" customHeight="1">
      <c r="A357" s="64"/>
      <c r="B357" s="64"/>
      <c r="C357" s="64"/>
      <c r="D357" s="64"/>
      <c r="E357" s="64"/>
      <c r="F357" s="64"/>
      <c r="G357" s="64"/>
      <c r="H357" s="64"/>
      <c r="I357" s="64"/>
      <c r="J357" s="64"/>
      <c r="K357" s="64"/>
      <c r="L357" s="64"/>
      <c r="M357" s="64"/>
      <c r="N357" s="64"/>
      <c r="O357" s="64"/>
      <c r="P357" s="64"/>
      <c r="Q357" s="64"/>
      <c r="R357" s="64"/>
      <c r="S357" s="64"/>
      <c r="T357" s="64"/>
      <c r="U357" s="64"/>
      <c r="V357" s="64"/>
      <c r="W357" s="64"/>
      <c r="X357" s="64"/>
      <c r="Y357" s="64"/>
      <c r="Z357" s="64"/>
    </row>
    <row r="358" ht="12" customHeight="1">
      <c r="A358" s="64"/>
      <c r="B358" s="64"/>
      <c r="C358" s="64"/>
      <c r="D358" s="64"/>
      <c r="E358" s="64"/>
      <c r="F358" s="64"/>
      <c r="G358" s="64"/>
      <c r="H358" s="64"/>
      <c r="I358" s="64"/>
      <c r="J358" s="64"/>
      <c r="K358" s="64"/>
      <c r="L358" s="64"/>
      <c r="M358" s="64"/>
      <c r="N358" s="64"/>
      <c r="O358" s="64"/>
      <c r="P358" s="64"/>
      <c r="Q358" s="64"/>
      <c r="R358" s="64"/>
      <c r="S358" s="64"/>
      <c r="T358" s="64"/>
      <c r="U358" s="64"/>
      <c r="V358" s="64"/>
      <c r="W358" s="64"/>
      <c r="X358" s="64"/>
      <c r="Y358" s="64"/>
      <c r="Z358" s="64"/>
    </row>
    <row r="359" ht="12" customHeight="1">
      <c r="A359" s="64"/>
      <c r="B359" s="64"/>
      <c r="C359" s="64"/>
      <c r="D359" s="64"/>
      <c r="E359" s="64"/>
      <c r="F359" s="64"/>
      <c r="G359" s="64"/>
      <c r="H359" s="64"/>
      <c r="I359" s="64"/>
      <c r="J359" s="64"/>
      <c r="K359" s="64"/>
      <c r="L359" s="64"/>
      <c r="M359" s="64"/>
      <c r="N359" s="64"/>
      <c r="O359" s="64"/>
      <c r="P359" s="64"/>
      <c r="Q359" s="64"/>
      <c r="R359" s="64"/>
      <c r="S359" s="64"/>
      <c r="T359" s="64"/>
      <c r="U359" s="64"/>
      <c r="V359" s="64"/>
      <c r="W359" s="64"/>
      <c r="X359" s="64"/>
      <c r="Y359" s="64"/>
      <c r="Z359" s="64"/>
    </row>
    <row r="360" ht="12" customHeight="1">
      <c r="A360" s="64"/>
      <c r="B360" s="64"/>
      <c r="C360" s="64"/>
      <c r="D360" s="64"/>
      <c r="E360" s="64"/>
      <c r="F360" s="64"/>
      <c r="G360" s="64"/>
      <c r="H360" s="64"/>
      <c r="I360" s="64"/>
      <c r="J360" s="64"/>
      <c r="K360" s="64"/>
      <c r="L360" s="64"/>
      <c r="M360" s="64"/>
      <c r="N360" s="64"/>
      <c r="O360" s="64"/>
      <c r="P360" s="64"/>
      <c r="Q360" s="64"/>
      <c r="R360" s="64"/>
      <c r="S360" s="64"/>
      <c r="T360" s="64"/>
      <c r="U360" s="64"/>
      <c r="V360" s="64"/>
      <c r="W360" s="64"/>
      <c r="X360" s="64"/>
      <c r="Y360" s="64"/>
      <c r="Z360" s="64"/>
    </row>
    <row r="361" ht="12" customHeight="1">
      <c r="A361" s="64"/>
      <c r="B361" s="64"/>
      <c r="C361" s="64"/>
      <c r="D361" s="64"/>
      <c r="E361" s="64"/>
      <c r="F361" s="64"/>
      <c r="G361" s="64"/>
      <c r="H361" s="64"/>
      <c r="I361" s="64"/>
      <c r="J361" s="64"/>
      <c r="K361" s="64"/>
      <c r="L361" s="64"/>
      <c r="M361" s="64"/>
      <c r="N361" s="64"/>
      <c r="O361" s="64"/>
      <c r="P361" s="64"/>
      <c r="Q361" s="64"/>
      <c r="R361" s="64"/>
      <c r="S361" s="64"/>
      <c r="T361" s="64"/>
      <c r="U361" s="64"/>
      <c r="V361" s="64"/>
      <c r="W361" s="64"/>
      <c r="X361" s="64"/>
      <c r="Y361" s="64"/>
      <c r="Z361" s="64"/>
    </row>
    <row r="362" ht="12" customHeight="1">
      <c r="A362" s="64"/>
      <c r="B362" s="64"/>
      <c r="C362" s="64"/>
      <c r="D362" s="64"/>
      <c r="E362" s="64"/>
      <c r="F362" s="64"/>
      <c r="G362" s="64"/>
      <c r="H362" s="64"/>
      <c r="I362" s="64"/>
      <c r="J362" s="64"/>
      <c r="K362" s="64"/>
      <c r="L362" s="64"/>
      <c r="M362" s="64"/>
      <c r="N362" s="64"/>
      <c r="O362" s="64"/>
      <c r="P362" s="64"/>
      <c r="Q362" s="64"/>
      <c r="R362" s="64"/>
      <c r="S362" s="64"/>
      <c r="T362" s="64"/>
      <c r="U362" s="64"/>
      <c r="V362" s="64"/>
      <c r="W362" s="64"/>
      <c r="X362" s="64"/>
      <c r="Y362" s="64"/>
      <c r="Z362" s="64"/>
    </row>
    <row r="363" ht="12" customHeight="1">
      <c r="A363" s="64"/>
      <c r="B363" s="64"/>
      <c r="C363" s="64"/>
      <c r="D363" s="64"/>
      <c r="E363" s="64"/>
      <c r="F363" s="64"/>
      <c r="G363" s="64"/>
      <c r="H363" s="64"/>
      <c r="I363" s="64"/>
      <c r="J363" s="64"/>
      <c r="K363" s="64"/>
      <c r="L363" s="64"/>
      <c r="M363" s="64"/>
      <c r="N363" s="64"/>
      <c r="O363" s="64"/>
      <c r="P363" s="64"/>
      <c r="Q363" s="64"/>
      <c r="R363" s="64"/>
      <c r="S363" s="64"/>
      <c r="T363" s="64"/>
      <c r="U363" s="64"/>
      <c r="V363" s="64"/>
      <c r="W363" s="64"/>
      <c r="X363" s="64"/>
      <c r="Y363" s="64"/>
      <c r="Z363" s="64"/>
    </row>
    <row r="364" ht="12" customHeight="1">
      <c r="A364" s="64"/>
      <c r="B364" s="64"/>
      <c r="C364" s="64"/>
      <c r="D364" s="64"/>
      <c r="E364" s="64"/>
      <c r="F364" s="64"/>
      <c r="G364" s="64"/>
      <c r="H364" s="64"/>
      <c r="I364" s="64"/>
      <c r="J364" s="64"/>
      <c r="K364" s="64"/>
      <c r="L364" s="64"/>
      <c r="M364" s="64"/>
      <c r="N364" s="64"/>
      <c r="O364" s="64"/>
      <c r="P364" s="64"/>
      <c r="Q364" s="64"/>
      <c r="R364" s="64"/>
      <c r="S364" s="64"/>
      <c r="T364" s="64"/>
      <c r="U364" s="64"/>
      <c r="V364" s="64"/>
      <c r="W364" s="64"/>
      <c r="X364" s="64"/>
      <c r="Y364" s="64"/>
      <c r="Z364" s="64"/>
    </row>
    <row r="365" ht="12" customHeight="1">
      <c r="A365" s="64"/>
      <c r="B365" s="64"/>
      <c r="C365" s="64"/>
      <c r="D365" s="64"/>
      <c r="E365" s="64"/>
      <c r="F365" s="64"/>
      <c r="G365" s="64"/>
      <c r="H365" s="64"/>
      <c r="I365" s="64"/>
      <c r="J365" s="64"/>
      <c r="K365" s="64"/>
      <c r="L365" s="64"/>
      <c r="M365" s="64"/>
      <c r="N365" s="64"/>
      <c r="O365" s="64"/>
      <c r="P365" s="64"/>
      <c r="Q365" s="64"/>
      <c r="R365" s="64"/>
      <c r="S365" s="64"/>
      <c r="T365" s="64"/>
      <c r="U365" s="64"/>
      <c r="V365" s="64"/>
      <c r="W365" s="64"/>
      <c r="X365" s="64"/>
      <c r="Y365" s="64"/>
      <c r="Z365" s="64"/>
    </row>
    <row r="366" ht="12" customHeight="1">
      <c r="A366" s="64"/>
      <c r="B366" s="64"/>
      <c r="C366" s="64"/>
      <c r="D366" s="64"/>
      <c r="E366" s="64"/>
      <c r="F366" s="64"/>
      <c r="G366" s="64"/>
      <c r="H366" s="64"/>
      <c r="I366" s="64"/>
      <c r="J366" s="64"/>
      <c r="K366" s="64"/>
      <c r="L366" s="64"/>
      <c r="M366" s="64"/>
      <c r="N366" s="64"/>
      <c r="O366" s="64"/>
      <c r="P366" s="64"/>
      <c r="Q366" s="64"/>
      <c r="R366" s="64"/>
      <c r="S366" s="64"/>
      <c r="T366" s="64"/>
      <c r="U366" s="64"/>
      <c r="V366" s="64"/>
      <c r="W366" s="64"/>
      <c r="X366" s="64"/>
      <c r="Y366" s="64"/>
      <c r="Z366" s="64"/>
    </row>
    <row r="367" ht="12" customHeight="1">
      <c r="A367" s="64"/>
      <c r="B367" s="64"/>
      <c r="C367" s="64"/>
      <c r="D367" s="64"/>
      <c r="E367" s="64"/>
      <c r="F367" s="64"/>
      <c r="G367" s="64"/>
      <c r="H367" s="64"/>
      <c r="I367" s="64"/>
      <c r="J367" s="64"/>
      <c r="K367" s="64"/>
      <c r="L367" s="64"/>
      <c r="M367" s="64"/>
      <c r="N367" s="64"/>
      <c r="O367" s="64"/>
      <c r="P367" s="64"/>
      <c r="Q367" s="64"/>
      <c r="R367" s="64"/>
      <c r="S367" s="64"/>
      <c r="T367" s="64"/>
      <c r="U367" s="64"/>
      <c r="V367" s="64"/>
      <c r="W367" s="64"/>
      <c r="X367" s="64"/>
      <c r="Y367" s="64"/>
      <c r="Z367" s="64"/>
    </row>
    <row r="368" ht="12" customHeight="1">
      <c r="A368" s="64"/>
      <c r="B368" s="64"/>
      <c r="C368" s="64"/>
      <c r="D368" s="64"/>
      <c r="E368" s="64"/>
      <c r="F368" s="64"/>
      <c r="G368" s="64"/>
      <c r="H368" s="64"/>
      <c r="I368" s="64"/>
      <c r="J368" s="64"/>
      <c r="K368" s="64"/>
      <c r="L368" s="64"/>
      <c r="M368" s="64"/>
      <c r="N368" s="64"/>
      <c r="O368" s="64"/>
      <c r="P368" s="64"/>
      <c r="Q368" s="64"/>
      <c r="R368" s="64"/>
      <c r="S368" s="64"/>
      <c r="T368" s="64"/>
      <c r="U368" s="64"/>
      <c r="V368" s="64"/>
      <c r="W368" s="64"/>
      <c r="X368" s="64"/>
      <c r="Y368" s="64"/>
      <c r="Z368" s="64"/>
    </row>
    <row r="369" ht="12" customHeight="1">
      <c r="A369" s="64"/>
      <c r="B369" s="64"/>
      <c r="C369" s="64"/>
      <c r="D369" s="64"/>
      <c r="E369" s="64"/>
      <c r="F369" s="64"/>
      <c r="G369" s="64"/>
      <c r="H369" s="64"/>
      <c r="I369" s="64"/>
      <c r="J369" s="64"/>
      <c r="K369" s="64"/>
      <c r="L369" s="64"/>
      <c r="M369" s="64"/>
      <c r="N369" s="64"/>
      <c r="O369" s="64"/>
      <c r="P369" s="64"/>
      <c r="Q369" s="64"/>
      <c r="R369" s="64"/>
      <c r="S369" s="64"/>
      <c r="T369" s="64"/>
      <c r="U369" s="64"/>
      <c r="V369" s="64"/>
      <c r="W369" s="64"/>
      <c r="X369" s="64"/>
      <c r="Y369" s="64"/>
      <c r="Z369" s="64"/>
    </row>
    <row r="370" ht="12" customHeight="1">
      <c r="A370" s="64"/>
      <c r="B370" s="64"/>
      <c r="C370" s="64"/>
      <c r="D370" s="64"/>
      <c r="E370" s="64"/>
      <c r="F370" s="64"/>
      <c r="G370" s="64"/>
      <c r="H370" s="64"/>
      <c r="I370" s="64"/>
      <c r="J370" s="64"/>
      <c r="K370" s="64"/>
      <c r="L370" s="64"/>
      <c r="M370" s="64"/>
      <c r="N370" s="64"/>
      <c r="O370" s="64"/>
      <c r="P370" s="64"/>
      <c r="Q370" s="64"/>
      <c r="R370" s="64"/>
      <c r="S370" s="64"/>
      <c r="T370" s="64"/>
      <c r="U370" s="64"/>
      <c r="V370" s="64"/>
      <c r="W370" s="64"/>
      <c r="X370" s="64"/>
      <c r="Y370" s="64"/>
      <c r="Z370" s="64"/>
    </row>
    <row r="371" ht="12" customHeight="1">
      <c r="A371" s="64"/>
      <c r="B371" s="64"/>
      <c r="C371" s="64"/>
      <c r="D371" s="64"/>
      <c r="E371" s="64"/>
      <c r="F371" s="64"/>
      <c r="G371" s="64"/>
      <c r="H371" s="64"/>
      <c r="I371" s="64"/>
      <c r="J371" s="64"/>
      <c r="K371" s="64"/>
      <c r="L371" s="64"/>
      <c r="M371" s="64"/>
      <c r="N371" s="64"/>
      <c r="O371" s="64"/>
      <c r="P371" s="64"/>
      <c r="Q371" s="64"/>
      <c r="R371" s="64"/>
      <c r="S371" s="64"/>
      <c r="T371" s="64"/>
      <c r="U371" s="64"/>
      <c r="V371" s="64"/>
      <c r="W371" s="64"/>
      <c r="X371" s="64"/>
      <c r="Y371" s="64"/>
      <c r="Z371" s="64"/>
    </row>
    <row r="372" ht="12" customHeight="1">
      <c r="A372" s="64"/>
      <c r="B372" s="64"/>
      <c r="C372" s="64"/>
      <c r="D372" s="64"/>
      <c r="E372" s="64"/>
      <c r="F372" s="64"/>
      <c r="G372" s="64"/>
      <c r="H372" s="64"/>
      <c r="I372" s="64"/>
      <c r="J372" s="64"/>
      <c r="K372" s="64"/>
      <c r="L372" s="64"/>
      <c r="M372" s="64"/>
      <c r="N372" s="64"/>
      <c r="O372" s="64"/>
      <c r="P372" s="64"/>
      <c r="Q372" s="64"/>
      <c r="R372" s="64"/>
      <c r="S372" s="64"/>
      <c r="T372" s="64"/>
      <c r="U372" s="64"/>
      <c r="V372" s="64"/>
      <c r="W372" s="64"/>
      <c r="X372" s="64"/>
      <c r="Y372" s="64"/>
      <c r="Z372" s="64"/>
    </row>
    <row r="373" ht="12" customHeight="1">
      <c r="A373" s="64"/>
      <c r="B373" s="64"/>
      <c r="C373" s="64"/>
      <c r="D373" s="64"/>
      <c r="E373" s="64"/>
      <c r="F373" s="64"/>
      <c r="G373" s="64"/>
      <c r="H373" s="64"/>
      <c r="I373" s="64"/>
      <c r="J373" s="64"/>
      <c r="K373" s="64"/>
      <c r="L373" s="64"/>
      <c r="M373" s="64"/>
      <c r="N373" s="64"/>
      <c r="O373" s="64"/>
      <c r="P373" s="64"/>
      <c r="Q373" s="64"/>
      <c r="R373" s="64"/>
      <c r="S373" s="64"/>
      <c r="T373" s="64"/>
      <c r="U373" s="64"/>
      <c r="V373" s="64"/>
      <c r="W373" s="64"/>
      <c r="X373" s="64"/>
      <c r="Y373" s="64"/>
      <c r="Z373" s="64"/>
    </row>
    <row r="374" ht="12" customHeight="1">
      <c r="A374" s="64"/>
      <c r="B374" s="64"/>
      <c r="C374" s="64"/>
      <c r="D374" s="64"/>
      <c r="E374" s="64"/>
      <c r="F374" s="64"/>
      <c r="G374" s="64"/>
      <c r="H374" s="64"/>
      <c r="I374" s="64"/>
      <c r="J374" s="64"/>
      <c r="K374" s="64"/>
      <c r="L374" s="64"/>
      <c r="M374" s="64"/>
      <c r="N374" s="64"/>
      <c r="O374" s="64"/>
      <c r="P374" s="64"/>
      <c r="Q374" s="64"/>
      <c r="R374" s="64"/>
      <c r="S374" s="64"/>
      <c r="T374" s="64"/>
      <c r="U374" s="64"/>
      <c r="V374" s="64"/>
      <c r="W374" s="64"/>
      <c r="X374" s="64"/>
      <c r="Y374" s="64"/>
      <c r="Z374" s="64"/>
    </row>
    <row r="375" ht="12" customHeight="1">
      <c r="A375" s="64"/>
      <c r="B375" s="64"/>
      <c r="C375" s="64"/>
      <c r="D375" s="64"/>
      <c r="E375" s="64"/>
      <c r="F375" s="64"/>
      <c r="G375" s="64"/>
      <c r="H375" s="64"/>
      <c r="I375" s="64"/>
      <c r="J375" s="64"/>
      <c r="K375" s="64"/>
      <c r="L375" s="64"/>
      <c r="M375" s="64"/>
      <c r="N375" s="64"/>
      <c r="O375" s="64"/>
      <c r="P375" s="64"/>
      <c r="Q375" s="64"/>
      <c r="R375" s="64"/>
      <c r="S375" s="64"/>
      <c r="T375" s="64"/>
      <c r="U375" s="64"/>
      <c r="V375" s="64"/>
      <c r="W375" s="64"/>
      <c r="X375" s="64"/>
      <c r="Y375" s="64"/>
      <c r="Z375" s="64"/>
    </row>
    <row r="376" ht="12" customHeight="1">
      <c r="A376" s="64"/>
      <c r="B376" s="64"/>
      <c r="C376" s="64"/>
      <c r="D376" s="64"/>
      <c r="E376" s="64"/>
      <c r="F376" s="64"/>
      <c r="G376" s="64"/>
      <c r="H376" s="64"/>
      <c r="I376" s="64"/>
      <c r="J376" s="64"/>
      <c r="K376" s="64"/>
      <c r="L376" s="64"/>
      <c r="M376" s="64"/>
      <c r="N376" s="64"/>
      <c r="O376" s="64"/>
      <c r="P376" s="64"/>
      <c r="Q376" s="64"/>
      <c r="R376" s="64"/>
      <c r="S376" s="64"/>
      <c r="T376" s="64"/>
      <c r="U376" s="64"/>
      <c r="V376" s="64"/>
      <c r="W376" s="64"/>
      <c r="X376" s="64"/>
      <c r="Y376" s="64"/>
      <c r="Z376" s="64"/>
    </row>
    <row r="377" ht="12" customHeight="1">
      <c r="A377" s="64"/>
      <c r="B377" s="64"/>
      <c r="C377" s="64"/>
      <c r="D377" s="64"/>
      <c r="E377" s="64"/>
      <c r="F377" s="64"/>
      <c r="G377" s="64"/>
      <c r="H377" s="64"/>
      <c r="I377" s="64"/>
      <c r="J377" s="64"/>
      <c r="K377" s="64"/>
      <c r="L377" s="64"/>
      <c r="M377" s="64"/>
      <c r="N377" s="64"/>
      <c r="O377" s="64"/>
      <c r="P377" s="64"/>
      <c r="Q377" s="64"/>
      <c r="R377" s="64"/>
      <c r="S377" s="64"/>
      <c r="T377" s="64"/>
      <c r="U377" s="64"/>
      <c r="V377" s="64"/>
      <c r="W377" s="64"/>
      <c r="X377" s="64"/>
      <c r="Y377" s="64"/>
      <c r="Z377" s="64"/>
    </row>
    <row r="378" ht="12" customHeight="1">
      <c r="A378" s="64"/>
      <c r="B378" s="64"/>
      <c r="C378" s="64"/>
      <c r="D378" s="64"/>
      <c r="E378" s="64"/>
      <c r="F378" s="64"/>
      <c r="G378" s="64"/>
      <c r="H378" s="64"/>
      <c r="I378" s="64"/>
      <c r="J378" s="64"/>
      <c r="K378" s="64"/>
      <c r="L378" s="64"/>
      <c r="M378" s="64"/>
      <c r="N378" s="64"/>
      <c r="O378" s="64"/>
      <c r="P378" s="64"/>
      <c r="Q378" s="64"/>
      <c r="R378" s="64"/>
      <c r="S378" s="64"/>
      <c r="T378" s="64"/>
      <c r="U378" s="64"/>
      <c r="V378" s="64"/>
      <c r="W378" s="64"/>
      <c r="X378" s="64"/>
      <c r="Y378" s="64"/>
      <c r="Z378" s="64"/>
    </row>
    <row r="379" ht="12" customHeight="1">
      <c r="A379" s="64"/>
      <c r="B379" s="64"/>
      <c r="C379" s="64"/>
      <c r="D379" s="64"/>
      <c r="E379" s="64"/>
      <c r="F379" s="64"/>
      <c r="G379" s="64"/>
      <c r="H379" s="64"/>
      <c r="I379" s="64"/>
      <c r="J379" s="64"/>
      <c r="K379" s="64"/>
      <c r="L379" s="64"/>
      <c r="M379" s="64"/>
      <c r="N379" s="64"/>
      <c r="O379" s="64"/>
      <c r="P379" s="64"/>
      <c r="Q379" s="64"/>
      <c r="R379" s="64"/>
      <c r="S379" s="64"/>
      <c r="T379" s="64"/>
      <c r="U379" s="64"/>
      <c r="V379" s="64"/>
      <c r="W379" s="64"/>
      <c r="X379" s="64"/>
      <c r="Y379" s="64"/>
      <c r="Z379" s="64"/>
    </row>
    <row r="380" ht="12" customHeight="1">
      <c r="A380" s="64"/>
      <c r="B380" s="64"/>
      <c r="C380" s="64"/>
      <c r="D380" s="64"/>
      <c r="E380" s="64"/>
      <c r="F380" s="64"/>
      <c r="G380" s="64"/>
      <c r="H380" s="64"/>
      <c r="I380" s="64"/>
      <c r="J380" s="64"/>
      <c r="K380" s="64"/>
      <c r="L380" s="64"/>
      <c r="M380" s="64"/>
      <c r="N380" s="64"/>
      <c r="O380" s="64"/>
      <c r="P380" s="64"/>
      <c r="Q380" s="64"/>
      <c r="R380" s="64"/>
      <c r="S380" s="64"/>
      <c r="T380" s="64"/>
      <c r="U380" s="64"/>
      <c r="V380" s="64"/>
      <c r="W380" s="64"/>
      <c r="X380" s="64"/>
      <c r="Y380" s="64"/>
      <c r="Z380" s="64"/>
    </row>
    <row r="381" ht="12" customHeight="1">
      <c r="A381" s="64"/>
      <c r="B381" s="64"/>
      <c r="C381" s="64"/>
      <c r="D381" s="64"/>
      <c r="E381" s="64"/>
      <c r="F381" s="64"/>
      <c r="G381" s="64"/>
      <c r="H381" s="64"/>
      <c r="I381" s="64"/>
      <c r="J381" s="64"/>
      <c r="K381" s="64"/>
      <c r="L381" s="64"/>
      <c r="M381" s="64"/>
      <c r="N381" s="64"/>
      <c r="O381" s="64"/>
      <c r="P381" s="64"/>
      <c r="Q381" s="64"/>
      <c r="R381" s="64"/>
      <c r="S381" s="64"/>
      <c r="T381" s="64"/>
      <c r="U381" s="64"/>
      <c r="V381" s="64"/>
      <c r="W381" s="64"/>
      <c r="X381" s="64"/>
      <c r="Y381" s="64"/>
      <c r="Z381" s="64"/>
    </row>
    <row r="382" ht="12" customHeight="1">
      <c r="A382" s="64"/>
      <c r="B382" s="64"/>
      <c r="C382" s="64"/>
      <c r="D382" s="64"/>
      <c r="E382" s="64"/>
      <c r="F382" s="64"/>
      <c r="G382" s="64"/>
      <c r="H382" s="64"/>
      <c r="I382" s="64"/>
      <c r="J382" s="64"/>
      <c r="K382" s="64"/>
      <c r="L382" s="64"/>
      <c r="M382" s="64"/>
      <c r="N382" s="64"/>
      <c r="O382" s="64"/>
      <c r="P382" s="64"/>
      <c r="Q382" s="64"/>
      <c r="R382" s="64"/>
      <c r="S382" s="64"/>
      <c r="T382" s="64"/>
      <c r="U382" s="64"/>
      <c r="V382" s="64"/>
      <c r="W382" s="64"/>
      <c r="X382" s="64"/>
      <c r="Y382" s="64"/>
      <c r="Z382" s="64"/>
    </row>
    <row r="383" ht="12" customHeight="1">
      <c r="A383" s="64"/>
      <c r="B383" s="64"/>
      <c r="C383" s="64"/>
      <c r="D383" s="64"/>
      <c r="E383" s="64"/>
      <c r="F383" s="64"/>
      <c r="G383" s="64"/>
      <c r="H383" s="64"/>
      <c r="I383" s="64"/>
      <c r="J383" s="64"/>
      <c r="K383" s="64"/>
      <c r="L383" s="64"/>
      <c r="M383" s="64"/>
      <c r="N383" s="64"/>
      <c r="O383" s="64"/>
      <c r="P383" s="64"/>
      <c r="Q383" s="64"/>
      <c r="R383" s="64"/>
      <c r="S383" s="64"/>
      <c r="T383" s="64"/>
      <c r="U383" s="64"/>
      <c r="V383" s="64"/>
      <c r="W383" s="64"/>
      <c r="X383" s="64"/>
      <c r="Y383" s="64"/>
      <c r="Z383" s="64"/>
    </row>
    <row r="384" ht="12" customHeight="1">
      <c r="A384" s="64"/>
      <c r="B384" s="64"/>
      <c r="C384" s="64"/>
      <c r="D384" s="64"/>
      <c r="E384" s="64"/>
      <c r="F384" s="64"/>
      <c r="G384" s="64"/>
      <c r="H384" s="64"/>
      <c r="I384" s="64"/>
      <c r="J384" s="64"/>
      <c r="K384" s="64"/>
      <c r="L384" s="64"/>
      <c r="M384" s="64"/>
      <c r="N384" s="64"/>
      <c r="O384" s="64"/>
      <c r="P384" s="64"/>
      <c r="Q384" s="64"/>
      <c r="R384" s="64"/>
      <c r="S384" s="64"/>
      <c r="T384" s="64"/>
      <c r="U384" s="64"/>
      <c r="V384" s="64"/>
      <c r="W384" s="64"/>
      <c r="X384" s="64"/>
      <c r="Y384" s="64"/>
      <c r="Z384" s="64"/>
    </row>
    <row r="385" ht="12" customHeight="1">
      <c r="A385" s="64"/>
      <c r="B385" s="64"/>
      <c r="C385" s="64"/>
      <c r="D385" s="64"/>
      <c r="E385" s="64"/>
      <c r="F385" s="64"/>
      <c r="G385" s="64"/>
      <c r="H385" s="64"/>
      <c r="I385" s="64"/>
      <c r="J385" s="64"/>
      <c r="K385" s="64"/>
      <c r="L385" s="64"/>
      <c r="M385" s="64"/>
      <c r="N385" s="64"/>
      <c r="O385" s="64"/>
      <c r="P385" s="64"/>
      <c r="Q385" s="64"/>
      <c r="R385" s="64"/>
      <c r="S385" s="64"/>
      <c r="T385" s="64"/>
      <c r="U385" s="64"/>
      <c r="V385" s="64"/>
      <c r="W385" s="64"/>
      <c r="X385" s="64"/>
      <c r="Y385" s="64"/>
      <c r="Z385" s="64"/>
    </row>
    <row r="386" ht="12" customHeight="1">
      <c r="A386" s="64"/>
      <c r="B386" s="64"/>
      <c r="C386" s="64"/>
      <c r="D386" s="64"/>
      <c r="E386" s="64"/>
      <c r="F386" s="64"/>
      <c r="G386" s="64"/>
      <c r="H386" s="64"/>
      <c r="I386" s="64"/>
      <c r="J386" s="64"/>
      <c r="K386" s="64"/>
      <c r="L386" s="64"/>
      <c r="M386" s="64"/>
      <c r="N386" s="64"/>
      <c r="O386" s="64"/>
      <c r="P386" s="64"/>
      <c r="Q386" s="64"/>
      <c r="R386" s="64"/>
      <c r="S386" s="64"/>
      <c r="T386" s="64"/>
      <c r="U386" s="64"/>
      <c r="V386" s="64"/>
      <c r="W386" s="64"/>
      <c r="X386" s="64"/>
      <c r="Y386" s="64"/>
      <c r="Z386" s="64"/>
    </row>
    <row r="387" ht="12" customHeight="1">
      <c r="A387" s="64"/>
      <c r="B387" s="64"/>
      <c r="C387" s="64"/>
      <c r="D387" s="64"/>
      <c r="E387" s="64"/>
      <c r="F387" s="64"/>
      <c r="G387" s="64"/>
      <c r="H387" s="64"/>
      <c r="I387" s="64"/>
      <c r="J387" s="64"/>
      <c r="K387" s="64"/>
      <c r="L387" s="64"/>
      <c r="M387" s="64"/>
      <c r="N387" s="64"/>
      <c r="O387" s="64"/>
      <c r="P387" s="64"/>
      <c r="Q387" s="64"/>
      <c r="R387" s="64"/>
      <c r="S387" s="64"/>
      <c r="T387" s="64"/>
      <c r="U387" s="64"/>
      <c r="V387" s="64"/>
      <c r="W387" s="64"/>
      <c r="X387" s="64"/>
      <c r="Y387" s="64"/>
      <c r="Z387" s="64"/>
    </row>
    <row r="388" ht="12" customHeight="1">
      <c r="A388" s="64"/>
      <c r="B388" s="64"/>
      <c r="C388" s="64"/>
      <c r="D388" s="64"/>
      <c r="E388" s="64"/>
      <c r="F388" s="64"/>
      <c r="G388" s="64"/>
      <c r="H388" s="64"/>
      <c r="I388" s="64"/>
      <c r="J388" s="64"/>
      <c r="K388" s="64"/>
      <c r="L388" s="64"/>
      <c r="M388" s="64"/>
      <c r="N388" s="64"/>
      <c r="O388" s="64"/>
      <c r="P388" s="64"/>
      <c r="Q388" s="64"/>
      <c r="R388" s="64"/>
      <c r="S388" s="64"/>
      <c r="T388" s="64"/>
      <c r="U388" s="64"/>
      <c r="V388" s="64"/>
      <c r="W388" s="64"/>
      <c r="X388" s="64"/>
      <c r="Y388" s="64"/>
      <c r="Z388" s="64"/>
    </row>
    <row r="389" ht="12" customHeight="1">
      <c r="A389" s="64"/>
      <c r="B389" s="64"/>
      <c r="C389" s="64"/>
      <c r="D389" s="64"/>
      <c r="E389" s="64"/>
      <c r="F389" s="64"/>
      <c r="G389" s="64"/>
      <c r="H389" s="64"/>
      <c r="I389" s="64"/>
      <c r="J389" s="64"/>
      <c r="K389" s="64"/>
      <c r="L389" s="64"/>
      <c r="M389" s="64"/>
      <c r="N389" s="64"/>
      <c r="O389" s="64"/>
      <c r="P389" s="64"/>
      <c r="Q389" s="64"/>
      <c r="R389" s="64"/>
      <c r="S389" s="64"/>
      <c r="T389" s="64"/>
      <c r="U389" s="64"/>
      <c r="V389" s="64"/>
      <c r="W389" s="64"/>
      <c r="X389" s="64"/>
      <c r="Y389" s="64"/>
      <c r="Z389" s="64"/>
    </row>
    <row r="390" ht="12" customHeight="1">
      <c r="A390" s="64"/>
      <c r="B390" s="64"/>
      <c r="C390" s="64"/>
      <c r="D390" s="64"/>
      <c r="E390" s="64"/>
      <c r="F390" s="64"/>
      <c r="G390" s="64"/>
      <c r="H390" s="64"/>
      <c r="I390" s="64"/>
      <c r="J390" s="64"/>
      <c r="K390" s="64"/>
      <c r="L390" s="64"/>
      <c r="M390" s="64"/>
      <c r="N390" s="64"/>
      <c r="O390" s="64"/>
      <c r="P390" s="64"/>
      <c r="Q390" s="64"/>
      <c r="R390" s="64"/>
      <c r="S390" s="64"/>
      <c r="T390" s="64"/>
      <c r="U390" s="64"/>
      <c r="V390" s="64"/>
      <c r="W390" s="64"/>
      <c r="X390" s="64"/>
      <c r="Y390" s="64"/>
      <c r="Z390" s="64"/>
    </row>
    <row r="391" ht="12" customHeight="1">
      <c r="A391" s="64"/>
      <c r="B391" s="64"/>
      <c r="C391" s="64"/>
      <c r="D391" s="64"/>
      <c r="E391" s="64"/>
      <c r="F391" s="64"/>
      <c r="G391" s="64"/>
      <c r="H391" s="64"/>
      <c r="I391" s="64"/>
      <c r="J391" s="64"/>
      <c r="K391" s="64"/>
      <c r="L391" s="64"/>
      <c r="M391" s="64"/>
      <c r="N391" s="64"/>
      <c r="O391" s="64"/>
      <c r="P391" s="64"/>
      <c r="Q391" s="64"/>
      <c r="R391" s="64"/>
      <c r="S391" s="64"/>
      <c r="T391" s="64"/>
      <c r="U391" s="64"/>
      <c r="V391" s="64"/>
      <c r="W391" s="64"/>
      <c r="X391" s="64"/>
      <c r="Y391" s="64"/>
      <c r="Z391" s="64"/>
    </row>
    <row r="392" ht="12" customHeight="1">
      <c r="A392" s="64"/>
      <c r="B392" s="64"/>
      <c r="C392" s="64"/>
      <c r="D392" s="64"/>
      <c r="E392" s="64"/>
      <c r="F392" s="64"/>
      <c r="G392" s="64"/>
      <c r="H392" s="64"/>
      <c r="I392" s="64"/>
      <c r="J392" s="64"/>
      <c r="K392" s="64"/>
      <c r="L392" s="64"/>
      <c r="M392" s="64"/>
      <c r="N392" s="64"/>
      <c r="O392" s="64"/>
      <c r="P392" s="64"/>
      <c r="Q392" s="64"/>
      <c r="R392" s="64"/>
      <c r="S392" s="64"/>
      <c r="T392" s="64"/>
      <c r="U392" s="64"/>
      <c r="V392" s="64"/>
      <c r="W392" s="64"/>
      <c r="X392" s="64"/>
      <c r="Y392" s="64"/>
      <c r="Z392" s="64"/>
    </row>
    <row r="393" ht="12" customHeight="1">
      <c r="A393" s="64"/>
      <c r="B393" s="64"/>
      <c r="C393" s="64"/>
      <c r="D393" s="64"/>
      <c r="E393" s="64"/>
      <c r="F393" s="64"/>
      <c r="G393" s="64"/>
      <c r="H393" s="64"/>
      <c r="I393" s="64"/>
      <c r="J393" s="64"/>
      <c r="K393" s="64"/>
      <c r="L393" s="64"/>
      <c r="M393" s="64"/>
      <c r="N393" s="64"/>
      <c r="O393" s="64"/>
      <c r="P393" s="64"/>
      <c r="Q393" s="64"/>
      <c r="R393" s="64"/>
      <c r="S393" s="64"/>
      <c r="T393" s="64"/>
      <c r="U393" s="64"/>
      <c r="V393" s="64"/>
      <c r="W393" s="64"/>
      <c r="X393" s="64"/>
      <c r="Y393" s="64"/>
      <c r="Z393" s="64"/>
    </row>
    <row r="394" ht="12" customHeight="1">
      <c r="A394" s="64"/>
      <c r="B394" s="64"/>
      <c r="C394" s="64"/>
      <c r="D394" s="64"/>
      <c r="E394" s="64"/>
      <c r="F394" s="64"/>
      <c r="G394" s="64"/>
      <c r="H394" s="64"/>
      <c r="I394" s="64"/>
      <c r="J394" s="64"/>
      <c r="K394" s="64"/>
      <c r="L394" s="64"/>
      <c r="M394" s="64"/>
      <c r="N394" s="64"/>
      <c r="O394" s="64"/>
      <c r="P394" s="64"/>
      <c r="Q394" s="64"/>
      <c r="R394" s="64"/>
      <c r="S394" s="64"/>
      <c r="T394" s="64"/>
      <c r="U394" s="64"/>
      <c r="V394" s="64"/>
      <c r="W394" s="64"/>
      <c r="X394" s="64"/>
      <c r="Y394" s="64"/>
      <c r="Z394" s="64"/>
    </row>
    <row r="395" ht="12" customHeight="1">
      <c r="A395" s="64"/>
      <c r="B395" s="64"/>
      <c r="C395" s="64"/>
      <c r="D395" s="64"/>
      <c r="E395" s="64"/>
      <c r="F395" s="64"/>
      <c r="G395" s="64"/>
      <c r="H395" s="64"/>
      <c r="I395" s="64"/>
      <c r="J395" s="64"/>
      <c r="K395" s="64"/>
      <c r="L395" s="64"/>
      <c r="M395" s="64"/>
      <c r="N395" s="64"/>
      <c r="O395" s="64"/>
      <c r="P395" s="64"/>
      <c r="Q395" s="64"/>
      <c r="R395" s="64"/>
      <c r="S395" s="64"/>
      <c r="T395" s="64"/>
      <c r="U395" s="64"/>
      <c r="V395" s="64"/>
      <c r="W395" s="64"/>
      <c r="X395" s="64"/>
      <c r="Y395" s="64"/>
      <c r="Z395" s="64"/>
    </row>
    <row r="396" ht="12" customHeight="1">
      <c r="A396" s="64"/>
      <c r="B396" s="64"/>
      <c r="C396" s="64"/>
      <c r="D396" s="64"/>
      <c r="E396" s="64"/>
      <c r="F396" s="64"/>
      <c r="G396" s="64"/>
      <c r="H396" s="64"/>
      <c r="I396" s="64"/>
      <c r="J396" s="64"/>
      <c r="K396" s="64"/>
      <c r="L396" s="64"/>
      <c r="M396" s="64"/>
      <c r="N396" s="64"/>
      <c r="O396" s="64"/>
      <c r="P396" s="64"/>
      <c r="Q396" s="64"/>
      <c r="R396" s="64"/>
      <c r="S396" s="64"/>
      <c r="T396" s="64"/>
      <c r="U396" s="64"/>
      <c r="V396" s="64"/>
      <c r="W396" s="64"/>
      <c r="X396" s="64"/>
      <c r="Y396" s="64"/>
      <c r="Z396" s="64"/>
    </row>
    <row r="397" ht="12" customHeight="1">
      <c r="A397" s="64"/>
      <c r="B397" s="64"/>
      <c r="C397" s="64"/>
      <c r="D397" s="64"/>
      <c r="E397" s="64"/>
      <c r="F397" s="64"/>
      <c r="G397" s="64"/>
      <c r="H397" s="64"/>
      <c r="I397" s="64"/>
      <c r="J397" s="64"/>
      <c r="K397" s="64"/>
      <c r="L397" s="64"/>
      <c r="M397" s="64"/>
      <c r="N397" s="64"/>
      <c r="O397" s="64"/>
      <c r="P397" s="64"/>
      <c r="Q397" s="64"/>
      <c r="R397" s="64"/>
      <c r="S397" s="64"/>
      <c r="T397" s="64"/>
      <c r="U397" s="64"/>
      <c r="V397" s="64"/>
      <c r="W397" s="64"/>
      <c r="X397" s="64"/>
      <c r="Y397" s="64"/>
      <c r="Z397" s="64"/>
    </row>
    <row r="398" ht="12" customHeight="1">
      <c r="A398" s="64"/>
      <c r="B398" s="64"/>
      <c r="C398" s="64"/>
      <c r="D398" s="64"/>
      <c r="E398" s="64"/>
      <c r="F398" s="64"/>
      <c r="G398" s="64"/>
      <c r="H398" s="64"/>
      <c r="I398" s="64"/>
      <c r="J398" s="64"/>
      <c r="K398" s="64"/>
      <c r="L398" s="64"/>
      <c r="M398" s="64"/>
      <c r="N398" s="64"/>
      <c r="O398" s="64"/>
      <c r="P398" s="64"/>
      <c r="Q398" s="64"/>
      <c r="R398" s="64"/>
      <c r="S398" s="64"/>
      <c r="T398" s="64"/>
      <c r="U398" s="64"/>
      <c r="V398" s="64"/>
      <c r="W398" s="64"/>
      <c r="X398" s="64"/>
      <c r="Y398" s="64"/>
      <c r="Z398" s="64"/>
    </row>
    <row r="399" ht="12" customHeight="1">
      <c r="A399" s="64"/>
      <c r="B399" s="64"/>
      <c r="C399" s="64"/>
      <c r="D399" s="64"/>
      <c r="E399" s="64"/>
      <c r="F399" s="64"/>
      <c r="G399" s="64"/>
      <c r="H399" s="64"/>
      <c r="I399" s="64"/>
      <c r="J399" s="64"/>
      <c r="K399" s="64"/>
      <c r="L399" s="64"/>
      <c r="M399" s="64"/>
      <c r="N399" s="64"/>
      <c r="O399" s="64"/>
      <c r="P399" s="64"/>
      <c r="Q399" s="64"/>
      <c r="R399" s="64"/>
      <c r="S399" s="64"/>
      <c r="T399" s="64"/>
      <c r="U399" s="64"/>
      <c r="V399" s="64"/>
      <c r="W399" s="64"/>
      <c r="X399" s="64"/>
      <c r="Y399" s="64"/>
      <c r="Z399" s="64"/>
    </row>
    <row r="400" ht="12" customHeight="1">
      <c r="A400" s="64"/>
      <c r="B400" s="64"/>
      <c r="C400" s="64"/>
      <c r="D400" s="64"/>
      <c r="E400" s="64"/>
      <c r="F400" s="64"/>
      <c r="G400" s="64"/>
      <c r="H400" s="64"/>
      <c r="I400" s="64"/>
      <c r="J400" s="64"/>
      <c r="K400" s="64"/>
      <c r="L400" s="64"/>
      <c r="M400" s="64"/>
      <c r="N400" s="64"/>
      <c r="O400" s="64"/>
      <c r="P400" s="64"/>
      <c r="Q400" s="64"/>
      <c r="R400" s="64"/>
      <c r="S400" s="64"/>
      <c r="T400" s="64"/>
      <c r="U400" s="64"/>
      <c r="V400" s="64"/>
      <c r="W400" s="64"/>
      <c r="X400" s="64"/>
      <c r="Y400" s="64"/>
      <c r="Z400" s="64"/>
    </row>
    <row r="401" ht="12" customHeight="1">
      <c r="A401" s="64"/>
      <c r="B401" s="64"/>
      <c r="C401" s="64"/>
      <c r="D401" s="64"/>
      <c r="E401" s="64"/>
      <c r="F401" s="64"/>
      <c r="G401" s="64"/>
      <c r="H401" s="64"/>
      <c r="I401" s="64"/>
      <c r="J401" s="64"/>
      <c r="K401" s="64"/>
      <c r="L401" s="64"/>
      <c r="M401" s="64"/>
      <c r="N401" s="64"/>
      <c r="O401" s="64"/>
      <c r="P401" s="64"/>
      <c r="Q401" s="64"/>
      <c r="R401" s="64"/>
      <c r="S401" s="64"/>
      <c r="T401" s="64"/>
      <c r="U401" s="64"/>
      <c r="V401" s="64"/>
      <c r="W401" s="64"/>
      <c r="X401" s="64"/>
      <c r="Y401" s="64"/>
      <c r="Z401" s="64"/>
    </row>
    <row r="402" ht="12" customHeight="1">
      <c r="A402" s="64"/>
      <c r="B402" s="64"/>
      <c r="C402" s="64"/>
      <c r="D402" s="64"/>
      <c r="E402" s="64"/>
      <c r="F402" s="64"/>
      <c r="G402" s="64"/>
      <c r="H402" s="64"/>
      <c r="I402" s="64"/>
      <c r="J402" s="64"/>
      <c r="K402" s="64"/>
      <c r="L402" s="64"/>
      <c r="M402" s="64"/>
      <c r="N402" s="64"/>
      <c r="O402" s="64"/>
      <c r="P402" s="64"/>
      <c r="Q402" s="64"/>
      <c r="R402" s="64"/>
      <c r="S402" s="64"/>
      <c r="T402" s="64"/>
      <c r="U402" s="64"/>
      <c r="V402" s="64"/>
      <c r="W402" s="64"/>
      <c r="X402" s="64"/>
      <c r="Y402" s="64"/>
      <c r="Z402" s="64"/>
    </row>
    <row r="403" ht="12" customHeight="1">
      <c r="A403" s="64"/>
      <c r="B403" s="64"/>
      <c r="C403" s="64"/>
      <c r="D403" s="64"/>
      <c r="E403" s="64"/>
      <c r="F403" s="64"/>
      <c r="G403" s="64"/>
      <c r="H403" s="64"/>
      <c r="I403" s="64"/>
      <c r="J403" s="64"/>
      <c r="K403" s="64"/>
      <c r="L403" s="64"/>
      <c r="M403" s="64"/>
      <c r="N403" s="64"/>
      <c r="O403" s="64"/>
      <c r="P403" s="64"/>
      <c r="Q403" s="64"/>
      <c r="R403" s="64"/>
      <c r="S403" s="64"/>
      <c r="T403" s="64"/>
      <c r="U403" s="64"/>
      <c r="V403" s="64"/>
      <c r="W403" s="64"/>
      <c r="X403" s="64"/>
      <c r="Y403" s="64"/>
      <c r="Z403" s="64"/>
    </row>
    <row r="404" ht="12" customHeight="1">
      <c r="A404" s="64"/>
      <c r="B404" s="64"/>
      <c r="C404" s="64"/>
      <c r="D404" s="64"/>
      <c r="E404" s="64"/>
      <c r="F404" s="64"/>
      <c r="G404" s="64"/>
      <c r="H404" s="64"/>
      <c r="I404" s="64"/>
      <c r="J404" s="64"/>
      <c r="K404" s="64"/>
      <c r="L404" s="64"/>
      <c r="M404" s="64"/>
      <c r="N404" s="64"/>
      <c r="O404" s="64"/>
      <c r="P404" s="64"/>
      <c r="Q404" s="64"/>
      <c r="R404" s="64"/>
      <c r="S404" s="64"/>
      <c r="T404" s="64"/>
      <c r="U404" s="64"/>
      <c r="V404" s="64"/>
      <c r="W404" s="64"/>
      <c r="X404" s="64"/>
      <c r="Y404" s="64"/>
      <c r="Z404" s="64"/>
    </row>
    <row r="405" ht="12" customHeight="1">
      <c r="A405" s="64"/>
      <c r="B405" s="64"/>
      <c r="C405" s="64"/>
      <c r="D405" s="64"/>
      <c r="E405" s="64"/>
      <c r="F405" s="64"/>
      <c r="G405" s="64"/>
      <c r="H405" s="64"/>
      <c r="I405" s="64"/>
      <c r="J405" s="64"/>
      <c r="K405" s="64"/>
      <c r="L405" s="64"/>
      <c r="M405" s="64"/>
      <c r="N405" s="64"/>
      <c r="O405" s="64"/>
      <c r="P405" s="64"/>
      <c r="Q405" s="64"/>
      <c r="R405" s="64"/>
      <c r="S405" s="64"/>
      <c r="T405" s="64"/>
      <c r="U405" s="64"/>
      <c r="V405" s="64"/>
      <c r="W405" s="64"/>
      <c r="X405" s="64"/>
      <c r="Y405" s="64"/>
      <c r="Z405" s="64"/>
    </row>
    <row r="406" ht="12" customHeight="1">
      <c r="A406" s="64"/>
      <c r="B406" s="64"/>
      <c r="C406" s="64"/>
      <c r="D406" s="64"/>
      <c r="E406" s="64"/>
      <c r="F406" s="64"/>
      <c r="G406" s="64"/>
      <c r="H406" s="64"/>
      <c r="I406" s="64"/>
      <c r="J406" s="64"/>
      <c r="K406" s="64"/>
      <c r="L406" s="64"/>
      <c r="M406" s="64"/>
      <c r="N406" s="64"/>
      <c r="O406" s="64"/>
      <c r="P406" s="64"/>
      <c r="Q406" s="64"/>
      <c r="R406" s="64"/>
      <c r="S406" s="64"/>
      <c r="T406" s="64"/>
      <c r="U406" s="64"/>
      <c r="V406" s="64"/>
      <c r="W406" s="64"/>
      <c r="X406" s="64"/>
      <c r="Y406" s="64"/>
      <c r="Z406" s="64"/>
    </row>
    <row r="407" ht="12" customHeight="1">
      <c r="A407" s="64"/>
      <c r="B407" s="64"/>
      <c r="C407" s="64"/>
      <c r="D407" s="64"/>
      <c r="E407" s="64"/>
      <c r="F407" s="64"/>
      <c r="G407" s="64"/>
      <c r="H407" s="64"/>
      <c r="I407" s="64"/>
      <c r="J407" s="64"/>
      <c r="K407" s="64"/>
      <c r="L407" s="64"/>
      <c r="M407" s="64"/>
      <c r="N407" s="64"/>
      <c r="O407" s="64"/>
      <c r="P407" s="64"/>
      <c r="Q407" s="64"/>
      <c r="R407" s="64"/>
      <c r="S407" s="64"/>
      <c r="T407" s="64"/>
      <c r="U407" s="64"/>
      <c r="V407" s="64"/>
      <c r="W407" s="64"/>
      <c r="X407" s="64"/>
      <c r="Y407" s="64"/>
      <c r="Z407" s="64"/>
    </row>
    <row r="408" ht="12" customHeight="1">
      <c r="A408" s="64"/>
      <c r="B408" s="64"/>
      <c r="C408" s="64"/>
      <c r="D408" s="64"/>
      <c r="E408" s="64"/>
      <c r="F408" s="64"/>
      <c r="G408" s="64"/>
      <c r="H408" s="64"/>
      <c r="I408" s="64"/>
      <c r="J408" s="64"/>
      <c r="K408" s="64"/>
      <c r="L408" s="64"/>
      <c r="M408" s="64"/>
      <c r="N408" s="64"/>
      <c r="O408" s="64"/>
      <c r="P408" s="64"/>
      <c r="Q408" s="64"/>
      <c r="R408" s="64"/>
      <c r="S408" s="64"/>
      <c r="T408" s="64"/>
      <c r="U408" s="64"/>
      <c r="V408" s="64"/>
      <c r="W408" s="64"/>
      <c r="X408" s="64"/>
      <c r="Y408" s="64"/>
      <c r="Z408" s="64"/>
    </row>
    <row r="409" ht="12" customHeight="1">
      <c r="A409" s="64"/>
      <c r="B409" s="64"/>
      <c r="C409" s="64"/>
      <c r="D409" s="64"/>
      <c r="E409" s="64"/>
      <c r="F409" s="64"/>
      <c r="G409" s="64"/>
      <c r="H409" s="64"/>
      <c r="I409" s="64"/>
      <c r="J409" s="64"/>
      <c r="K409" s="64"/>
      <c r="L409" s="64"/>
      <c r="M409" s="64"/>
      <c r="N409" s="64"/>
      <c r="O409" s="64"/>
      <c r="P409" s="64"/>
      <c r="Q409" s="64"/>
      <c r="R409" s="64"/>
      <c r="S409" s="64"/>
      <c r="T409" s="64"/>
      <c r="U409" s="64"/>
      <c r="V409" s="64"/>
      <c r="W409" s="64"/>
      <c r="X409" s="64"/>
      <c r="Y409" s="64"/>
      <c r="Z409" s="64"/>
    </row>
    <row r="410" ht="12" customHeight="1">
      <c r="A410" s="64"/>
      <c r="B410" s="64"/>
      <c r="C410" s="64"/>
      <c r="D410" s="64"/>
      <c r="E410" s="64"/>
      <c r="F410" s="64"/>
      <c r="G410" s="64"/>
      <c r="H410" s="64"/>
      <c r="I410" s="64"/>
      <c r="J410" s="64"/>
      <c r="K410" s="64"/>
      <c r="L410" s="64"/>
      <c r="M410" s="64"/>
      <c r="N410" s="64"/>
      <c r="O410" s="64"/>
      <c r="P410" s="64"/>
      <c r="Q410" s="64"/>
      <c r="R410" s="64"/>
      <c r="S410" s="64"/>
      <c r="T410" s="64"/>
      <c r="U410" s="64"/>
      <c r="V410" s="64"/>
      <c r="W410" s="64"/>
      <c r="X410" s="64"/>
      <c r="Y410" s="64"/>
      <c r="Z410" s="64"/>
    </row>
    <row r="411" ht="12" customHeight="1">
      <c r="A411" s="64"/>
      <c r="B411" s="64"/>
      <c r="C411" s="64"/>
      <c r="D411" s="64"/>
      <c r="E411" s="64"/>
      <c r="F411" s="64"/>
      <c r="G411" s="64"/>
      <c r="H411" s="64"/>
      <c r="I411" s="64"/>
      <c r="J411" s="64"/>
      <c r="K411" s="64"/>
      <c r="L411" s="64"/>
      <c r="M411" s="64"/>
      <c r="N411" s="64"/>
      <c r="O411" s="64"/>
      <c r="P411" s="64"/>
      <c r="Q411" s="64"/>
      <c r="R411" s="64"/>
      <c r="S411" s="64"/>
      <c r="T411" s="64"/>
      <c r="U411" s="64"/>
      <c r="V411" s="64"/>
      <c r="W411" s="64"/>
      <c r="X411" s="64"/>
      <c r="Y411" s="64"/>
      <c r="Z411" s="64"/>
    </row>
    <row r="412" ht="12" customHeight="1">
      <c r="A412" s="64"/>
      <c r="B412" s="64"/>
      <c r="C412" s="64"/>
      <c r="D412" s="64"/>
      <c r="E412" s="64"/>
      <c r="F412" s="64"/>
      <c r="G412" s="64"/>
      <c r="H412" s="64"/>
      <c r="I412" s="64"/>
      <c r="J412" s="64"/>
      <c r="K412" s="64"/>
      <c r="L412" s="64"/>
      <c r="M412" s="64"/>
      <c r="N412" s="64"/>
      <c r="O412" s="64"/>
      <c r="P412" s="64"/>
      <c r="Q412" s="64"/>
      <c r="R412" s="64"/>
      <c r="S412" s="64"/>
      <c r="T412" s="64"/>
      <c r="U412" s="64"/>
      <c r="V412" s="64"/>
      <c r="W412" s="64"/>
      <c r="X412" s="64"/>
      <c r="Y412" s="64"/>
      <c r="Z412" s="64"/>
    </row>
    <row r="413" ht="12" customHeight="1">
      <c r="A413" s="64"/>
      <c r="B413" s="64"/>
      <c r="C413" s="64"/>
      <c r="D413" s="64"/>
      <c r="E413" s="64"/>
      <c r="F413" s="64"/>
      <c r="G413" s="64"/>
      <c r="H413" s="64"/>
      <c r="I413" s="64"/>
      <c r="J413" s="64"/>
      <c r="K413" s="64"/>
      <c r="L413" s="64"/>
      <c r="M413" s="64"/>
      <c r="N413" s="64"/>
      <c r="O413" s="64"/>
      <c r="P413" s="64"/>
      <c r="Q413" s="64"/>
      <c r="R413" s="64"/>
      <c r="S413" s="64"/>
      <c r="T413" s="64"/>
      <c r="U413" s="64"/>
      <c r="V413" s="64"/>
      <c r="W413" s="64"/>
      <c r="X413" s="64"/>
      <c r="Y413" s="64"/>
      <c r="Z413" s="64"/>
    </row>
    <row r="414" ht="12" customHeight="1">
      <c r="A414" s="64"/>
      <c r="B414" s="64"/>
      <c r="C414" s="64"/>
      <c r="D414" s="64"/>
      <c r="E414" s="64"/>
      <c r="F414" s="64"/>
      <c r="G414" s="64"/>
      <c r="H414" s="64"/>
      <c r="I414" s="64"/>
      <c r="J414" s="64"/>
      <c r="K414" s="64"/>
      <c r="L414" s="64"/>
      <c r="M414" s="64"/>
      <c r="N414" s="64"/>
      <c r="O414" s="64"/>
      <c r="P414" s="64"/>
      <c r="Q414" s="64"/>
      <c r="R414" s="64"/>
      <c r="S414" s="64"/>
      <c r="T414" s="64"/>
      <c r="U414" s="64"/>
      <c r="V414" s="64"/>
      <c r="W414" s="64"/>
      <c r="X414" s="64"/>
      <c r="Y414" s="64"/>
      <c r="Z414" s="64"/>
    </row>
    <row r="415" ht="12" customHeight="1">
      <c r="A415" s="64"/>
      <c r="B415" s="64"/>
      <c r="C415" s="64"/>
      <c r="D415" s="64"/>
      <c r="E415" s="64"/>
      <c r="F415" s="64"/>
      <c r="G415" s="64"/>
      <c r="H415" s="64"/>
      <c r="I415" s="64"/>
      <c r="J415" s="64"/>
      <c r="K415" s="64"/>
      <c r="L415" s="64"/>
      <c r="M415" s="64"/>
      <c r="N415" s="64"/>
      <c r="O415" s="64"/>
      <c r="P415" s="64"/>
      <c r="Q415" s="64"/>
      <c r="R415" s="64"/>
      <c r="S415" s="64"/>
      <c r="T415" s="64"/>
      <c r="U415" s="64"/>
      <c r="V415" s="64"/>
      <c r="W415" s="64"/>
      <c r="X415" s="64"/>
      <c r="Y415" s="64"/>
      <c r="Z415" s="64"/>
    </row>
    <row r="416" ht="12" customHeight="1">
      <c r="A416" s="64"/>
      <c r="B416" s="64"/>
      <c r="C416" s="64"/>
      <c r="D416" s="64"/>
      <c r="E416" s="64"/>
      <c r="F416" s="64"/>
      <c r="G416" s="64"/>
      <c r="H416" s="64"/>
      <c r="I416" s="64"/>
      <c r="J416" s="64"/>
      <c r="K416" s="64"/>
      <c r="L416" s="64"/>
      <c r="M416" s="64"/>
      <c r="N416" s="64"/>
      <c r="O416" s="64"/>
      <c r="P416" s="64"/>
      <c r="Q416" s="64"/>
      <c r="R416" s="64"/>
      <c r="S416" s="64"/>
      <c r="T416" s="64"/>
      <c r="U416" s="64"/>
      <c r="V416" s="64"/>
      <c r="W416" s="64"/>
      <c r="X416" s="64"/>
      <c r="Y416" s="64"/>
      <c r="Z416" s="64"/>
    </row>
    <row r="417" ht="12" customHeight="1">
      <c r="A417" s="64"/>
      <c r="B417" s="64"/>
      <c r="C417" s="64"/>
      <c r="D417" s="64"/>
      <c r="E417" s="64"/>
      <c r="F417" s="64"/>
      <c r="G417" s="64"/>
      <c r="H417" s="64"/>
      <c r="I417" s="64"/>
      <c r="J417" s="64"/>
      <c r="K417" s="64"/>
      <c r="L417" s="64"/>
      <c r="M417" s="64"/>
      <c r="N417" s="64"/>
      <c r="O417" s="64"/>
      <c r="P417" s="64"/>
      <c r="Q417" s="64"/>
      <c r="R417" s="64"/>
      <c r="S417" s="64"/>
      <c r="T417" s="64"/>
      <c r="U417" s="64"/>
      <c r="V417" s="64"/>
      <c r="W417" s="64"/>
      <c r="X417" s="64"/>
      <c r="Y417" s="64"/>
      <c r="Z417" s="64"/>
    </row>
    <row r="418" ht="12" customHeight="1">
      <c r="A418" s="64"/>
      <c r="B418" s="64"/>
      <c r="C418" s="64"/>
      <c r="D418" s="64"/>
      <c r="E418" s="64"/>
      <c r="F418" s="64"/>
      <c r="G418" s="64"/>
      <c r="H418" s="64"/>
      <c r="I418" s="64"/>
      <c r="J418" s="64"/>
      <c r="K418" s="64"/>
      <c r="L418" s="64"/>
      <c r="M418" s="64"/>
      <c r="N418" s="64"/>
      <c r="O418" s="64"/>
      <c r="P418" s="64"/>
      <c r="Q418" s="64"/>
      <c r="R418" s="64"/>
      <c r="S418" s="64"/>
      <c r="T418" s="64"/>
      <c r="U418" s="64"/>
      <c r="V418" s="64"/>
      <c r="W418" s="64"/>
      <c r="X418" s="64"/>
      <c r="Y418" s="64"/>
      <c r="Z418" s="64"/>
    </row>
    <row r="419" ht="12" customHeight="1">
      <c r="A419" s="64"/>
      <c r="B419" s="64"/>
      <c r="C419" s="64"/>
      <c r="D419" s="64"/>
      <c r="E419" s="64"/>
      <c r="F419" s="64"/>
      <c r="G419" s="64"/>
      <c r="H419" s="64"/>
      <c r="I419" s="64"/>
      <c r="J419" s="64"/>
      <c r="K419" s="64"/>
      <c r="L419" s="64"/>
      <c r="M419" s="64"/>
      <c r="N419" s="64"/>
      <c r="O419" s="64"/>
      <c r="P419" s="64"/>
      <c r="Q419" s="64"/>
      <c r="R419" s="64"/>
      <c r="S419" s="64"/>
      <c r="T419" s="64"/>
      <c r="U419" s="64"/>
      <c r="V419" s="64"/>
      <c r="W419" s="64"/>
      <c r="X419" s="64"/>
      <c r="Y419" s="64"/>
      <c r="Z419" s="64"/>
    </row>
    <row r="420" ht="12" customHeight="1">
      <c r="A420" s="64"/>
      <c r="B420" s="64"/>
      <c r="C420" s="64"/>
      <c r="D420" s="64"/>
      <c r="E420" s="64"/>
      <c r="F420" s="64"/>
      <c r="G420" s="64"/>
      <c r="H420" s="64"/>
      <c r="I420" s="64"/>
      <c r="J420" s="64"/>
      <c r="K420" s="64"/>
      <c r="L420" s="64"/>
      <c r="M420" s="64"/>
      <c r="N420" s="64"/>
      <c r="O420" s="64"/>
      <c r="P420" s="64"/>
      <c r="Q420" s="64"/>
      <c r="R420" s="64"/>
      <c r="S420" s="64"/>
      <c r="T420" s="64"/>
      <c r="U420" s="64"/>
      <c r="V420" s="64"/>
      <c r="W420" s="64"/>
      <c r="X420" s="64"/>
      <c r="Y420" s="64"/>
      <c r="Z420" s="64"/>
    </row>
    <row r="421" ht="12" customHeight="1">
      <c r="A421" s="64"/>
      <c r="B421" s="64"/>
      <c r="C421" s="64"/>
      <c r="D421" s="64"/>
      <c r="E421" s="64"/>
      <c r="F421" s="64"/>
      <c r="G421" s="64"/>
      <c r="H421" s="64"/>
      <c r="I421" s="64"/>
      <c r="J421" s="64"/>
      <c r="K421" s="64"/>
      <c r="L421" s="64"/>
      <c r="M421" s="64"/>
      <c r="N421" s="64"/>
      <c r="O421" s="64"/>
      <c r="P421" s="64"/>
      <c r="Q421" s="64"/>
      <c r="R421" s="64"/>
      <c r="S421" s="64"/>
      <c r="T421" s="64"/>
      <c r="U421" s="64"/>
      <c r="V421" s="64"/>
      <c r="W421" s="64"/>
      <c r="X421" s="64"/>
      <c r="Y421" s="64"/>
      <c r="Z421" s="64"/>
    </row>
    <row r="422" ht="12" customHeight="1">
      <c r="A422" s="64"/>
      <c r="B422" s="64"/>
      <c r="C422" s="64"/>
      <c r="D422" s="64"/>
      <c r="E422" s="64"/>
      <c r="F422" s="64"/>
      <c r="G422" s="64"/>
      <c r="H422" s="64"/>
      <c r="I422" s="64"/>
      <c r="J422" s="64"/>
      <c r="K422" s="64"/>
      <c r="L422" s="64"/>
      <c r="M422" s="64"/>
      <c r="N422" s="64"/>
      <c r="O422" s="64"/>
      <c r="P422" s="64"/>
      <c r="Q422" s="64"/>
      <c r="R422" s="64"/>
      <c r="S422" s="64"/>
      <c r="T422" s="64"/>
      <c r="U422" s="64"/>
      <c r="V422" s="64"/>
      <c r="W422" s="64"/>
      <c r="X422" s="64"/>
      <c r="Y422" s="64"/>
      <c r="Z422" s="64"/>
    </row>
    <row r="423" ht="12" customHeight="1">
      <c r="A423" s="64"/>
      <c r="B423" s="64"/>
      <c r="C423" s="64"/>
      <c r="D423" s="64"/>
      <c r="E423" s="64"/>
      <c r="F423" s="64"/>
      <c r="G423" s="64"/>
      <c r="H423" s="64"/>
      <c r="I423" s="64"/>
      <c r="J423" s="64"/>
      <c r="K423" s="64"/>
      <c r="L423" s="64"/>
      <c r="M423" s="64"/>
      <c r="N423" s="64"/>
      <c r="O423" s="64"/>
      <c r="P423" s="64"/>
      <c r="Q423" s="64"/>
      <c r="R423" s="64"/>
      <c r="S423" s="64"/>
      <c r="T423" s="64"/>
      <c r="U423" s="64"/>
      <c r="V423" s="64"/>
      <c r="W423" s="64"/>
      <c r="X423" s="64"/>
      <c r="Y423" s="64"/>
      <c r="Z423" s="64"/>
    </row>
    <row r="424" ht="12" customHeight="1">
      <c r="A424" s="64"/>
      <c r="B424" s="64"/>
      <c r="C424" s="64"/>
      <c r="D424" s="64"/>
      <c r="E424" s="64"/>
      <c r="F424" s="64"/>
      <c r="G424" s="64"/>
      <c r="H424" s="64"/>
      <c r="I424" s="64"/>
      <c r="J424" s="64"/>
      <c r="K424" s="64"/>
      <c r="L424" s="64"/>
      <c r="M424" s="64"/>
      <c r="N424" s="64"/>
      <c r="O424" s="64"/>
      <c r="P424" s="64"/>
      <c r="Q424" s="64"/>
      <c r="R424" s="64"/>
      <c r="S424" s="64"/>
      <c r="T424" s="64"/>
      <c r="U424" s="64"/>
      <c r="V424" s="64"/>
      <c r="W424" s="64"/>
      <c r="X424" s="64"/>
      <c r="Y424" s="64"/>
      <c r="Z424" s="64"/>
    </row>
    <row r="425" ht="12" customHeight="1">
      <c r="A425" s="64"/>
      <c r="B425" s="64"/>
      <c r="C425" s="64"/>
      <c r="D425" s="64"/>
      <c r="E425" s="64"/>
      <c r="F425" s="64"/>
      <c r="G425" s="64"/>
      <c r="H425" s="64"/>
      <c r="I425" s="64"/>
      <c r="J425" s="64"/>
      <c r="K425" s="64"/>
      <c r="L425" s="64"/>
      <c r="M425" s="64"/>
      <c r="N425" s="64"/>
      <c r="O425" s="64"/>
      <c r="P425" s="64"/>
      <c r="Q425" s="64"/>
      <c r="R425" s="64"/>
      <c r="S425" s="64"/>
      <c r="T425" s="64"/>
      <c r="U425" s="64"/>
      <c r="V425" s="64"/>
      <c r="W425" s="64"/>
      <c r="X425" s="64"/>
      <c r="Y425" s="64"/>
      <c r="Z425" s="64"/>
    </row>
    <row r="426" ht="12" customHeight="1">
      <c r="A426" s="64"/>
      <c r="B426" s="64"/>
      <c r="C426" s="64"/>
      <c r="D426" s="64"/>
      <c r="E426" s="64"/>
      <c r="F426" s="64"/>
      <c r="G426" s="64"/>
      <c r="H426" s="64"/>
      <c r="I426" s="64"/>
      <c r="J426" s="64"/>
      <c r="K426" s="64"/>
      <c r="L426" s="64"/>
      <c r="M426" s="64"/>
      <c r="N426" s="64"/>
      <c r="O426" s="64"/>
      <c r="P426" s="64"/>
      <c r="Q426" s="64"/>
      <c r="R426" s="64"/>
      <c r="S426" s="64"/>
      <c r="T426" s="64"/>
      <c r="U426" s="64"/>
      <c r="V426" s="64"/>
      <c r="W426" s="64"/>
      <c r="X426" s="64"/>
      <c r="Y426" s="64"/>
      <c r="Z426" s="64"/>
    </row>
    <row r="427" ht="12" customHeight="1">
      <c r="A427" s="64"/>
      <c r="B427" s="64"/>
      <c r="C427" s="64"/>
      <c r="D427" s="64"/>
      <c r="E427" s="64"/>
      <c r="F427" s="64"/>
      <c r="G427" s="64"/>
      <c r="H427" s="64"/>
      <c r="I427" s="64"/>
      <c r="J427" s="64"/>
      <c r="K427" s="64"/>
      <c r="L427" s="64"/>
      <c r="M427" s="64"/>
      <c r="N427" s="64"/>
      <c r="O427" s="64"/>
      <c r="P427" s="64"/>
      <c r="Q427" s="64"/>
      <c r="R427" s="64"/>
      <c r="S427" s="64"/>
      <c r="T427" s="64"/>
      <c r="U427" s="64"/>
      <c r="V427" s="64"/>
      <c r="W427" s="64"/>
      <c r="X427" s="64"/>
      <c r="Y427" s="64"/>
      <c r="Z427" s="64"/>
    </row>
    <row r="428" ht="12" customHeight="1">
      <c r="A428" s="64"/>
      <c r="B428" s="64"/>
      <c r="C428" s="64"/>
      <c r="D428" s="64"/>
      <c r="E428" s="64"/>
      <c r="F428" s="64"/>
      <c r="G428" s="64"/>
      <c r="H428" s="64"/>
      <c r="I428" s="64"/>
      <c r="J428" s="64"/>
      <c r="K428" s="64"/>
      <c r="L428" s="64"/>
      <c r="M428" s="64"/>
      <c r="N428" s="64"/>
      <c r="O428" s="64"/>
      <c r="P428" s="64"/>
      <c r="Q428" s="64"/>
      <c r="R428" s="64"/>
      <c r="S428" s="64"/>
      <c r="T428" s="64"/>
      <c r="U428" s="64"/>
      <c r="V428" s="64"/>
      <c r="W428" s="64"/>
      <c r="X428" s="64"/>
      <c r="Y428" s="64"/>
      <c r="Z428" s="64"/>
    </row>
    <row r="429" ht="12" customHeight="1">
      <c r="A429" s="64"/>
      <c r="B429" s="64"/>
      <c r="C429" s="64"/>
      <c r="D429" s="64"/>
      <c r="E429" s="64"/>
      <c r="F429" s="64"/>
      <c r="G429" s="64"/>
      <c r="H429" s="64"/>
      <c r="I429" s="64"/>
      <c r="J429" s="64"/>
      <c r="K429" s="64"/>
      <c r="L429" s="64"/>
      <c r="M429" s="64"/>
      <c r="N429" s="64"/>
      <c r="O429" s="64"/>
      <c r="P429" s="64"/>
      <c r="Q429" s="64"/>
      <c r="R429" s="64"/>
      <c r="S429" s="64"/>
      <c r="T429" s="64"/>
      <c r="U429" s="64"/>
      <c r="V429" s="64"/>
      <c r="W429" s="64"/>
      <c r="X429" s="64"/>
      <c r="Y429" s="64"/>
      <c r="Z429" s="64"/>
    </row>
    <row r="430" ht="12" customHeight="1">
      <c r="A430" s="64"/>
      <c r="B430" s="64"/>
      <c r="C430" s="64"/>
      <c r="D430" s="64"/>
      <c r="E430" s="64"/>
      <c r="F430" s="64"/>
      <c r="G430" s="64"/>
      <c r="H430" s="64"/>
      <c r="I430" s="64"/>
      <c r="J430" s="64"/>
      <c r="K430" s="64"/>
      <c r="L430" s="64"/>
      <c r="M430" s="64"/>
      <c r="N430" s="64"/>
      <c r="O430" s="64"/>
      <c r="P430" s="64"/>
      <c r="Q430" s="64"/>
      <c r="R430" s="64"/>
      <c r="S430" s="64"/>
      <c r="T430" s="64"/>
      <c r="U430" s="64"/>
      <c r="V430" s="64"/>
      <c r="W430" s="64"/>
      <c r="X430" s="64"/>
      <c r="Y430" s="64"/>
      <c r="Z430" s="64"/>
    </row>
    <row r="431" ht="12" customHeight="1">
      <c r="A431" s="64"/>
      <c r="B431" s="64"/>
      <c r="C431" s="64"/>
      <c r="D431" s="64"/>
      <c r="E431" s="64"/>
      <c r="F431" s="64"/>
      <c r="G431" s="64"/>
      <c r="H431" s="64"/>
      <c r="I431" s="64"/>
      <c r="J431" s="64"/>
      <c r="K431" s="64"/>
      <c r="L431" s="64"/>
      <c r="M431" s="64"/>
      <c r="N431" s="64"/>
      <c r="O431" s="64"/>
      <c r="P431" s="64"/>
      <c r="Q431" s="64"/>
      <c r="R431" s="64"/>
      <c r="S431" s="64"/>
      <c r="T431" s="64"/>
      <c r="U431" s="64"/>
      <c r="V431" s="64"/>
      <c r="W431" s="64"/>
      <c r="X431" s="64"/>
      <c r="Y431" s="64"/>
      <c r="Z431" s="64"/>
    </row>
    <row r="432" ht="12" customHeight="1">
      <c r="A432" s="64"/>
      <c r="B432" s="64"/>
      <c r="C432" s="64"/>
      <c r="D432" s="64"/>
      <c r="E432" s="64"/>
      <c r="F432" s="64"/>
      <c r="G432" s="64"/>
      <c r="H432" s="64"/>
      <c r="I432" s="64"/>
      <c r="J432" s="64"/>
      <c r="K432" s="64"/>
      <c r="L432" s="64"/>
      <c r="M432" s="64"/>
      <c r="N432" s="64"/>
      <c r="O432" s="64"/>
      <c r="P432" s="64"/>
      <c r="Q432" s="64"/>
      <c r="R432" s="64"/>
      <c r="S432" s="64"/>
      <c r="T432" s="64"/>
      <c r="U432" s="64"/>
      <c r="V432" s="64"/>
      <c r="W432" s="64"/>
      <c r="X432" s="64"/>
      <c r="Y432" s="64"/>
      <c r="Z432" s="64"/>
    </row>
    <row r="433" ht="12" customHeight="1">
      <c r="A433" s="64"/>
      <c r="B433" s="64"/>
      <c r="C433" s="64"/>
      <c r="D433" s="64"/>
      <c r="E433" s="64"/>
      <c r="F433" s="64"/>
      <c r="G433" s="64"/>
      <c r="H433" s="64"/>
      <c r="I433" s="64"/>
      <c r="J433" s="64"/>
      <c r="K433" s="64"/>
      <c r="L433" s="64"/>
      <c r="M433" s="64"/>
      <c r="N433" s="64"/>
      <c r="O433" s="64"/>
      <c r="P433" s="64"/>
      <c r="Q433" s="64"/>
      <c r="R433" s="64"/>
      <c r="S433" s="64"/>
      <c r="T433" s="64"/>
      <c r="U433" s="64"/>
      <c r="V433" s="64"/>
      <c r="W433" s="64"/>
      <c r="X433" s="64"/>
      <c r="Y433" s="64"/>
      <c r="Z433" s="64"/>
    </row>
    <row r="434" ht="12" customHeight="1">
      <c r="A434" s="64"/>
      <c r="B434" s="64"/>
      <c r="C434" s="64"/>
      <c r="D434" s="64"/>
      <c r="E434" s="64"/>
      <c r="F434" s="64"/>
      <c r="G434" s="64"/>
      <c r="H434" s="64"/>
      <c r="I434" s="64"/>
      <c r="J434" s="64"/>
      <c r="K434" s="64"/>
      <c r="L434" s="64"/>
      <c r="M434" s="64"/>
      <c r="N434" s="64"/>
      <c r="O434" s="64"/>
      <c r="P434" s="64"/>
      <c r="Q434" s="64"/>
      <c r="R434" s="64"/>
      <c r="S434" s="64"/>
      <c r="T434" s="64"/>
      <c r="U434" s="64"/>
      <c r="V434" s="64"/>
      <c r="W434" s="64"/>
      <c r="X434" s="64"/>
      <c r="Y434" s="64"/>
      <c r="Z434" s="64"/>
    </row>
    <row r="435" ht="12" customHeight="1">
      <c r="A435" s="64"/>
      <c r="B435" s="64"/>
      <c r="C435" s="64"/>
      <c r="D435" s="64"/>
      <c r="E435" s="64"/>
      <c r="F435" s="64"/>
      <c r="G435" s="64"/>
      <c r="H435" s="64"/>
      <c r="I435" s="64"/>
      <c r="J435" s="64"/>
      <c r="K435" s="64"/>
      <c r="L435" s="64"/>
      <c r="M435" s="64"/>
      <c r="N435" s="64"/>
      <c r="O435" s="64"/>
      <c r="P435" s="64"/>
      <c r="Q435" s="64"/>
      <c r="R435" s="64"/>
      <c r="S435" s="64"/>
      <c r="T435" s="64"/>
      <c r="U435" s="64"/>
      <c r="V435" s="64"/>
      <c r="W435" s="64"/>
      <c r="X435" s="64"/>
      <c r="Y435" s="64"/>
      <c r="Z435" s="64"/>
    </row>
    <row r="436" ht="12" customHeight="1">
      <c r="A436" s="64"/>
      <c r="B436" s="64"/>
      <c r="C436" s="64"/>
      <c r="D436" s="64"/>
      <c r="E436" s="64"/>
      <c r="F436" s="64"/>
      <c r="G436" s="64"/>
      <c r="H436" s="64"/>
      <c r="I436" s="64"/>
      <c r="J436" s="64"/>
      <c r="K436" s="64"/>
      <c r="L436" s="64"/>
      <c r="M436" s="64"/>
      <c r="N436" s="64"/>
      <c r="O436" s="64"/>
      <c r="P436" s="64"/>
      <c r="Q436" s="64"/>
      <c r="R436" s="64"/>
      <c r="S436" s="64"/>
      <c r="T436" s="64"/>
      <c r="U436" s="64"/>
      <c r="V436" s="64"/>
      <c r="W436" s="64"/>
      <c r="X436" s="64"/>
      <c r="Y436" s="64"/>
      <c r="Z436" s="64"/>
    </row>
    <row r="437" ht="12" customHeight="1">
      <c r="A437" s="64"/>
      <c r="B437" s="64"/>
      <c r="C437" s="64"/>
      <c r="D437" s="64"/>
      <c r="E437" s="64"/>
      <c r="F437" s="64"/>
      <c r="G437" s="64"/>
      <c r="H437" s="64"/>
      <c r="I437" s="64"/>
      <c r="J437" s="64"/>
      <c r="K437" s="64"/>
      <c r="L437" s="64"/>
      <c r="M437" s="64"/>
      <c r="N437" s="64"/>
      <c r="O437" s="64"/>
      <c r="P437" s="64"/>
      <c r="Q437" s="64"/>
      <c r="R437" s="64"/>
      <c r="S437" s="64"/>
      <c r="T437" s="64"/>
      <c r="U437" s="64"/>
      <c r="V437" s="64"/>
      <c r="W437" s="64"/>
      <c r="X437" s="64"/>
      <c r="Y437" s="64"/>
      <c r="Z437" s="64"/>
    </row>
    <row r="438" ht="12" customHeight="1">
      <c r="A438" s="64"/>
      <c r="B438" s="64"/>
      <c r="C438" s="64"/>
      <c r="D438" s="64"/>
      <c r="E438" s="64"/>
      <c r="F438" s="64"/>
      <c r="G438" s="64"/>
      <c r="H438" s="64"/>
      <c r="I438" s="64"/>
      <c r="J438" s="64"/>
      <c r="K438" s="64"/>
      <c r="L438" s="64"/>
      <c r="M438" s="64"/>
      <c r="N438" s="64"/>
      <c r="O438" s="64"/>
      <c r="P438" s="64"/>
      <c r="Q438" s="64"/>
      <c r="R438" s="64"/>
      <c r="S438" s="64"/>
      <c r="T438" s="64"/>
      <c r="U438" s="64"/>
      <c r="V438" s="64"/>
      <c r="W438" s="64"/>
      <c r="X438" s="64"/>
      <c r="Y438" s="64"/>
      <c r="Z438" s="64"/>
    </row>
    <row r="439" ht="12" customHeight="1">
      <c r="A439" s="64"/>
      <c r="B439" s="64"/>
      <c r="C439" s="64"/>
      <c r="D439" s="64"/>
      <c r="E439" s="64"/>
      <c r="F439" s="64"/>
      <c r="G439" s="64"/>
      <c r="H439" s="64"/>
      <c r="I439" s="64"/>
      <c r="J439" s="64"/>
      <c r="K439" s="64"/>
      <c r="L439" s="64"/>
      <c r="M439" s="64"/>
      <c r="N439" s="64"/>
      <c r="O439" s="64"/>
      <c r="P439" s="64"/>
      <c r="Q439" s="64"/>
      <c r="R439" s="64"/>
      <c r="S439" s="64"/>
      <c r="T439" s="64"/>
      <c r="U439" s="64"/>
      <c r="V439" s="64"/>
      <c r="W439" s="64"/>
      <c r="X439" s="64"/>
      <c r="Y439" s="64"/>
      <c r="Z439" s="64"/>
    </row>
    <row r="440" ht="12" customHeight="1">
      <c r="A440" s="64"/>
      <c r="B440" s="64"/>
      <c r="C440" s="64"/>
      <c r="D440" s="64"/>
      <c r="E440" s="64"/>
      <c r="F440" s="64"/>
      <c r="G440" s="64"/>
      <c r="H440" s="64"/>
      <c r="I440" s="64"/>
      <c r="J440" s="64"/>
      <c r="K440" s="64"/>
      <c r="L440" s="64"/>
      <c r="M440" s="64"/>
      <c r="N440" s="64"/>
      <c r="O440" s="64"/>
      <c r="P440" s="64"/>
      <c r="Q440" s="64"/>
      <c r="R440" s="64"/>
      <c r="S440" s="64"/>
      <c r="T440" s="64"/>
      <c r="U440" s="64"/>
      <c r="V440" s="64"/>
      <c r="W440" s="64"/>
      <c r="X440" s="64"/>
      <c r="Y440" s="64"/>
      <c r="Z440" s="64"/>
    </row>
    <row r="441" ht="12" customHeight="1">
      <c r="A441" s="64"/>
      <c r="B441" s="64"/>
      <c r="C441" s="64"/>
      <c r="D441" s="64"/>
      <c r="E441" s="64"/>
      <c r="F441" s="64"/>
      <c r="G441" s="64"/>
      <c r="H441" s="64"/>
      <c r="I441" s="64"/>
      <c r="J441" s="64"/>
      <c r="K441" s="64"/>
      <c r="L441" s="64"/>
      <c r="M441" s="64"/>
      <c r="N441" s="64"/>
      <c r="O441" s="64"/>
      <c r="P441" s="64"/>
      <c r="Q441" s="64"/>
      <c r="R441" s="64"/>
      <c r="S441" s="64"/>
      <c r="T441" s="64"/>
      <c r="U441" s="64"/>
      <c r="V441" s="64"/>
      <c r="W441" s="64"/>
      <c r="X441" s="64"/>
      <c r="Y441" s="64"/>
      <c r="Z441" s="64"/>
    </row>
    <row r="442" ht="12" customHeight="1">
      <c r="A442" s="64"/>
      <c r="B442" s="64"/>
      <c r="C442" s="64"/>
      <c r="D442" s="64"/>
      <c r="E442" s="64"/>
      <c r="F442" s="64"/>
      <c r="G442" s="64"/>
      <c r="H442" s="64"/>
      <c r="I442" s="64"/>
      <c r="J442" s="64"/>
      <c r="K442" s="64"/>
      <c r="L442" s="64"/>
      <c r="M442" s="64"/>
      <c r="N442" s="64"/>
      <c r="O442" s="64"/>
      <c r="P442" s="64"/>
      <c r="Q442" s="64"/>
      <c r="R442" s="64"/>
      <c r="S442" s="64"/>
      <c r="T442" s="64"/>
      <c r="U442" s="64"/>
      <c r="V442" s="64"/>
      <c r="W442" s="64"/>
      <c r="X442" s="64"/>
      <c r="Y442" s="64"/>
      <c r="Z442" s="64"/>
    </row>
    <row r="443" ht="12" customHeight="1">
      <c r="A443" s="64"/>
      <c r="B443" s="64"/>
      <c r="C443" s="64"/>
      <c r="D443" s="64"/>
      <c r="E443" s="64"/>
      <c r="F443" s="64"/>
      <c r="G443" s="64"/>
      <c r="H443" s="64"/>
      <c r="I443" s="64"/>
      <c r="J443" s="64"/>
      <c r="K443" s="64"/>
      <c r="L443" s="64"/>
      <c r="M443" s="64"/>
      <c r="N443" s="64"/>
      <c r="O443" s="64"/>
      <c r="P443" s="64"/>
      <c r="Q443" s="64"/>
      <c r="R443" s="64"/>
      <c r="S443" s="64"/>
      <c r="T443" s="64"/>
      <c r="U443" s="64"/>
      <c r="V443" s="64"/>
      <c r="W443" s="64"/>
      <c r="X443" s="64"/>
      <c r="Y443" s="64"/>
      <c r="Z443" s="64"/>
    </row>
    <row r="444" ht="12" customHeight="1">
      <c r="A444" s="64"/>
      <c r="B444" s="64"/>
      <c r="C444" s="64"/>
      <c r="D444" s="64"/>
      <c r="E444" s="64"/>
      <c r="F444" s="64"/>
      <c r="G444" s="64"/>
      <c r="H444" s="64"/>
      <c r="I444" s="64"/>
      <c r="J444" s="64"/>
      <c r="K444" s="64"/>
      <c r="L444" s="64"/>
      <c r="M444" s="64"/>
      <c r="N444" s="64"/>
      <c r="O444" s="64"/>
      <c r="P444" s="64"/>
      <c r="Q444" s="64"/>
      <c r="R444" s="64"/>
      <c r="S444" s="64"/>
      <c r="T444" s="64"/>
      <c r="U444" s="64"/>
      <c r="V444" s="64"/>
      <c r="W444" s="64"/>
      <c r="X444" s="64"/>
      <c r="Y444" s="64"/>
      <c r="Z444" s="64"/>
    </row>
    <row r="445" ht="12" customHeight="1">
      <c r="A445" s="64"/>
      <c r="B445" s="64"/>
      <c r="C445" s="64"/>
      <c r="D445" s="64"/>
      <c r="E445" s="64"/>
      <c r="F445" s="64"/>
      <c r="G445" s="64"/>
      <c r="H445" s="64"/>
      <c r="I445" s="64"/>
      <c r="J445" s="64"/>
      <c r="K445" s="64"/>
      <c r="L445" s="64"/>
      <c r="M445" s="64"/>
      <c r="N445" s="64"/>
      <c r="O445" s="64"/>
      <c r="P445" s="64"/>
      <c r="Q445" s="64"/>
      <c r="R445" s="64"/>
      <c r="S445" s="64"/>
      <c r="T445" s="64"/>
      <c r="U445" s="64"/>
      <c r="V445" s="64"/>
      <c r="W445" s="64"/>
      <c r="X445" s="64"/>
      <c r="Y445" s="64"/>
      <c r="Z445" s="64"/>
    </row>
    <row r="446" ht="12" customHeight="1">
      <c r="A446" s="64"/>
      <c r="B446" s="64"/>
      <c r="C446" s="64"/>
      <c r="D446" s="64"/>
      <c r="E446" s="64"/>
      <c r="F446" s="64"/>
      <c r="G446" s="64"/>
      <c r="H446" s="64"/>
      <c r="I446" s="64"/>
      <c r="J446" s="64"/>
      <c r="K446" s="64"/>
      <c r="L446" s="64"/>
      <c r="M446" s="64"/>
      <c r="N446" s="64"/>
      <c r="O446" s="64"/>
      <c r="P446" s="64"/>
      <c r="Q446" s="64"/>
      <c r="R446" s="64"/>
      <c r="S446" s="64"/>
      <c r="T446" s="64"/>
      <c r="U446" s="64"/>
      <c r="V446" s="64"/>
      <c r="W446" s="64"/>
      <c r="X446" s="64"/>
      <c r="Y446" s="64"/>
      <c r="Z446" s="64"/>
    </row>
    <row r="447" ht="12" customHeight="1">
      <c r="A447" s="64"/>
      <c r="B447" s="64"/>
      <c r="C447" s="64"/>
      <c r="D447" s="64"/>
      <c r="E447" s="64"/>
      <c r="F447" s="64"/>
      <c r="G447" s="64"/>
      <c r="H447" s="64"/>
      <c r="I447" s="64"/>
      <c r="J447" s="64"/>
      <c r="K447" s="64"/>
      <c r="L447" s="64"/>
      <c r="M447" s="64"/>
      <c r="N447" s="64"/>
      <c r="O447" s="64"/>
      <c r="P447" s="64"/>
      <c r="Q447" s="64"/>
      <c r="R447" s="64"/>
      <c r="S447" s="64"/>
      <c r="T447" s="64"/>
      <c r="U447" s="64"/>
      <c r="V447" s="64"/>
      <c r="W447" s="64"/>
      <c r="X447" s="64"/>
      <c r="Y447" s="64"/>
      <c r="Z447" s="64"/>
    </row>
    <row r="448" ht="12" customHeight="1">
      <c r="A448" s="64"/>
      <c r="B448" s="64"/>
      <c r="C448" s="64"/>
      <c r="D448" s="64"/>
      <c r="E448" s="64"/>
      <c r="F448" s="64"/>
      <c r="G448" s="64"/>
      <c r="H448" s="64"/>
      <c r="I448" s="64"/>
      <c r="J448" s="64"/>
      <c r="K448" s="64"/>
      <c r="L448" s="64"/>
      <c r="M448" s="64"/>
      <c r="N448" s="64"/>
      <c r="O448" s="64"/>
      <c r="P448" s="64"/>
      <c r="Q448" s="64"/>
      <c r="R448" s="64"/>
      <c r="S448" s="64"/>
      <c r="T448" s="64"/>
      <c r="U448" s="64"/>
      <c r="V448" s="64"/>
      <c r="W448" s="64"/>
      <c r="X448" s="64"/>
      <c r="Y448" s="64"/>
      <c r="Z448" s="64"/>
    </row>
    <row r="449" ht="12" customHeight="1">
      <c r="A449" s="64"/>
      <c r="B449" s="64"/>
      <c r="C449" s="64"/>
      <c r="D449" s="64"/>
      <c r="E449" s="64"/>
      <c r="F449" s="64"/>
      <c r="G449" s="64"/>
      <c r="H449" s="64"/>
      <c r="I449" s="64"/>
      <c r="J449" s="64"/>
      <c r="K449" s="64"/>
      <c r="L449" s="64"/>
      <c r="M449" s="64"/>
      <c r="N449" s="64"/>
      <c r="O449" s="64"/>
      <c r="P449" s="64"/>
      <c r="Q449" s="64"/>
      <c r="R449" s="64"/>
      <c r="S449" s="64"/>
      <c r="T449" s="64"/>
      <c r="U449" s="64"/>
      <c r="V449" s="64"/>
      <c r="W449" s="64"/>
      <c r="X449" s="64"/>
      <c r="Y449" s="64"/>
      <c r="Z449" s="64"/>
    </row>
    <row r="450" ht="12" customHeight="1">
      <c r="A450" s="64"/>
      <c r="B450" s="64"/>
      <c r="C450" s="64"/>
      <c r="D450" s="64"/>
      <c r="E450" s="64"/>
      <c r="F450" s="64"/>
      <c r="G450" s="64"/>
      <c r="H450" s="64"/>
      <c r="I450" s="64"/>
      <c r="J450" s="64"/>
      <c r="K450" s="64"/>
      <c r="L450" s="64"/>
      <c r="M450" s="64"/>
      <c r="N450" s="64"/>
      <c r="O450" s="64"/>
      <c r="P450" s="64"/>
      <c r="Q450" s="64"/>
      <c r="R450" s="64"/>
      <c r="S450" s="64"/>
      <c r="T450" s="64"/>
      <c r="U450" s="64"/>
      <c r="V450" s="64"/>
      <c r="W450" s="64"/>
      <c r="X450" s="64"/>
      <c r="Y450" s="64"/>
      <c r="Z450" s="64"/>
    </row>
    <row r="451" ht="12" customHeight="1">
      <c r="A451" s="64"/>
      <c r="B451" s="64"/>
      <c r="C451" s="64"/>
      <c r="D451" s="64"/>
      <c r="E451" s="64"/>
      <c r="F451" s="64"/>
      <c r="G451" s="64"/>
      <c r="H451" s="64"/>
      <c r="I451" s="64"/>
      <c r="J451" s="64"/>
      <c r="K451" s="64"/>
      <c r="L451" s="64"/>
      <c r="M451" s="64"/>
      <c r="N451" s="64"/>
      <c r="O451" s="64"/>
      <c r="P451" s="64"/>
      <c r="Q451" s="64"/>
      <c r="R451" s="64"/>
      <c r="S451" s="64"/>
      <c r="T451" s="64"/>
      <c r="U451" s="64"/>
      <c r="V451" s="64"/>
      <c r="W451" s="64"/>
      <c r="X451" s="64"/>
      <c r="Y451" s="64"/>
      <c r="Z451" s="64"/>
    </row>
    <row r="452" ht="12" customHeight="1">
      <c r="A452" s="64"/>
      <c r="B452" s="64"/>
      <c r="C452" s="64"/>
      <c r="D452" s="64"/>
      <c r="E452" s="64"/>
      <c r="F452" s="64"/>
      <c r="G452" s="64"/>
      <c r="H452" s="64"/>
      <c r="I452" s="64"/>
      <c r="J452" s="64"/>
      <c r="K452" s="64"/>
      <c r="L452" s="64"/>
      <c r="M452" s="64"/>
      <c r="N452" s="64"/>
      <c r="O452" s="64"/>
      <c r="P452" s="64"/>
      <c r="Q452" s="64"/>
      <c r="R452" s="64"/>
      <c r="S452" s="64"/>
      <c r="T452" s="64"/>
      <c r="U452" s="64"/>
      <c r="V452" s="64"/>
      <c r="W452" s="64"/>
      <c r="X452" s="64"/>
      <c r="Y452" s="64"/>
      <c r="Z452" s="64"/>
    </row>
    <row r="453" ht="12" customHeight="1">
      <c r="A453" s="64"/>
      <c r="B453" s="64"/>
      <c r="C453" s="64"/>
      <c r="D453" s="64"/>
      <c r="E453" s="64"/>
      <c r="F453" s="64"/>
      <c r="G453" s="64"/>
      <c r="H453" s="64"/>
      <c r="I453" s="64"/>
      <c r="J453" s="64"/>
      <c r="K453" s="64"/>
      <c r="L453" s="64"/>
      <c r="M453" s="64"/>
      <c r="N453" s="64"/>
      <c r="O453" s="64"/>
      <c r="P453" s="64"/>
      <c r="Q453" s="64"/>
      <c r="R453" s="64"/>
      <c r="S453" s="64"/>
      <c r="T453" s="64"/>
      <c r="U453" s="64"/>
      <c r="V453" s="64"/>
      <c r="W453" s="64"/>
      <c r="X453" s="64"/>
      <c r="Y453" s="64"/>
      <c r="Z453" s="64"/>
    </row>
    <row r="454" ht="12" customHeight="1">
      <c r="A454" s="64"/>
      <c r="B454" s="64"/>
      <c r="C454" s="64"/>
      <c r="D454" s="64"/>
      <c r="E454" s="64"/>
      <c r="F454" s="64"/>
      <c r="G454" s="64"/>
      <c r="H454" s="64"/>
      <c r="I454" s="64"/>
      <c r="J454" s="64"/>
      <c r="K454" s="64"/>
      <c r="L454" s="64"/>
      <c r="M454" s="64"/>
      <c r="N454" s="64"/>
      <c r="O454" s="64"/>
      <c r="P454" s="64"/>
      <c r="Q454" s="64"/>
      <c r="R454" s="64"/>
      <c r="S454" s="64"/>
      <c r="T454" s="64"/>
      <c r="U454" s="64"/>
      <c r="V454" s="64"/>
      <c r="W454" s="64"/>
      <c r="X454" s="64"/>
      <c r="Y454" s="64"/>
      <c r="Z454" s="64"/>
    </row>
    <row r="455" ht="12" customHeight="1">
      <c r="A455" s="64"/>
      <c r="B455" s="64"/>
      <c r="C455" s="64"/>
      <c r="D455" s="64"/>
      <c r="E455" s="64"/>
      <c r="F455" s="64"/>
      <c r="G455" s="64"/>
      <c r="H455" s="64"/>
      <c r="I455" s="64"/>
      <c r="J455" s="64"/>
      <c r="K455" s="64"/>
      <c r="L455" s="64"/>
      <c r="M455" s="64"/>
      <c r="N455" s="64"/>
      <c r="O455" s="64"/>
      <c r="P455" s="64"/>
      <c r="Q455" s="64"/>
      <c r="R455" s="64"/>
      <c r="S455" s="64"/>
      <c r="T455" s="64"/>
      <c r="U455" s="64"/>
      <c r="V455" s="64"/>
      <c r="W455" s="64"/>
      <c r="X455" s="64"/>
      <c r="Y455" s="64"/>
      <c r="Z455" s="64"/>
    </row>
    <row r="456" ht="12" customHeight="1">
      <c r="A456" s="64"/>
      <c r="B456" s="64"/>
      <c r="C456" s="64"/>
      <c r="D456" s="64"/>
      <c r="E456" s="64"/>
      <c r="F456" s="64"/>
      <c r="G456" s="64"/>
      <c r="H456" s="64"/>
      <c r="I456" s="64"/>
      <c r="J456" s="64"/>
      <c r="K456" s="64"/>
      <c r="L456" s="64"/>
      <c r="M456" s="64"/>
      <c r="N456" s="64"/>
      <c r="O456" s="64"/>
      <c r="P456" s="64"/>
      <c r="Q456" s="64"/>
      <c r="R456" s="64"/>
      <c r="S456" s="64"/>
      <c r="T456" s="64"/>
      <c r="U456" s="64"/>
      <c r="V456" s="64"/>
      <c r="W456" s="64"/>
      <c r="X456" s="64"/>
      <c r="Y456" s="64"/>
      <c r="Z456" s="64"/>
    </row>
    <row r="457" ht="12" customHeight="1">
      <c r="A457" s="64"/>
      <c r="B457" s="64"/>
      <c r="C457" s="64"/>
      <c r="D457" s="64"/>
      <c r="E457" s="64"/>
      <c r="F457" s="64"/>
      <c r="G457" s="64"/>
      <c r="H457" s="64"/>
      <c r="I457" s="64"/>
      <c r="J457" s="64"/>
      <c r="K457" s="64"/>
      <c r="L457" s="64"/>
      <c r="M457" s="64"/>
      <c r="N457" s="64"/>
      <c r="O457" s="64"/>
      <c r="P457" s="64"/>
      <c r="Q457" s="64"/>
      <c r="R457" s="64"/>
      <c r="S457" s="64"/>
      <c r="T457" s="64"/>
      <c r="U457" s="64"/>
      <c r="V457" s="64"/>
      <c r="W457" s="64"/>
      <c r="X457" s="64"/>
      <c r="Y457" s="64"/>
      <c r="Z457" s="64"/>
    </row>
    <row r="458" ht="12" customHeight="1">
      <c r="A458" s="64"/>
      <c r="B458" s="64"/>
      <c r="C458" s="64"/>
      <c r="D458" s="64"/>
      <c r="E458" s="64"/>
      <c r="F458" s="64"/>
      <c r="G458" s="64"/>
      <c r="H458" s="64"/>
      <c r="I458" s="64"/>
      <c r="J458" s="64"/>
      <c r="K458" s="64"/>
      <c r="L458" s="64"/>
      <c r="M458" s="64"/>
      <c r="N458" s="64"/>
      <c r="O458" s="64"/>
      <c r="P458" s="64"/>
      <c r="Q458" s="64"/>
      <c r="R458" s="64"/>
      <c r="S458" s="64"/>
      <c r="T458" s="64"/>
      <c r="U458" s="64"/>
      <c r="V458" s="64"/>
      <c r="W458" s="64"/>
      <c r="X458" s="64"/>
      <c r="Y458" s="64"/>
      <c r="Z458" s="64"/>
    </row>
    <row r="459" ht="12" customHeight="1">
      <c r="A459" s="64"/>
      <c r="B459" s="64"/>
      <c r="C459" s="64"/>
      <c r="D459" s="64"/>
      <c r="E459" s="64"/>
      <c r="F459" s="64"/>
      <c r="G459" s="64"/>
      <c r="H459" s="64"/>
      <c r="I459" s="64"/>
      <c r="J459" s="64"/>
      <c r="K459" s="64"/>
      <c r="L459" s="64"/>
      <c r="M459" s="64"/>
      <c r="N459" s="64"/>
      <c r="O459" s="64"/>
      <c r="P459" s="64"/>
      <c r="Q459" s="64"/>
      <c r="R459" s="64"/>
      <c r="S459" s="64"/>
      <c r="T459" s="64"/>
      <c r="U459" s="64"/>
      <c r="V459" s="64"/>
      <c r="W459" s="64"/>
      <c r="X459" s="64"/>
      <c r="Y459" s="64"/>
      <c r="Z459" s="64"/>
    </row>
    <row r="460" ht="12" customHeight="1">
      <c r="A460" s="64"/>
      <c r="B460" s="64"/>
      <c r="C460" s="64"/>
      <c r="D460" s="64"/>
      <c r="E460" s="64"/>
      <c r="F460" s="64"/>
      <c r="G460" s="64"/>
      <c r="H460" s="64"/>
      <c r="I460" s="64"/>
      <c r="J460" s="64"/>
      <c r="K460" s="64"/>
      <c r="L460" s="64"/>
      <c r="M460" s="64"/>
      <c r="N460" s="64"/>
      <c r="O460" s="64"/>
      <c r="P460" s="64"/>
      <c r="Q460" s="64"/>
      <c r="R460" s="64"/>
      <c r="S460" s="64"/>
      <c r="T460" s="64"/>
      <c r="U460" s="64"/>
      <c r="V460" s="64"/>
      <c r="W460" s="64"/>
      <c r="X460" s="64"/>
      <c r="Y460" s="64"/>
      <c r="Z460" s="64"/>
    </row>
    <row r="461" ht="12" customHeight="1">
      <c r="A461" s="64"/>
      <c r="B461" s="64"/>
      <c r="C461" s="64"/>
      <c r="D461" s="64"/>
      <c r="E461" s="64"/>
      <c r="F461" s="64"/>
      <c r="G461" s="64"/>
      <c r="H461" s="64"/>
      <c r="I461" s="64"/>
      <c r="J461" s="64"/>
      <c r="K461" s="64"/>
      <c r="L461" s="64"/>
      <c r="M461" s="64"/>
      <c r="N461" s="64"/>
      <c r="O461" s="64"/>
      <c r="P461" s="64"/>
      <c r="Q461" s="64"/>
      <c r="R461" s="64"/>
      <c r="S461" s="64"/>
      <c r="T461" s="64"/>
      <c r="U461" s="64"/>
      <c r="V461" s="64"/>
      <c r="W461" s="64"/>
      <c r="X461" s="64"/>
      <c r="Y461" s="64"/>
      <c r="Z461" s="64"/>
    </row>
    <row r="462" ht="12" customHeight="1">
      <c r="A462" s="64"/>
      <c r="B462" s="64"/>
      <c r="C462" s="64"/>
      <c r="D462" s="64"/>
      <c r="E462" s="64"/>
      <c r="F462" s="64"/>
      <c r="G462" s="64"/>
      <c r="H462" s="64"/>
      <c r="I462" s="64"/>
      <c r="J462" s="64"/>
      <c r="K462" s="64"/>
      <c r="L462" s="64"/>
      <c r="M462" s="64"/>
      <c r="N462" s="64"/>
      <c r="O462" s="64"/>
      <c r="P462" s="64"/>
      <c r="Q462" s="64"/>
      <c r="R462" s="64"/>
      <c r="S462" s="64"/>
      <c r="T462" s="64"/>
      <c r="U462" s="64"/>
      <c r="V462" s="64"/>
      <c r="W462" s="64"/>
      <c r="X462" s="64"/>
      <c r="Y462" s="64"/>
      <c r="Z462" s="64"/>
    </row>
    <row r="463" ht="12" customHeight="1">
      <c r="A463" s="64"/>
      <c r="B463" s="64"/>
      <c r="C463" s="64"/>
      <c r="D463" s="64"/>
      <c r="E463" s="64"/>
      <c r="F463" s="64"/>
      <c r="G463" s="64"/>
      <c r="H463" s="64"/>
      <c r="I463" s="64"/>
      <c r="J463" s="64"/>
      <c r="K463" s="64"/>
      <c r="L463" s="64"/>
      <c r="M463" s="64"/>
      <c r="N463" s="64"/>
      <c r="O463" s="64"/>
      <c r="P463" s="64"/>
      <c r="Q463" s="64"/>
      <c r="R463" s="64"/>
      <c r="S463" s="64"/>
      <c r="T463" s="64"/>
      <c r="U463" s="64"/>
      <c r="V463" s="64"/>
      <c r="W463" s="64"/>
      <c r="X463" s="64"/>
      <c r="Y463" s="64"/>
      <c r="Z463" s="64"/>
    </row>
    <row r="464" ht="12" customHeight="1">
      <c r="A464" s="64"/>
      <c r="B464" s="64"/>
      <c r="C464" s="64"/>
      <c r="D464" s="64"/>
      <c r="E464" s="64"/>
      <c r="F464" s="64"/>
      <c r="G464" s="64"/>
      <c r="H464" s="64"/>
      <c r="I464" s="64"/>
      <c r="J464" s="64"/>
      <c r="K464" s="64"/>
      <c r="L464" s="64"/>
      <c r="M464" s="64"/>
      <c r="N464" s="64"/>
      <c r="O464" s="64"/>
      <c r="P464" s="64"/>
      <c r="Q464" s="64"/>
      <c r="R464" s="64"/>
      <c r="S464" s="64"/>
      <c r="T464" s="64"/>
      <c r="U464" s="64"/>
      <c r="V464" s="64"/>
      <c r="W464" s="64"/>
      <c r="X464" s="64"/>
      <c r="Y464" s="64"/>
      <c r="Z464" s="64"/>
    </row>
    <row r="465" ht="12" customHeight="1">
      <c r="A465" s="64"/>
      <c r="B465" s="64"/>
      <c r="C465" s="64"/>
      <c r="D465" s="64"/>
      <c r="E465" s="64"/>
      <c r="F465" s="64"/>
      <c r="G465" s="64"/>
      <c r="H465" s="64"/>
      <c r="I465" s="64"/>
      <c r="J465" s="64"/>
      <c r="K465" s="64"/>
      <c r="L465" s="64"/>
      <c r="M465" s="64"/>
      <c r="N465" s="64"/>
      <c r="O465" s="64"/>
      <c r="P465" s="64"/>
      <c r="Q465" s="64"/>
      <c r="R465" s="64"/>
      <c r="S465" s="64"/>
      <c r="T465" s="64"/>
      <c r="U465" s="64"/>
      <c r="V465" s="64"/>
      <c r="W465" s="64"/>
      <c r="X465" s="64"/>
      <c r="Y465" s="64"/>
      <c r="Z465" s="64"/>
    </row>
    <row r="466" ht="12" customHeight="1">
      <c r="A466" s="64"/>
      <c r="B466" s="64"/>
      <c r="C466" s="64"/>
      <c r="D466" s="64"/>
      <c r="E466" s="64"/>
      <c r="F466" s="64"/>
      <c r="G466" s="64"/>
      <c r="H466" s="64"/>
      <c r="I466" s="64"/>
      <c r="J466" s="64"/>
      <c r="K466" s="64"/>
      <c r="L466" s="64"/>
      <c r="M466" s="64"/>
      <c r="N466" s="64"/>
      <c r="O466" s="64"/>
      <c r="P466" s="64"/>
      <c r="Q466" s="64"/>
      <c r="R466" s="64"/>
      <c r="S466" s="64"/>
      <c r="T466" s="64"/>
      <c r="U466" s="64"/>
      <c r="V466" s="64"/>
      <c r="W466" s="64"/>
      <c r="X466" s="64"/>
      <c r="Y466" s="64"/>
      <c r="Z466" s="64"/>
    </row>
    <row r="467" ht="12" customHeight="1">
      <c r="A467" s="64"/>
      <c r="B467" s="64"/>
      <c r="C467" s="64"/>
      <c r="D467" s="64"/>
      <c r="E467" s="64"/>
      <c r="F467" s="64"/>
      <c r="G467" s="64"/>
      <c r="H467" s="64"/>
      <c r="I467" s="64"/>
      <c r="J467" s="64"/>
      <c r="K467" s="64"/>
      <c r="L467" s="64"/>
      <c r="M467" s="64"/>
      <c r="N467" s="64"/>
      <c r="O467" s="64"/>
      <c r="P467" s="64"/>
      <c r="Q467" s="64"/>
      <c r="R467" s="64"/>
      <c r="S467" s="64"/>
      <c r="T467" s="64"/>
      <c r="U467" s="64"/>
      <c r="V467" s="64"/>
      <c r="W467" s="64"/>
      <c r="X467" s="64"/>
      <c r="Y467" s="64"/>
      <c r="Z467" s="64"/>
    </row>
    <row r="468" ht="12" customHeight="1">
      <c r="A468" s="64"/>
      <c r="B468" s="64"/>
      <c r="C468" s="64"/>
      <c r="D468" s="64"/>
      <c r="E468" s="64"/>
      <c r="F468" s="64"/>
      <c r="G468" s="64"/>
      <c r="H468" s="64"/>
      <c r="I468" s="64"/>
      <c r="J468" s="64"/>
      <c r="K468" s="64"/>
      <c r="L468" s="64"/>
      <c r="M468" s="64"/>
      <c r="N468" s="64"/>
      <c r="O468" s="64"/>
      <c r="P468" s="64"/>
      <c r="Q468" s="64"/>
      <c r="R468" s="64"/>
      <c r="S468" s="64"/>
      <c r="T468" s="64"/>
      <c r="U468" s="64"/>
      <c r="V468" s="64"/>
      <c r="W468" s="64"/>
      <c r="X468" s="64"/>
      <c r="Y468" s="64"/>
      <c r="Z468" s="64"/>
    </row>
    <row r="469" ht="12" customHeight="1">
      <c r="A469" s="64"/>
      <c r="B469" s="64"/>
      <c r="C469" s="64"/>
      <c r="D469" s="64"/>
      <c r="E469" s="64"/>
      <c r="F469" s="64"/>
      <c r="G469" s="64"/>
      <c r="H469" s="64"/>
      <c r="I469" s="64"/>
      <c r="J469" s="64"/>
      <c r="K469" s="64"/>
      <c r="L469" s="64"/>
      <c r="M469" s="64"/>
      <c r="N469" s="64"/>
      <c r="O469" s="64"/>
      <c r="P469" s="64"/>
      <c r="Q469" s="64"/>
      <c r="R469" s="64"/>
      <c r="S469" s="64"/>
      <c r="T469" s="64"/>
      <c r="U469" s="64"/>
      <c r="V469" s="64"/>
      <c r="W469" s="64"/>
      <c r="X469" s="64"/>
      <c r="Y469" s="64"/>
      <c r="Z469" s="64"/>
    </row>
    <row r="470" ht="12" customHeight="1">
      <c r="A470" s="64"/>
      <c r="B470" s="64"/>
      <c r="C470" s="64"/>
      <c r="D470" s="64"/>
      <c r="E470" s="64"/>
      <c r="F470" s="64"/>
      <c r="G470" s="64"/>
      <c r="H470" s="64"/>
      <c r="I470" s="64"/>
      <c r="J470" s="64"/>
      <c r="K470" s="64"/>
      <c r="L470" s="64"/>
      <c r="M470" s="64"/>
      <c r="N470" s="64"/>
      <c r="O470" s="64"/>
      <c r="P470" s="64"/>
      <c r="Q470" s="64"/>
      <c r="R470" s="64"/>
      <c r="S470" s="64"/>
      <c r="T470" s="64"/>
      <c r="U470" s="64"/>
      <c r="V470" s="64"/>
      <c r="W470" s="64"/>
      <c r="X470" s="64"/>
      <c r="Y470" s="64"/>
      <c r="Z470" s="64"/>
    </row>
    <row r="471" ht="12" customHeight="1">
      <c r="A471" s="64"/>
      <c r="B471" s="64"/>
      <c r="C471" s="64"/>
      <c r="D471" s="64"/>
      <c r="E471" s="64"/>
      <c r="F471" s="64"/>
      <c r="G471" s="64"/>
      <c r="H471" s="64"/>
      <c r="I471" s="64"/>
      <c r="J471" s="64"/>
      <c r="K471" s="64"/>
      <c r="L471" s="64"/>
      <c r="M471" s="64"/>
      <c r="N471" s="64"/>
      <c r="O471" s="64"/>
      <c r="P471" s="64"/>
      <c r="Q471" s="64"/>
      <c r="R471" s="64"/>
      <c r="S471" s="64"/>
      <c r="T471" s="64"/>
      <c r="U471" s="64"/>
      <c r="V471" s="64"/>
      <c r="W471" s="64"/>
      <c r="X471" s="64"/>
      <c r="Y471" s="64"/>
      <c r="Z471" s="64"/>
    </row>
    <row r="472" ht="12" customHeight="1">
      <c r="A472" s="64"/>
      <c r="B472" s="64"/>
      <c r="C472" s="64"/>
      <c r="D472" s="64"/>
      <c r="E472" s="64"/>
      <c r="F472" s="64"/>
      <c r="G472" s="64"/>
      <c r="H472" s="64"/>
      <c r="I472" s="64"/>
      <c r="J472" s="64"/>
      <c r="K472" s="64"/>
      <c r="L472" s="64"/>
      <c r="M472" s="64"/>
      <c r="N472" s="64"/>
      <c r="O472" s="64"/>
      <c r="P472" s="64"/>
      <c r="Q472" s="64"/>
      <c r="R472" s="64"/>
      <c r="S472" s="64"/>
      <c r="T472" s="64"/>
      <c r="U472" s="64"/>
      <c r="V472" s="64"/>
      <c r="W472" s="64"/>
      <c r="X472" s="64"/>
      <c r="Y472" s="64"/>
      <c r="Z472" s="64"/>
    </row>
    <row r="473" ht="12" customHeight="1">
      <c r="A473" s="64"/>
      <c r="B473" s="64"/>
      <c r="C473" s="64"/>
      <c r="D473" s="64"/>
      <c r="E473" s="64"/>
      <c r="F473" s="64"/>
      <c r="G473" s="64"/>
      <c r="H473" s="64"/>
      <c r="I473" s="64"/>
      <c r="J473" s="64"/>
      <c r="K473" s="64"/>
      <c r="L473" s="64"/>
      <c r="M473" s="64"/>
      <c r="N473" s="64"/>
      <c r="O473" s="64"/>
      <c r="P473" s="64"/>
      <c r="Q473" s="64"/>
      <c r="R473" s="64"/>
      <c r="S473" s="64"/>
      <c r="T473" s="64"/>
      <c r="U473" s="64"/>
      <c r="V473" s="64"/>
      <c r="W473" s="64"/>
      <c r="X473" s="64"/>
      <c r="Y473" s="64"/>
      <c r="Z473" s="64"/>
    </row>
    <row r="474" ht="12" customHeight="1">
      <c r="A474" s="64"/>
      <c r="B474" s="64"/>
      <c r="C474" s="64"/>
      <c r="D474" s="64"/>
      <c r="E474" s="64"/>
      <c r="F474" s="64"/>
      <c r="G474" s="64"/>
      <c r="H474" s="64"/>
      <c r="I474" s="64"/>
      <c r="J474" s="64"/>
      <c r="K474" s="64"/>
      <c r="L474" s="64"/>
      <c r="M474" s="64"/>
      <c r="N474" s="64"/>
      <c r="O474" s="64"/>
      <c r="P474" s="64"/>
      <c r="Q474" s="64"/>
      <c r="R474" s="64"/>
      <c r="S474" s="64"/>
      <c r="T474" s="64"/>
      <c r="U474" s="64"/>
      <c r="V474" s="64"/>
      <c r="W474" s="64"/>
      <c r="X474" s="64"/>
      <c r="Y474" s="64"/>
      <c r="Z474" s="64"/>
    </row>
    <row r="475" ht="12" customHeight="1">
      <c r="A475" s="64"/>
      <c r="B475" s="64"/>
      <c r="C475" s="64"/>
      <c r="D475" s="64"/>
      <c r="E475" s="64"/>
      <c r="F475" s="64"/>
      <c r="G475" s="64"/>
      <c r="H475" s="64"/>
      <c r="I475" s="64"/>
      <c r="J475" s="64"/>
      <c r="K475" s="64"/>
      <c r="L475" s="64"/>
      <c r="M475" s="64"/>
      <c r="N475" s="64"/>
      <c r="O475" s="64"/>
      <c r="P475" s="64"/>
      <c r="Q475" s="64"/>
      <c r="R475" s="64"/>
      <c r="S475" s="64"/>
      <c r="T475" s="64"/>
      <c r="U475" s="64"/>
      <c r="V475" s="64"/>
      <c r="W475" s="64"/>
      <c r="X475" s="64"/>
      <c r="Y475" s="64"/>
      <c r="Z475" s="64"/>
    </row>
    <row r="476" ht="12" customHeight="1">
      <c r="A476" s="64"/>
      <c r="B476" s="64"/>
      <c r="C476" s="64"/>
      <c r="D476" s="64"/>
      <c r="E476" s="64"/>
      <c r="F476" s="64"/>
      <c r="G476" s="64"/>
      <c r="H476" s="64"/>
      <c r="I476" s="64"/>
      <c r="J476" s="64"/>
      <c r="K476" s="64"/>
      <c r="L476" s="64"/>
      <c r="M476" s="64"/>
      <c r="N476" s="64"/>
      <c r="O476" s="64"/>
      <c r="P476" s="64"/>
      <c r="Q476" s="64"/>
      <c r="R476" s="64"/>
      <c r="S476" s="64"/>
      <c r="T476" s="64"/>
      <c r="U476" s="64"/>
      <c r="V476" s="64"/>
      <c r="W476" s="64"/>
      <c r="X476" s="64"/>
      <c r="Y476" s="64"/>
      <c r="Z476" s="64"/>
    </row>
    <row r="477" ht="12" customHeight="1">
      <c r="A477" s="64"/>
      <c r="B477" s="64"/>
      <c r="C477" s="64"/>
      <c r="D477" s="64"/>
      <c r="E477" s="64"/>
      <c r="F477" s="64"/>
      <c r="G477" s="64"/>
      <c r="H477" s="64"/>
      <c r="I477" s="64"/>
      <c r="J477" s="64"/>
      <c r="K477" s="64"/>
      <c r="L477" s="64"/>
      <c r="M477" s="64"/>
      <c r="N477" s="64"/>
      <c r="O477" s="64"/>
      <c r="P477" s="64"/>
      <c r="Q477" s="64"/>
      <c r="R477" s="64"/>
      <c r="S477" s="64"/>
      <c r="T477" s="64"/>
      <c r="U477" s="64"/>
      <c r="V477" s="64"/>
      <c r="W477" s="64"/>
      <c r="X477" s="64"/>
      <c r="Y477" s="64"/>
      <c r="Z477" s="64"/>
    </row>
    <row r="478" ht="12" customHeight="1">
      <c r="A478" s="64"/>
      <c r="B478" s="64"/>
      <c r="C478" s="64"/>
      <c r="D478" s="64"/>
      <c r="E478" s="64"/>
      <c r="F478" s="64"/>
      <c r="G478" s="64"/>
      <c r="H478" s="64"/>
      <c r="I478" s="64"/>
      <c r="J478" s="64"/>
      <c r="K478" s="64"/>
      <c r="L478" s="64"/>
      <c r="M478" s="64"/>
      <c r="N478" s="64"/>
      <c r="O478" s="64"/>
      <c r="P478" s="64"/>
      <c r="Q478" s="64"/>
      <c r="R478" s="64"/>
      <c r="S478" s="64"/>
      <c r="T478" s="64"/>
      <c r="U478" s="64"/>
      <c r="V478" s="64"/>
      <c r="W478" s="64"/>
      <c r="X478" s="64"/>
      <c r="Y478" s="64"/>
      <c r="Z478" s="64"/>
    </row>
    <row r="479" ht="12" customHeight="1">
      <c r="A479" s="64"/>
      <c r="B479" s="64"/>
      <c r="C479" s="64"/>
      <c r="D479" s="64"/>
      <c r="E479" s="64"/>
      <c r="F479" s="64"/>
      <c r="G479" s="64"/>
      <c r="H479" s="64"/>
      <c r="I479" s="64"/>
      <c r="J479" s="64"/>
      <c r="K479" s="64"/>
      <c r="L479" s="64"/>
      <c r="M479" s="64"/>
      <c r="N479" s="64"/>
      <c r="O479" s="64"/>
      <c r="P479" s="64"/>
      <c r="Q479" s="64"/>
      <c r="R479" s="64"/>
      <c r="S479" s="64"/>
      <c r="T479" s="64"/>
      <c r="U479" s="64"/>
      <c r="V479" s="64"/>
      <c r="W479" s="64"/>
      <c r="X479" s="64"/>
      <c r="Y479" s="64"/>
      <c r="Z479" s="64"/>
    </row>
    <row r="480" ht="12" customHeight="1">
      <c r="A480" s="64"/>
      <c r="B480" s="64"/>
      <c r="C480" s="64"/>
      <c r="D480" s="64"/>
      <c r="E480" s="64"/>
      <c r="F480" s="64"/>
      <c r="G480" s="64"/>
      <c r="H480" s="64"/>
      <c r="I480" s="64"/>
      <c r="J480" s="64"/>
      <c r="K480" s="64"/>
      <c r="L480" s="64"/>
      <c r="M480" s="64"/>
      <c r="N480" s="64"/>
      <c r="O480" s="64"/>
      <c r="P480" s="64"/>
      <c r="Q480" s="64"/>
      <c r="R480" s="64"/>
      <c r="S480" s="64"/>
      <c r="T480" s="64"/>
      <c r="U480" s="64"/>
      <c r="V480" s="64"/>
      <c r="W480" s="64"/>
      <c r="X480" s="64"/>
      <c r="Y480" s="64"/>
      <c r="Z480" s="64"/>
    </row>
    <row r="481" ht="12" customHeight="1">
      <c r="A481" s="64"/>
      <c r="B481" s="64"/>
      <c r="C481" s="64"/>
      <c r="D481" s="64"/>
      <c r="E481" s="64"/>
      <c r="F481" s="64"/>
      <c r="G481" s="64"/>
      <c r="H481" s="64"/>
      <c r="I481" s="64"/>
      <c r="J481" s="64"/>
      <c r="K481" s="64"/>
      <c r="L481" s="64"/>
      <c r="M481" s="64"/>
      <c r="N481" s="64"/>
      <c r="O481" s="64"/>
      <c r="P481" s="64"/>
      <c r="Q481" s="64"/>
      <c r="R481" s="64"/>
      <c r="S481" s="64"/>
      <c r="T481" s="64"/>
      <c r="U481" s="64"/>
      <c r="V481" s="64"/>
      <c r="W481" s="64"/>
      <c r="X481" s="64"/>
      <c r="Y481" s="64"/>
      <c r="Z481" s="64"/>
    </row>
    <row r="482" ht="12" customHeight="1">
      <c r="A482" s="64"/>
      <c r="B482" s="64"/>
      <c r="C482" s="64"/>
      <c r="D482" s="64"/>
      <c r="E482" s="64"/>
      <c r="F482" s="64"/>
      <c r="G482" s="64"/>
      <c r="H482" s="64"/>
      <c r="I482" s="64"/>
      <c r="J482" s="64"/>
      <c r="K482" s="64"/>
      <c r="L482" s="64"/>
      <c r="M482" s="64"/>
      <c r="N482" s="64"/>
      <c r="O482" s="64"/>
      <c r="P482" s="64"/>
      <c r="Q482" s="64"/>
      <c r="R482" s="64"/>
      <c r="S482" s="64"/>
      <c r="T482" s="64"/>
      <c r="U482" s="64"/>
      <c r="V482" s="64"/>
      <c r="W482" s="64"/>
      <c r="X482" s="64"/>
      <c r="Y482" s="64"/>
      <c r="Z482" s="64"/>
    </row>
    <row r="483" ht="12" customHeight="1">
      <c r="A483" s="64"/>
      <c r="B483" s="64"/>
      <c r="C483" s="64"/>
      <c r="D483" s="64"/>
      <c r="E483" s="64"/>
      <c r="F483" s="64"/>
      <c r="G483" s="64"/>
      <c r="H483" s="64"/>
      <c r="I483" s="64"/>
      <c r="J483" s="64"/>
      <c r="K483" s="64"/>
      <c r="L483" s="64"/>
      <c r="M483" s="64"/>
      <c r="N483" s="64"/>
      <c r="O483" s="64"/>
      <c r="P483" s="64"/>
      <c r="Q483" s="64"/>
      <c r="R483" s="64"/>
      <c r="S483" s="64"/>
      <c r="T483" s="64"/>
      <c r="U483" s="64"/>
      <c r="V483" s="64"/>
      <c r="W483" s="64"/>
      <c r="X483" s="64"/>
      <c r="Y483" s="64"/>
      <c r="Z483" s="64"/>
    </row>
    <row r="484" ht="12" customHeight="1">
      <c r="A484" s="64"/>
      <c r="B484" s="64"/>
      <c r="C484" s="64"/>
      <c r="D484" s="64"/>
      <c r="E484" s="64"/>
      <c r="F484" s="64"/>
      <c r="G484" s="64"/>
      <c r="H484" s="64"/>
      <c r="I484" s="64"/>
      <c r="J484" s="64"/>
      <c r="K484" s="64"/>
      <c r="L484" s="64"/>
      <c r="M484" s="64"/>
      <c r="N484" s="64"/>
      <c r="O484" s="64"/>
      <c r="P484" s="64"/>
      <c r="Q484" s="64"/>
      <c r="R484" s="64"/>
      <c r="S484" s="64"/>
      <c r="T484" s="64"/>
      <c r="U484" s="64"/>
      <c r="V484" s="64"/>
      <c r="W484" s="64"/>
      <c r="X484" s="64"/>
      <c r="Y484" s="64"/>
      <c r="Z484" s="64"/>
    </row>
    <row r="485" ht="12" customHeight="1">
      <c r="A485" s="64"/>
      <c r="B485" s="64"/>
      <c r="C485" s="64"/>
      <c r="D485" s="64"/>
      <c r="E485" s="64"/>
      <c r="F485" s="64"/>
      <c r="G485" s="64"/>
      <c r="H485" s="64"/>
      <c r="I485" s="64"/>
      <c r="J485" s="64"/>
      <c r="K485" s="64"/>
      <c r="L485" s="64"/>
      <c r="M485" s="64"/>
      <c r="N485" s="64"/>
      <c r="O485" s="64"/>
      <c r="P485" s="64"/>
      <c r="Q485" s="64"/>
      <c r="R485" s="64"/>
      <c r="S485" s="64"/>
      <c r="T485" s="64"/>
      <c r="U485" s="64"/>
      <c r="V485" s="64"/>
      <c r="W485" s="64"/>
      <c r="X485" s="64"/>
      <c r="Y485" s="64"/>
      <c r="Z485" s="64"/>
    </row>
    <row r="486" ht="12" customHeight="1">
      <c r="A486" s="64"/>
      <c r="B486" s="64"/>
      <c r="C486" s="64"/>
      <c r="D486" s="64"/>
      <c r="E486" s="64"/>
      <c r="F486" s="64"/>
      <c r="G486" s="64"/>
      <c r="H486" s="64"/>
      <c r="I486" s="64"/>
      <c r="J486" s="64"/>
      <c r="K486" s="64"/>
      <c r="L486" s="64"/>
      <c r="M486" s="64"/>
      <c r="N486" s="64"/>
      <c r="O486" s="64"/>
      <c r="P486" s="64"/>
      <c r="Q486" s="64"/>
      <c r="R486" s="64"/>
      <c r="S486" s="64"/>
      <c r="T486" s="64"/>
      <c r="U486" s="64"/>
      <c r="V486" s="64"/>
      <c r="W486" s="64"/>
      <c r="X486" s="64"/>
      <c r="Y486" s="64"/>
      <c r="Z486" s="64"/>
    </row>
    <row r="487" ht="12" customHeight="1">
      <c r="A487" s="64"/>
      <c r="B487" s="64"/>
      <c r="C487" s="64"/>
      <c r="D487" s="64"/>
      <c r="E487" s="64"/>
      <c r="F487" s="64"/>
      <c r="G487" s="64"/>
      <c r="H487" s="64"/>
      <c r="I487" s="64"/>
      <c r="J487" s="64"/>
      <c r="K487" s="64"/>
      <c r="L487" s="64"/>
      <c r="M487" s="64"/>
      <c r="N487" s="64"/>
      <c r="O487" s="64"/>
      <c r="P487" s="64"/>
      <c r="Q487" s="64"/>
      <c r="R487" s="64"/>
      <c r="S487" s="64"/>
      <c r="T487" s="64"/>
      <c r="U487" s="64"/>
      <c r="V487" s="64"/>
      <c r="W487" s="64"/>
      <c r="X487" s="64"/>
      <c r="Y487" s="64"/>
      <c r="Z487" s="64"/>
    </row>
    <row r="488" ht="12" customHeight="1">
      <c r="A488" s="64"/>
      <c r="B488" s="64"/>
      <c r="C488" s="64"/>
      <c r="D488" s="64"/>
      <c r="E488" s="64"/>
      <c r="F488" s="64"/>
      <c r="G488" s="64"/>
      <c r="H488" s="64"/>
      <c r="I488" s="64"/>
      <c r="J488" s="64"/>
      <c r="K488" s="64"/>
      <c r="L488" s="64"/>
      <c r="M488" s="64"/>
      <c r="N488" s="64"/>
      <c r="O488" s="64"/>
      <c r="P488" s="64"/>
      <c r="Q488" s="64"/>
      <c r="R488" s="64"/>
      <c r="S488" s="64"/>
      <c r="T488" s="64"/>
      <c r="U488" s="64"/>
      <c r="V488" s="64"/>
      <c r="W488" s="64"/>
      <c r="X488" s="64"/>
      <c r="Y488" s="64"/>
      <c r="Z488" s="64"/>
    </row>
    <row r="489" ht="12" customHeight="1">
      <c r="A489" s="64"/>
      <c r="B489" s="64"/>
      <c r="C489" s="64"/>
      <c r="D489" s="64"/>
      <c r="E489" s="64"/>
      <c r="F489" s="64"/>
      <c r="G489" s="64"/>
      <c r="H489" s="64"/>
      <c r="I489" s="64"/>
      <c r="J489" s="64"/>
      <c r="K489" s="64"/>
      <c r="L489" s="64"/>
      <c r="M489" s="64"/>
      <c r="N489" s="64"/>
      <c r="O489" s="64"/>
      <c r="P489" s="64"/>
      <c r="Q489" s="64"/>
      <c r="R489" s="64"/>
      <c r="S489" s="64"/>
      <c r="T489" s="64"/>
      <c r="U489" s="64"/>
      <c r="V489" s="64"/>
      <c r="W489" s="64"/>
      <c r="X489" s="64"/>
      <c r="Y489" s="64"/>
      <c r="Z489" s="64"/>
    </row>
    <row r="490" ht="12" customHeight="1">
      <c r="A490" s="64"/>
      <c r="B490" s="64"/>
      <c r="C490" s="64"/>
      <c r="D490" s="64"/>
      <c r="E490" s="64"/>
      <c r="F490" s="64"/>
      <c r="G490" s="64"/>
      <c r="H490" s="64"/>
      <c r="I490" s="64"/>
      <c r="J490" s="64"/>
      <c r="K490" s="64"/>
      <c r="L490" s="64"/>
      <c r="M490" s="64"/>
      <c r="N490" s="64"/>
      <c r="O490" s="64"/>
      <c r="P490" s="64"/>
      <c r="Q490" s="64"/>
      <c r="R490" s="64"/>
      <c r="S490" s="64"/>
      <c r="T490" s="64"/>
      <c r="U490" s="64"/>
      <c r="V490" s="64"/>
      <c r="W490" s="64"/>
      <c r="X490" s="64"/>
      <c r="Y490" s="64"/>
      <c r="Z490" s="64"/>
    </row>
    <row r="491" ht="12" customHeight="1">
      <c r="A491" s="64"/>
      <c r="B491" s="64"/>
      <c r="C491" s="64"/>
      <c r="D491" s="64"/>
      <c r="E491" s="64"/>
      <c r="F491" s="64"/>
      <c r="G491" s="64"/>
      <c r="H491" s="64"/>
      <c r="I491" s="64"/>
      <c r="J491" s="64"/>
      <c r="K491" s="64"/>
      <c r="L491" s="64"/>
      <c r="M491" s="64"/>
      <c r="N491" s="64"/>
      <c r="O491" s="64"/>
      <c r="P491" s="64"/>
      <c r="Q491" s="64"/>
      <c r="R491" s="64"/>
      <c r="S491" s="64"/>
      <c r="T491" s="64"/>
      <c r="U491" s="64"/>
      <c r="V491" s="64"/>
      <c r="W491" s="64"/>
      <c r="X491" s="64"/>
      <c r="Y491" s="64"/>
      <c r="Z491" s="64"/>
    </row>
    <row r="492" ht="12" customHeight="1">
      <c r="A492" s="64"/>
      <c r="B492" s="64"/>
      <c r="C492" s="64"/>
      <c r="D492" s="64"/>
      <c r="E492" s="64"/>
      <c r="F492" s="64"/>
      <c r="G492" s="64"/>
      <c r="H492" s="64"/>
      <c r="I492" s="64"/>
      <c r="J492" s="64"/>
      <c r="K492" s="64"/>
      <c r="L492" s="64"/>
      <c r="M492" s="64"/>
      <c r="N492" s="64"/>
      <c r="O492" s="64"/>
      <c r="P492" s="64"/>
      <c r="Q492" s="64"/>
      <c r="R492" s="64"/>
      <c r="S492" s="64"/>
      <c r="T492" s="64"/>
      <c r="U492" s="64"/>
      <c r="V492" s="64"/>
      <c r="W492" s="64"/>
      <c r="X492" s="64"/>
      <c r="Y492" s="64"/>
      <c r="Z492" s="64"/>
    </row>
    <row r="493" ht="12" customHeight="1">
      <c r="A493" s="64"/>
      <c r="B493" s="64"/>
      <c r="C493" s="64"/>
      <c r="D493" s="64"/>
      <c r="E493" s="64"/>
      <c r="F493" s="64"/>
      <c r="G493" s="64"/>
      <c r="H493" s="64"/>
      <c r="I493" s="64"/>
      <c r="J493" s="64"/>
      <c r="K493" s="64"/>
      <c r="L493" s="64"/>
      <c r="M493" s="64"/>
      <c r="N493" s="64"/>
      <c r="O493" s="64"/>
      <c r="P493" s="64"/>
      <c r="Q493" s="64"/>
      <c r="R493" s="64"/>
      <c r="S493" s="64"/>
      <c r="T493" s="64"/>
      <c r="U493" s="64"/>
      <c r="V493" s="64"/>
      <c r="W493" s="64"/>
      <c r="X493" s="64"/>
      <c r="Y493" s="64"/>
      <c r="Z493" s="64"/>
    </row>
    <row r="494" ht="12" customHeight="1">
      <c r="A494" s="64"/>
      <c r="B494" s="64"/>
      <c r="C494" s="64"/>
      <c r="D494" s="64"/>
      <c r="E494" s="64"/>
      <c r="F494" s="64"/>
      <c r="G494" s="64"/>
      <c r="H494" s="64"/>
      <c r="I494" s="64"/>
      <c r="J494" s="64"/>
      <c r="K494" s="64"/>
      <c r="L494" s="64"/>
      <c r="M494" s="64"/>
      <c r="N494" s="64"/>
      <c r="O494" s="64"/>
      <c r="P494" s="64"/>
      <c r="Q494" s="64"/>
      <c r="R494" s="64"/>
      <c r="S494" s="64"/>
      <c r="T494" s="64"/>
      <c r="U494" s="64"/>
      <c r="V494" s="64"/>
      <c r="W494" s="64"/>
      <c r="X494" s="64"/>
      <c r="Y494" s="64"/>
      <c r="Z494" s="64"/>
    </row>
    <row r="495" ht="12" customHeight="1">
      <c r="A495" s="64"/>
      <c r="B495" s="64"/>
      <c r="C495" s="64"/>
      <c r="D495" s="64"/>
      <c r="E495" s="64"/>
      <c r="F495" s="64"/>
      <c r="G495" s="64"/>
      <c r="H495" s="64"/>
      <c r="I495" s="64"/>
      <c r="J495" s="64"/>
      <c r="K495" s="64"/>
      <c r="L495" s="64"/>
      <c r="M495" s="64"/>
      <c r="N495" s="64"/>
      <c r="O495" s="64"/>
      <c r="P495" s="64"/>
      <c r="Q495" s="64"/>
      <c r="R495" s="64"/>
      <c r="S495" s="64"/>
      <c r="T495" s="64"/>
      <c r="U495" s="64"/>
      <c r="V495" s="64"/>
      <c r="W495" s="64"/>
      <c r="X495" s="64"/>
      <c r="Y495" s="64"/>
      <c r="Z495" s="64"/>
    </row>
    <row r="496" ht="12" customHeight="1">
      <c r="A496" s="64"/>
      <c r="B496" s="64"/>
      <c r="C496" s="64"/>
      <c r="D496" s="64"/>
      <c r="E496" s="64"/>
      <c r="F496" s="64"/>
      <c r="G496" s="64"/>
      <c r="H496" s="64"/>
      <c r="I496" s="64"/>
      <c r="J496" s="64"/>
      <c r="K496" s="64"/>
      <c r="L496" s="64"/>
      <c r="M496" s="64"/>
      <c r="N496" s="64"/>
      <c r="O496" s="64"/>
      <c r="P496" s="64"/>
      <c r="Q496" s="64"/>
      <c r="R496" s="64"/>
      <c r="S496" s="64"/>
      <c r="T496" s="64"/>
      <c r="U496" s="64"/>
      <c r="V496" s="64"/>
      <c r="W496" s="64"/>
      <c r="X496" s="64"/>
      <c r="Y496" s="64"/>
      <c r="Z496" s="64"/>
    </row>
    <row r="497" ht="12" customHeight="1">
      <c r="A497" s="64"/>
      <c r="B497" s="64"/>
      <c r="C497" s="64"/>
      <c r="D497" s="64"/>
      <c r="E497" s="64"/>
      <c r="F497" s="64"/>
      <c r="G497" s="64"/>
      <c r="H497" s="64"/>
      <c r="I497" s="64"/>
      <c r="J497" s="64"/>
      <c r="K497" s="64"/>
      <c r="L497" s="64"/>
      <c r="M497" s="64"/>
      <c r="N497" s="64"/>
      <c r="O497" s="64"/>
      <c r="P497" s="64"/>
      <c r="Q497" s="64"/>
      <c r="R497" s="64"/>
      <c r="S497" s="64"/>
      <c r="T497" s="64"/>
      <c r="U497" s="64"/>
      <c r="V497" s="64"/>
      <c r="W497" s="64"/>
      <c r="X497" s="64"/>
      <c r="Y497" s="64"/>
      <c r="Z497" s="64"/>
    </row>
    <row r="498" ht="12" customHeight="1">
      <c r="A498" s="64"/>
      <c r="B498" s="64"/>
      <c r="C498" s="64"/>
      <c r="D498" s="64"/>
      <c r="E498" s="64"/>
      <c r="F498" s="64"/>
      <c r="G498" s="64"/>
      <c r="H498" s="64"/>
      <c r="I498" s="64"/>
      <c r="J498" s="64"/>
      <c r="K498" s="64"/>
      <c r="L498" s="64"/>
      <c r="M498" s="64"/>
      <c r="N498" s="64"/>
      <c r="O498" s="64"/>
      <c r="P498" s="64"/>
      <c r="Q498" s="64"/>
      <c r="R498" s="64"/>
      <c r="S498" s="64"/>
      <c r="T498" s="64"/>
      <c r="U498" s="64"/>
      <c r="V498" s="64"/>
      <c r="W498" s="64"/>
      <c r="X498" s="64"/>
      <c r="Y498" s="64"/>
      <c r="Z498" s="64"/>
    </row>
    <row r="499" ht="12" customHeight="1">
      <c r="A499" s="64"/>
      <c r="B499" s="64"/>
      <c r="C499" s="64"/>
      <c r="D499" s="64"/>
      <c r="E499" s="64"/>
      <c r="F499" s="64"/>
      <c r="G499" s="64"/>
      <c r="H499" s="64"/>
      <c r="I499" s="64"/>
      <c r="J499" s="64"/>
      <c r="K499" s="64"/>
      <c r="L499" s="64"/>
      <c r="M499" s="64"/>
      <c r="N499" s="64"/>
      <c r="O499" s="64"/>
      <c r="P499" s="64"/>
      <c r="Q499" s="64"/>
      <c r="R499" s="64"/>
      <c r="S499" s="64"/>
      <c r="T499" s="64"/>
      <c r="U499" s="64"/>
      <c r="V499" s="64"/>
      <c r="W499" s="64"/>
      <c r="X499" s="64"/>
      <c r="Y499" s="64"/>
      <c r="Z499" s="64"/>
    </row>
    <row r="500" ht="12" customHeight="1">
      <c r="A500" s="64"/>
      <c r="B500" s="64"/>
      <c r="C500" s="64"/>
      <c r="D500" s="64"/>
      <c r="E500" s="64"/>
      <c r="F500" s="64"/>
      <c r="G500" s="64"/>
      <c r="H500" s="64"/>
      <c r="I500" s="64"/>
      <c r="J500" s="64"/>
      <c r="K500" s="64"/>
      <c r="L500" s="64"/>
      <c r="M500" s="64"/>
      <c r="N500" s="64"/>
      <c r="O500" s="64"/>
      <c r="P500" s="64"/>
      <c r="Q500" s="64"/>
      <c r="R500" s="64"/>
      <c r="S500" s="64"/>
      <c r="T500" s="64"/>
      <c r="U500" s="64"/>
      <c r="V500" s="64"/>
      <c r="W500" s="64"/>
      <c r="X500" s="64"/>
      <c r="Y500" s="64"/>
      <c r="Z500" s="64"/>
    </row>
    <row r="501" ht="12" customHeight="1">
      <c r="A501" s="64"/>
      <c r="B501" s="64"/>
      <c r="C501" s="64"/>
      <c r="D501" s="64"/>
      <c r="E501" s="64"/>
      <c r="F501" s="64"/>
      <c r="G501" s="64"/>
      <c r="H501" s="64"/>
      <c r="I501" s="64"/>
      <c r="J501" s="64"/>
      <c r="K501" s="64"/>
      <c r="L501" s="64"/>
      <c r="M501" s="64"/>
      <c r="N501" s="64"/>
      <c r="O501" s="64"/>
      <c r="P501" s="64"/>
      <c r="Q501" s="64"/>
      <c r="R501" s="64"/>
      <c r="S501" s="64"/>
      <c r="T501" s="64"/>
      <c r="U501" s="64"/>
      <c r="V501" s="64"/>
      <c r="W501" s="64"/>
      <c r="X501" s="64"/>
      <c r="Y501" s="64"/>
      <c r="Z501" s="64"/>
    </row>
    <row r="502" ht="12" customHeight="1">
      <c r="A502" s="64"/>
      <c r="B502" s="64"/>
      <c r="C502" s="64"/>
      <c r="D502" s="64"/>
      <c r="E502" s="64"/>
      <c r="F502" s="64"/>
      <c r="G502" s="64"/>
      <c r="H502" s="64"/>
      <c r="I502" s="64"/>
      <c r="J502" s="64"/>
      <c r="K502" s="64"/>
      <c r="L502" s="64"/>
      <c r="M502" s="64"/>
      <c r="N502" s="64"/>
      <c r="O502" s="64"/>
      <c r="P502" s="64"/>
      <c r="Q502" s="64"/>
      <c r="R502" s="64"/>
      <c r="S502" s="64"/>
      <c r="T502" s="64"/>
      <c r="U502" s="64"/>
      <c r="V502" s="64"/>
      <c r="W502" s="64"/>
      <c r="X502" s="64"/>
      <c r="Y502" s="64"/>
      <c r="Z502" s="64"/>
    </row>
    <row r="503" ht="12" customHeight="1">
      <c r="A503" s="64"/>
      <c r="B503" s="64"/>
      <c r="C503" s="64"/>
      <c r="D503" s="64"/>
      <c r="E503" s="64"/>
      <c r="F503" s="64"/>
      <c r="G503" s="64"/>
      <c r="H503" s="64"/>
      <c r="I503" s="64"/>
      <c r="J503" s="64"/>
      <c r="K503" s="64"/>
      <c r="L503" s="64"/>
      <c r="M503" s="64"/>
      <c r="N503" s="64"/>
      <c r="O503" s="64"/>
      <c r="P503" s="64"/>
      <c r="Q503" s="64"/>
      <c r="R503" s="64"/>
      <c r="S503" s="64"/>
      <c r="T503" s="64"/>
      <c r="U503" s="64"/>
      <c r="V503" s="64"/>
      <c r="W503" s="64"/>
      <c r="X503" s="64"/>
      <c r="Y503" s="64"/>
      <c r="Z503" s="64"/>
    </row>
    <row r="504" ht="12" customHeight="1">
      <c r="A504" s="64"/>
      <c r="B504" s="64"/>
      <c r="C504" s="64"/>
      <c r="D504" s="64"/>
      <c r="E504" s="64"/>
      <c r="F504" s="64"/>
      <c r="G504" s="64"/>
      <c r="H504" s="64"/>
      <c r="I504" s="64"/>
      <c r="J504" s="64"/>
      <c r="K504" s="64"/>
      <c r="L504" s="64"/>
      <c r="M504" s="64"/>
      <c r="N504" s="64"/>
      <c r="O504" s="64"/>
      <c r="P504" s="64"/>
      <c r="Q504" s="64"/>
      <c r="R504" s="64"/>
      <c r="S504" s="64"/>
      <c r="T504" s="64"/>
      <c r="U504" s="64"/>
      <c r="V504" s="64"/>
      <c r="W504" s="64"/>
      <c r="X504" s="64"/>
      <c r="Y504" s="64"/>
      <c r="Z504" s="64"/>
    </row>
    <row r="505" ht="12" customHeight="1">
      <c r="A505" s="64"/>
      <c r="B505" s="64"/>
      <c r="C505" s="64"/>
      <c r="D505" s="64"/>
      <c r="E505" s="64"/>
      <c r="F505" s="64"/>
      <c r="G505" s="64"/>
      <c r="H505" s="64"/>
      <c r="I505" s="64"/>
      <c r="J505" s="64"/>
      <c r="K505" s="64"/>
      <c r="L505" s="64"/>
      <c r="M505" s="64"/>
      <c r="N505" s="64"/>
      <c r="O505" s="64"/>
      <c r="P505" s="64"/>
      <c r="Q505" s="64"/>
      <c r="R505" s="64"/>
      <c r="S505" s="64"/>
      <c r="T505" s="64"/>
      <c r="U505" s="64"/>
      <c r="V505" s="64"/>
      <c r="W505" s="64"/>
      <c r="X505" s="64"/>
      <c r="Y505" s="64"/>
      <c r="Z505" s="64"/>
    </row>
    <row r="506" ht="12" customHeight="1">
      <c r="A506" s="64"/>
      <c r="B506" s="64"/>
      <c r="C506" s="64"/>
      <c r="D506" s="64"/>
      <c r="E506" s="64"/>
      <c r="F506" s="64"/>
      <c r="G506" s="64"/>
      <c r="H506" s="64"/>
      <c r="I506" s="64"/>
      <c r="J506" s="64"/>
      <c r="K506" s="64"/>
      <c r="L506" s="64"/>
      <c r="M506" s="64"/>
      <c r="N506" s="64"/>
      <c r="O506" s="64"/>
      <c r="P506" s="64"/>
      <c r="Q506" s="64"/>
      <c r="R506" s="64"/>
      <c r="S506" s="64"/>
      <c r="T506" s="64"/>
      <c r="U506" s="64"/>
      <c r="V506" s="64"/>
      <c r="W506" s="64"/>
      <c r="X506" s="64"/>
      <c r="Y506" s="64"/>
      <c r="Z506" s="64"/>
    </row>
    <row r="507" ht="12" customHeight="1">
      <c r="A507" s="64"/>
      <c r="B507" s="64"/>
      <c r="C507" s="64"/>
      <c r="D507" s="64"/>
      <c r="E507" s="64"/>
      <c r="F507" s="64"/>
      <c r="G507" s="64"/>
      <c r="H507" s="64"/>
      <c r="I507" s="64"/>
      <c r="J507" s="64"/>
      <c r="K507" s="64"/>
      <c r="L507" s="64"/>
      <c r="M507" s="64"/>
      <c r="N507" s="64"/>
      <c r="O507" s="64"/>
      <c r="P507" s="64"/>
      <c r="Q507" s="64"/>
      <c r="R507" s="64"/>
      <c r="S507" s="64"/>
      <c r="T507" s="64"/>
      <c r="U507" s="64"/>
      <c r="V507" s="64"/>
      <c r="W507" s="64"/>
      <c r="X507" s="64"/>
      <c r="Y507" s="64"/>
      <c r="Z507" s="64"/>
    </row>
    <row r="508" ht="12" customHeight="1">
      <c r="A508" s="64"/>
      <c r="B508" s="64"/>
      <c r="C508" s="64"/>
      <c r="D508" s="64"/>
      <c r="E508" s="64"/>
      <c r="F508" s="64"/>
      <c r="G508" s="64"/>
      <c r="H508" s="64"/>
      <c r="I508" s="64"/>
      <c r="J508" s="64"/>
      <c r="K508" s="64"/>
      <c r="L508" s="64"/>
      <c r="M508" s="64"/>
      <c r="N508" s="64"/>
      <c r="O508" s="64"/>
      <c r="P508" s="64"/>
      <c r="Q508" s="64"/>
      <c r="R508" s="64"/>
      <c r="S508" s="64"/>
      <c r="T508" s="64"/>
      <c r="U508" s="64"/>
      <c r="V508" s="64"/>
      <c r="W508" s="64"/>
      <c r="X508" s="64"/>
      <c r="Y508" s="64"/>
      <c r="Z508" s="64"/>
    </row>
    <row r="509" ht="12" customHeight="1">
      <c r="A509" s="64"/>
      <c r="B509" s="64"/>
      <c r="C509" s="64"/>
      <c r="D509" s="64"/>
      <c r="E509" s="64"/>
      <c r="F509" s="64"/>
      <c r="G509" s="64"/>
      <c r="H509" s="64"/>
      <c r="I509" s="64"/>
      <c r="J509" s="64"/>
      <c r="K509" s="64"/>
      <c r="L509" s="64"/>
      <c r="M509" s="64"/>
      <c r="N509" s="64"/>
      <c r="O509" s="64"/>
      <c r="P509" s="64"/>
      <c r="Q509" s="64"/>
      <c r="R509" s="64"/>
      <c r="S509" s="64"/>
      <c r="T509" s="64"/>
      <c r="U509" s="64"/>
      <c r="V509" s="64"/>
      <c r="W509" s="64"/>
      <c r="X509" s="64"/>
      <c r="Y509" s="64"/>
      <c r="Z509" s="64"/>
    </row>
    <row r="510" ht="12" customHeight="1">
      <c r="A510" s="64"/>
      <c r="B510" s="64"/>
      <c r="C510" s="64"/>
      <c r="D510" s="64"/>
      <c r="E510" s="64"/>
      <c r="F510" s="64"/>
      <c r="G510" s="64"/>
      <c r="H510" s="64"/>
      <c r="I510" s="64"/>
      <c r="J510" s="64"/>
      <c r="K510" s="64"/>
      <c r="L510" s="64"/>
      <c r="M510" s="64"/>
      <c r="N510" s="64"/>
      <c r="O510" s="64"/>
      <c r="P510" s="64"/>
      <c r="Q510" s="64"/>
      <c r="R510" s="64"/>
      <c r="S510" s="64"/>
      <c r="T510" s="64"/>
      <c r="U510" s="64"/>
      <c r="V510" s="64"/>
      <c r="W510" s="64"/>
      <c r="X510" s="64"/>
      <c r="Y510" s="64"/>
      <c r="Z510" s="64"/>
    </row>
    <row r="511" ht="12" customHeight="1">
      <c r="A511" s="64"/>
      <c r="B511" s="64"/>
      <c r="C511" s="64"/>
      <c r="D511" s="64"/>
      <c r="E511" s="64"/>
      <c r="F511" s="64"/>
      <c r="G511" s="64"/>
      <c r="H511" s="64"/>
      <c r="I511" s="64"/>
      <c r="J511" s="64"/>
      <c r="K511" s="64"/>
      <c r="L511" s="64"/>
      <c r="M511" s="64"/>
      <c r="N511" s="64"/>
      <c r="O511" s="64"/>
      <c r="P511" s="64"/>
      <c r="Q511" s="64"/>
      <c r="R511" s="64"/>
      <c r="S511" s="64"/>
      <c r="T511" s="64"/>
      <c r="U511" s="64"/>
      <c r="V511" s="64"/>
      <c r="W511" s="64"/>
      <c r="X511" s="64"/>
      <c r="Y511" s="64"/>
      <c r="Z511" s="64"/>
    </row>
    <row r="512" ht="12" customHeight="1">
      <c r="A512" s="64"/>
      <c r="B512" s="64"/>
      <c r="C512" s="64"/>
      <c r="D512" s="64"/>
      <c r="E512" s="64"/>
      <c r="F512" s="64"/>
      <c r="G512" s="64"/>
      <c r="H512" s="64"/>
      <c r="I512" s="64"/>
      <c r="J512" s="64"/>
      <c r="K512" s="64"/>
      <c r="L512" s="64"/>
      <c r="M512" s="64"/>
      <c r="N512" s="64"/>
      <c r="O512" s="64"/>
      <c r="P512" s="64"/>
      <c r="Q512" s="64"/>
      <c r="R512" s="64"/>
      <c r="S512" s="64"/>
      <c r="T512" s="64"/>
      <c r="U512" s="64"/>
      <c r="V512" s="64"/>
      <c r="W512" s="64"/>
      <c r="X512" s="64"/>
      <c r="Y512" s="64"/>
      <c r="Z512" s="64"/>
    </row>
    <row r="513" ht="12" customHeight="1">
      <c r="A513" s="64"/>
      <c r="B513" s="64"/>
      <c r="C513" s="64"/>
      <c r="D513" s="64"/>
      <c r="E513" s="64"/>
      <c r="F513" s="64"/>
      <c r="G513" s="64"/>
      <c r="H513" s="64"/>
      <c r="I513" s="64"/>
      <c r="J513" s="64"/>
      <c r="K513" s="64"/>
      <c r="L513" s="64"/>
      <c r="M513" s="64"/>
      <c r="N513" s="64"/>
      <c r="O513" s="64"/>
      <c r="P513" s="64"/>
      <c r="Q513" s="64"/>
      <c r="R513" s="64"/>
      <c r="S513" s="64"/>
      <c r="T513" s="64"/>
      <c r="U513" s="64"/>
      <c r="V513" s="64"/>
      <c r="W513" s="64"/>
      <c r="X513" s="64"/>
      <c r="Y513" s="64"/>
      <c r="Z513" s="64"/>
    </row>
    <row r="514" ht="12" customHeight="1">
      <c r="A514" s="64"/>
      <c r="B514" s="64"/>
      <c r="C514" s="64"/>
      <c r="D514" s="64"/>
      <c r="E514" s="64"/>
      <c r="F514" s="64"/>
      <c r="G514" s="64"/>
      <c r="H514" s="64"/>
      <c r="I514" s="64"/>
      <c r="J514" s="64"/>
      <c r="K514" s="64"/>
      <c r="L514" s="64"/>
      <c r="M514" s="64"/>
      <c r="N514" s="64"/>
      <c r="O514" s="64"/>
      <c r="P514" s="64"/>
      <c r="Q514" s="64"/>
      <c r="R514" s="64"/>
      <c r="S514" s="64"/>
      <c r="T514" s="64"/>
      <c r="U514" s="64"/>
      <c r="V514" s="64"/>
      <c r="W514" s="64"/>
      <c r="X514" s="64"/>
      <c r="Y514" s="64"/>
      <c r="Z514" s="64"/>
    </row>
    <row r="515" ht="12" customHeight="1">
      <c r="A515" s="64"/>
      <c r="B515" s="64"/>
      <c r="C515" s="64"/>
      <c r="D515" s="64"/>
      <c r="E515" s="64"/>
      <c r="F515" s="64"/>
      <c r="G515" s="64"/>
      <c r="H515" s="64"/>
      <c r="I515" s="64"/>
      <c r="J515" s="64"/>
      <c r="K515" s="64"/>
      <c r="L515" s="64"/>
      <c r="M515" s="64"/>
      <c r="N515" s="64"/>
      <c r="O515" s="64"/>
      <c r="P515" s="64"/>
      <c r="Q515" s="64"/>
      <c r="R515" s="64"/>
      <c r="S515" s="64"/>
      <c r="T515" s="64"/>
      <c r="U515" s="64"/>
      <c r="V515" s="64"/>
      <c r="W515" s="64"/>
      <c r="X515" s="64"/>
      <c r="Y515" s="64"/>
      <c r="Z515" s="64"/>
    </row>
    <row r="516" ht="12" customHeight="1">
      <c r="A516" s="64"/>
      <c r="B516" s="64"/>
      <c r="C516" s="64"/>
      <c r="D516" s="64"/>
      <c r="E516" s="64"/>
      <c r="F516" s="64"/>
      <c r="G516" s="64"/>
      <c r="H516" s="64"/>
      <c r="I516" s="64"/>
      <c r="J516" s="64"/>
      <c r="K516" s="64"/>
      <c r="L516" s="64"/>
      <c r="M516" s="64"/>
      <c r="N516" s="64"/>
      <c r="O516" s="64"/>
      <c r="P516" s="64"/>
      <c r="Q516" s="64"/>
      <c r="R516" s="64"/>
      <c r="S516" s="64"/>
      <c r="T516" s="64"/>
      <c r="U516" s="64"/>
      <c r="V516" s="64"/>
      <c r="W516" s="64"/>
      <c r="X516" s="64"/>
      <c r="Y516" s="64"/>
      <c r="Z516" s="64"/>
    </row>
    <row r="517" ht="12" customHeight="1">
      <c r="A517" s="64"/>
      <c r="B517" s="64"/>
      <c r="C517" s="64"/>
      <c r="D517" s="64"/>
      <c r="E517" s="64"/>
      <c r="F517" s="64"/>
      <c r="G517" s="64"/>
      <c r="H517" s="64"/>
      <c r="I517" s="64"/>
      <c r="J517" s="64"/>
      <c r="K517" s="64"/>
      <c r="L517" s="64"/>
      <c r="M517" s="64"/>
      <c r="N517" s="64"/>
      <c r="O517" s="64"/>
      <c r="P517" s="64"/>
      <c r="Q517" s="64"/>
      <c r="R517" s="64"/>
      <c r="S517" s="64"/>
      <c r="T517" s="64"/>
      <c r="U517" s="64"/>
      <c r="V517" s="64"/>
      <c r="W517" s="64"/>
      <c r="X517" s="64"/>
      <c r="Y517" s="64"/>
      <c r="Z517" s="64"/>
    </row>
    <row r="518" ht="12" customHeight="1">
      <c r="A518" s="64"/>
      <c r="B518" s="64"/>
      <c r="C518" s="64"/>
      <c r="D518" s="64"/>
      <c r="E518" s="64"/>
      <c r="F518" s="64"/>
      <c r="G518" s="64"/>
      <c r="H518" s="64"/>
      <c r="I518" s="64"/>
      <c r="J518" s="64"/>
      <c r="K518" s="64"/>
      <c r="L518" s="64"/>
      <c r="M518" s="64"/>
      <c r="N518" s="64"/>
      <c r="O518" s="64"/>
      <c r="P518" s="64"/>
      <c r="Q518" s="64"/>
      <c r="R518" s="64"/>
      <c r="S518" s="64"/>
      <c r="T518" s="64"/>
      <c r="U518" s="64"/>
      <c r="V518" s="64"/>
      <c r="W518" s="64"/>
      <c r="X518" s="64"/>
      <c r="Y518" s="64"/>
      <c r="Z518" s="64"/>
    </row>
    <row r="519" ht="12" customHeight="1">
      <c r="A519" s="64"/>
      <c r="B519" s="64"/>
      <c r="C519" s="64"/>
      <c r="D519" s="64"/>
      <c r="E519" s="64"/>
      <c r="F519" s="64"/>
      <c r="G519" s="64"/>
      <c r="H519" s="64"/>
      <c r="I519" s="64"/>
      <c r="J519" s="64"/>
      <c r="K519" s="64"/>
      <c r="L519" s="64"/>
      <c r="M519" s="64"/>
      <c r="N519" s="64"/>
      <c r="O519" s="64"/>
      <c r="P519" s="64"/>
      <c r="Q519" s="64"/>
      <c r="R519" s="64"/>
      <c r="S519" s="64"/>
      <c r="T519" s="64"/>
      <c r="U519" s="64"/>
      <c r="V519" s="64"/>
      <c r="W519" s="64"/>
      <c r="X519" s="64"/>
      <c r="Y519" s="64"/>
      <c r="Z519" s="64"/>
    </row>
    <row r="520" ht="12" customHeight="1">
      <c r="A520" s="64"/>
      <c r="B520" s="64"/>
      <c r="C520" s="64"/>
      <c r="D520" s="64"/>
      <c r="E520" s="64"/>
      <c r="F520" s="64"/>
      <c r="G520" s="64"/>
      <c r="H520" s="64"/>
      <c r="I520" s="64"/>
      <c r="J520" s="64"/>
      <c r="K520" s="64"/>
      <c r="L520" s="64"/>
      <c r="M520" s="64"/>
      <c r="N520" s="64"/>
      <c r="O520" s="64"/>
      <c r="P520" s="64"/>
      <c r="Q520" s="64"/>
      <c r="R520" s="64"/>
      <c r="S520" s="64"/>
      <c r="T520" s="64"/>
      <c r="U520" s="64"/>
      <c r="V520" s="64"/>
      <c r="W520" s="64"/>
      <c r="X520" s="64"/>
      <c r="Y520" s="64"/>
      <c r="Z520" s="64"/>
    </row>
    <row r="521" ht="12" customHeight="1">
      <c r="A521" s="64"/>
      <c r="B521" s="64"/>
      <c r="C521" s="64"/>
      <c r="D521" s="64"/>
      <c r="E521" s="64"/>
      <c r="F521" s="64"/>
      <c r="G521" s="64"/>
      <c r="H521" s="64"/>
      <c r="I521" s="64"/>
      <c r="J521" s="64"/>
      <c r="K521" s="64"/>
      <c r="L521" s="64"/>
      <c r="M521" s="64"/>
      <c r="N521" s="64"/>
      <c r="O521" s="64"/>
      <c r="P521" s="64"/>
      <c r="Q521" s="64"/>
      <c r="R521" s="64"/>
      <c r="S521" s="64"/>
      <c r="T521" s="64"/>
      <c r="U521" s="64"/>
      <c r="V521" s="64"/>
      <c r="W521" s="64"/>
      <c r="X521" s="64"/>
      <c r="Y521" s="64"/>
      <c r="Z521" s="64"/>
    </row>
    <row r="522" ht="12" customHeight="1">
      <c r="A522" s="64"/>
      <c r="B522" s="64"/>
      <c r="C522" s="64"/>
      <c r="D522" s="64"/>
      <c r="E522" s="64"/>
      <c r="F522" s="64"/>
      <c r="G522" s="64"/>
      <c r="H522" s="64"/>
      <c r="I522" s="64"/>
      <c r="J522" s="64"/>
      <c r="K522" s="64"/>
      <c r="L522" s="64"/>
      <c r="M522" s="64"/>
      <c r="N522" s="64"/>
      <c r="O522" s="64"/>
      <c r="P522" s="64"/>
      <c r="Q522" s="64"/>
      <c r="R522" s="64"/>
      <c r="S522" s="64"/>
      <c r="T522" s="64"/>
      <c r="U522" s="64"/>
      <c r="V522" s="64"/>
      <c r="W522" s="64"/>
      <c r="X522" s="64"/>
      <c r="Y522" s="64"/>
      <c r="Z522" s="64"/>
    </row>
    <row r="523" ht="12" customHeight="1">
      <c r="A523" s="64"/>
      <c r="B523" s="64"/>
      <c r="C523" s="64"/>
      <c r="D523" s="64"/>
      <c r="E523" s="64"/>
      <c r="F523" s="64"/>
      <c r="G523" s="64"/>
      <c r="H523" s="64"/>
      <c r="I523" s="64"/>
      <c r="J523" s="64"/>
      <c r="K523" s="64"/>
      <c r="L523" s="64"/>
      <c r="M523" s="64"/>
      <c r="N523" s="64"/>
      <c r="O523" s="64"/>
      <c r="P523" s="64"/>
      <c r="Q523" s="64"/>
      <c r="R523" s="64"/>
      <c r="S523" s="64"/>
      <c r="T523" s="64"/>
      <c r="U523" s="64"/>
      <c r="V523" s="64"/>
      <c r="W523" s="64"/>
      <c r="X523" s="64"/>
      <c r="Y523" s="64"/>
      <c r="Z523" s="64"/>
    </row>
    <row r="524" ht="12" customHeight="1">
      <c r="A524" s="64"/>
      <c r="B524" s="64"/>
      <c r="C524" s="64"/>
      <c r="D524" s="64"/>
      <c r="E524" s="64"/>
      <c r="F524" s="64"/>
      <c r="G524" s="64"/>
      <c r="H524" s="64"/>
      <c r="I524" s="64"/>
      <c r="J524" s="64"/>
      <c r="K524" s="64"/>
      <c r="L524" s="64"/>
      <c r="M524" s="64"/>
      <c r="N524" s="64"/>
      <c r="O524" s="64"/>
      <c r="P524" s="64"/>
      <c r="Q524" s="64"/>
      <c r="R524" s="64"/>
      <c r="S524" s="64"/>
      <c r="T524" s="64"/>
      <c r="U524" s="64"/>
      <c r="V524" s="64"/>
      <c r="W524" s="64"/>
      <c r="X524" s="64"/>
      <c r="Y524" s="64"/>
      <c r="Z524" s="64"/>
    </row>
    <row r="525" ht="12" customHeight="1">
      <c r="A525" s="64"/>
      <c r="B525" s="64"/>
      <c r="C525" s="64"/>
      <c r="D525" s="64"/>
      <c r="E525" s="64"/>
      <c r="F525" s="64"/>
      <c r="G525" s="64"/>
      <c r="H525" s="64"/>
      <c r="I525" s="64"/>
      <c r="J525" s="64"/>
      <c r="K525" s="64"/>
      <c r="L525" s="64"/>
      <c r="M525" s="64"/>
      <c r="N525" s="64"/>
      <c r="O525" s="64"/>
      <c r="P525" s="64"/>
      <c r="Q525" s="64"/>
      <c r="R525" s="64"/>
      <c r="S525" s="64"/>
      <c r="T525" s="64"/>
      <c r="U525" s="64"/>
      <c r="V525" s="64"/>
      <c r="W525" s="64"/>
      <c r="X525" s="64"/>
      <c r="Y525" s="64"/>
      <c r="Z525" s="64"/>
    </row>
    <row r="526" ht="12" customHeight="1">
      <c r="A526" s="64"/>
      <c r="B526" s="64"/>
      <c r="C526" s="64"/>
      <c r="D526" s="64"/>
      <c r="E526" s="64"/>
      <c r="F526" s="64"/>
      <c r="G526" s="64"/>
      <c r="H526" s="64"/>
      <c r="I526" s="64"/>
      <c r="J526" s="64"/>
      <c r="K526" s="64"/>
      <c r="L526" s="64"/>
      <c r="M526" s="64"/>
      <c r="N526" s="64"/>
      <c r="O526" s="64"/>
      <c r="P526" s="64"/>
      <c r="Q526" s="64"/>
      <c r="R526" s="64"/>
      <c r="S526" s="64"/>
      <c r="T526" s="64"/>
      <c r="U526" s="64"/>
      <c r="V526" s="64"/>
      <c r="W526" s="64"/>
      <c r="X526" s="64"/>
      <c r="Y526" s="64"/>
      <c r="Z526" s="64"/>
    </row>
    <row r="527" ht="12" customHeight="1">
      <c r="A527" s="64"/>
      <c r="B527" s="64"/>
      <c r="C527" s="64"/>
      <c r="D527" s="64"/>
      <c r="E527" s="64"/>
      <c r="F527" s="64"/>
      <c r="G527" s="64"/>
      <c r="H527" s="64"/>
      <c r="I527" s="64"/>
      <c r="J527" s="64"/>
      <c r="K527" s="64"/>
      <c r="L527" s="64"/>
      <c r="M527" s="64"/>
      <c r="N527" s="64"/>
      <c r="O527" s="64"/>
      <c r="P527" s="64"/>
      <c r="Q527" s="64"/>
      <c r="R527" s="64"/>
      <c r="S527" s="64"/>
      <c r="T527" s="64"/>
      <c r="U527" s="64"/>
      <c r="V527" s="64"/>
      <c r="W527" s="64"/>
      <c r="X527" s="64"/>
      <c r="Y527" s="64"/>
      <c r="Z527" s="64"/>
    </row>
    <row r="528" ht="12" customHeight="1">
      <c r="A528" s="64"/>
      <c r="B528" s="64"/>
      <c r="C528" s="64"/>
      <c r="D528" s="64"/>
      <c r="E528" s="64"/>
      <c r="F528" s="64"/>
      <c r="G528" s="64"/>
      <c r="H528" s="64"/>
      <c r="I528" s="64"/>
      <c r="J528" s="64"/>
      <c r="K528" s="64"/>
      <c r="L528" s="64"/>
      <c r="M528" s="64"/>
      <c r="N528" s="64"/>
      <c r="O528" s="64"/>
      <c r="P528" s="64"/>
      <c r="Q528" s="64"/>
      <c r="R528" s="64"/>
      <c r="S528" s="64"/>
      <c r="T528" s="64"/>
      <c r="U528" s="64"/>
      <c r="V528" s="64"/>
      <c r="W528" s="64"/>
      <c r="X528" s="64"/>
      <c r="Y528" s="64"/>
      <c r="Z528" s="64"/>
    </row>
    <row r="529" ht="12" customHeight="1">
      <c r="A529" s="64"/>
      <c r="B529" s="64"/>
      <c r="C529" s="64"/>
      <c r="D529" s="64"/>
      <c r="E529" s="64"/>
      <c r="F529" s="64"/>
      <c r="G529" s="64"/>
      <c r="H529" s="64"/>
      <c r="I529" s="64"/>
      <c r="J529" s="64"/>
      <c r="K529" s="64"/>
      <c r="L529" s="64"/>
      <c r="M529" s="64"/>
      <c r="N529" s="64"/>
      <c r="O529" s="64"/>
      <c r="P529" s="64"/>
      <c r="Q529" s="64"/>
      <c r="R529" s="64"/>
      <c r="S529" s="64"/>
      <c r="T529" s="64"/>
      <c r="U529" s="64"/>
      <c r="V529" s="64"/>
      <c r="W529" s="64"/>
      <c r="X529" s="64"/>
      <c r="Y529" s="64"/>
      <c r="Z529" s="64"/>
    </row>
    <row r="530" ht="12" customHeight="1">
      <c r="A530" s="64"/>
      <c r="B530" s="64"/>
      <c r="C530" s="64"/>
      <c r="D530" s="64"/>
      <c r="E530" s="64"/>
      <c r="F530" s="64"/>
      <c r="G530" s="64"/>
      <c r="H530" s="64"/>
      <c r="I530" s="64"/>
      <c r="J530" s="64"/>
      <c r="K530" s="64"/>
      <c r="L530" s="64"/>
      <c r="M530" s="64"/>
      <c r="N530" s="64"/>
      <c r="O530" s="64"/>
      <c r="P530" s="64"/>
      <c r="Q530" s="64"/>
      <c r="R530" s="64"/>
      <c r="S530" s="64"/>
      <c r="T530" s="64"/>
      <c r="U530" s="64"/>
      <c r="V530" s="64"/>
      <c r="W530" s="64"/>
      <c r="X530" s="64"/>
      <c r="Y530" s="64"/>
      <c r="Z530" s="64"/>
    </row>
    <row r="531" ht="12" customHeight="1">
      <c r="A531" s="64"/>
      <c r="B531" s="64"/>
      <c r="C531" s="64"/>
      <c r="D531" s="64"/>
      <c r="E531" s="64"/>
      <c r="F531" s="64"/>
      <c r="G531" s="64"/>
      <c r="H531" s="64"/>
      <c r="I531" s="64"/>
      <c r="J531" s="64"/>
      <c r="K531" s="64"/>
      <c r="L531" s="64"/>
      <c r="M531" s="64"/>
      <c r="N531" s="64"/>
      <c r="O531" s="64"/>
      <c r="P531" s="64"/>
      <c r="Q531" s="64"/>
      <c r="R531" s="64"/>
      <c r="S531" s="64"/>
      <c r="T531" s="64"/>
      <c r="U531" s="64"/>
      <c r="V531" s="64"/>
      <c r="W531" s="64"/>
      <c r="X531" s="64"/>
      <c r="Y531" s="64"/>
      <c r="Z531" s="64"/>
    </row>
    <row r="532" ht="12" customHeight="1">
      <c r="A532" s="64"/>
      <c r="B532" s="64"/>
      <c r="C532" s="64"/>
      <c r="D532" s="64"/>
      <c r="E532" s="64"/>
      <c r="F532" s="64"/>
      <c r="G532" s="64"/>
      <c r="H532" s="64"/>
      <c r="I532" s="64"/>
      <c r="J532" s="64"/>
      <c r="K532" s="64"/>
      <c r="L532" s="64"/>
      <c r="M532" s="64"/>
      <c r="N532" s="64"/>
      <c r="O532" s="64"/>
      <c r="P532" s="64"/>
      <c r="Q532" s="64"/>
      <c r="R532" s="64"/>
      <c r="S532" s="64"/>
      <c r="T532" s="64"/>
      <c r="U532" s="64"/>
      <c r="V532" s="64"/>
      <c r="W532" s="64"/>
      <c r="X532" s="64"/>
      <c r="Y532" s="64"/>
      <c r="Z532" s="64"/>
    </row>
    <row r="533" ht="12" customHeight="1">
      <c r="A533" s="64"/>
      <c r="B533" s="64"/>
      <c r="C533" s="64"/>
      <c r="D533" s="64"/>
      <c r="E533" s="64"/>
      <c r="F533" s="64"/>
      <c r="G533" s="64"/>
      <c r="H533" s="64"/>
      <c r="I533" s="64"/>
      <c r="J533" s="64"/>
      <c r="K533" s="64"/>
      <c r="L533" s="64"/>
      <c r="M533" s="64"/>
      <c r="N533" s="64"/>
      <c r="O533" s="64"/>
      <c r="P533" s="64"/>
      <c r="Q533" s="64"/>
      <c r="R533" s="64"/>
      <c r="S533" s="64"/>
      <c r="T533" s="64"/>
      <c r="U533" s="64"/>
      <c r="V533" s="64"/>
      <c r="W533" s="64"/>
      <c r="X533" s="64"/>
      <c r="Y533" s="64"/>
      <c r="Z533" s="64"/>
    </row>
    <row r="534" ht="12" customHeight="1">
      <c r="A534" s="64"/>
      <c r="B534" s="64"/>
      <c r="C534" s="64"/>
      <c r="D534" s="64"/>
      <c r="E534" s="64"/>
      <c r="F534" s="64"/>
      <c r="G534" s="64"/>
      <c r="H534" s="64"/>
      <c r="I534" s="64"/>
      <c r="J534" s="64"/>
      <c r="K534" s="64"/>
      <c r="L534" s="64"/>
      <c r="M534" s="64"/>
      <c r="N534" s="64"/>
      <c r="O534" s="64"/>
      <c r="P534" s="64"/>
      <c r="Q534" s="64"/>
      <c r="R534" s="64"/>
      <c r="S534" s="64"/>
      <c r="T534" s="64"/>
      <c r="U534" s="64"/>
      <c r="V534" s="64"/>
      <c r="W534" s="64"/>
      <c r="X534" s="64"/>
      <c r="Y534" s="64"/>
      <c r="Z534" s="64"/>
    </row>
    <row r="535" ht="12" customHeight="1">
      <c r="A535" s="64"/>
      <c r="B535" s="64"/>
      <c r="C535" s="64"/>
      <c r="D535" s="64"/>
      <c r="E535" s="64"/>
      <c r="F535" s="64"/>
      <c r="G535" s="64"/>
      <c r="H535" s="64"/>
      <c r="I535" s="64"/>
      <c r="J535" s="64"/>
      <c r="K535" s="64"/>
      <c r="L535" s="64"/>
      <c r="M535" s="64"/>
      <c r="N535" s="64"/>
      <c r="O535" s="64"/>
      <c r="P535" s="64"/>
      <c r="Q535" s="64"/>
      <c r="R535" s="64"/>
      <c r="S535" s="64"/>
      <c r="T535" s="64"/>
      <c r="U535" s="64"/>
      <c r="V535" s="64"/>
      <c r="W535" s="64"/>
      <c r="X535" s="64"/>
      <c r="Y535" s="64"/>
      <c r="Z535" s="64"/>
    </row>
    <row r="536" ht="12" customHeight="1">
      <c r="A536" s="64"/>
      <c r="B536" s="64"/>
      <c r="C536" s="64"/>
      <c r="D536" s="64"/>
      <c r="E536" s="64"/>
      <c r="F536" s="64"/>
      <c r="G536" s="64"/>
      <c r="H536" s="64"/>
      <c r="I536" s="64"/>
      <c r="J536" s="64"/>
      <c r="K536" s="64"/>
      <c r="L536" s="64"/>
      <c r="M536" s="64"/>
      <c r="N536" s="64"/>
      <c r="O536" s="64"/>
      <c r="P536" s="64"/>
      <c r="Q536" s="64"/>
      <c r="R536" s="64"/>
      <c r="S536" s="64"/>
      <c r="T536" s="64"/>
      <c r="U536" s="64"/>
      <c r="V536" s="64"/>
      <c r="W536" s="64"/>
      <c r="X536" s="64"/>
      <c r="Y536" s="64"/>
      <c r="Z536" s="64"/>
    </row>
    <row r="537" ht="12" customHeight="1">
      <c r="A537" s="64"/>
      <c r="B537" s="64"/>
      <c r="C537" s="64"/>
      <c r="D537" s="64"/>
      <c r="E537" s="64"/>
      <c r="F537" s="64"/>
      <c r="G537" s="64"/>
      <c r="H537" s="64"/>
      <c r="I537" s="64"/>
      <c r="J537" s="64"/>
      <c r="K537" s="64"/>
      <c r="L537" s="64"/>
      <c r="M537" s="64"/>
      <c r="N537" s="64"/>
      <c r="O537" s="64"/>
      <c r="P537" s="64"/>
      <c r="Q537" s="64"/>
      <c r="R537" s="64"/>
      <c r="S537" s="64"/>
      <c r="T537" s="64"/>
      <c r="U537" s="64"/>
      <c r="V537" s="64"/>
      <c r="W537" s="64"/>
      <c r="X537" s="64"/>
      <c r="Y537" s="64"/>
      <c r="Z537" s="64"/>
    </row>
    <row r="538" ht="12" customHeight="1">
      <c r="A538" s="64"/>
      <c r="B538" s="64"/>
      <c r="C538" s="64"/>
      <c r="D538" s="64"/>
      <c r="E538" s="64"/>
      <c r="F538" s="64"/>
      <c r="G538" s="64"/>
      <c r="H538" s="64"/>
      <c r="I538" s="64"/>
      <c r="J538" s="64"/>
      <c r="K538" s="64"/>
      <c r="L538" s="64"/>
      <c r="M538" s="64"/>
      <c r="N538" s="64"/>
      <c r="O538" s="64"/>
      <c r="P538" s="64"/>
      <c r="Q538" s="64"/>
      <c r="R538" s="64"/>
      <c r="S538" s="64"/>
      <c r="T538" s="64"/>
      <c r="U538" s="64"/>
      <c r="V538" s="64"/>
      <c r="W538" s="64"/>
      <c r="X538" s="64"/>
      <c r="Y538" s="64"/>
      <c r="Z538" s="64"/>
    </row>
    <row r="539" ht="12" customHeight="1">
      <c r="A539" s="64"/>
      <c r="B539" s="64"/>
      <c r="C539" s="64"/>
      <c r="D539" s="64"/>
      <c r="E539" s="64"/>
      <c r="F539" s="64"/>
      <c r="G539" s="64"/>
      <c r="H539" s="64"/>
      <c r="I539" s="64"/>
      <c r="J539" s="64"/>
      <c r="K539" s="64"/>
      <c r="L539" s="64"/>
      <c r="M539" s="64"/>
      <c r="N539" s="64"/>
      <c r="O539" s="64"/>
      <c r="P539" s="64"/>
      <c r="Q539" s="64"/>
      <c r="R539" s="64"/>
      <c r="S539" s="64"/>
      <c r="T539" s="64"/>
      <c r="U539" s="64"/>
      <c r="V539" s="64"/>
      <c r="W539" s="64"/>
      <c r="X539" s="64"/>
      <c r="Y539" s="64"/>
      <c r="Z539" s="64"/>
    </row>
    <row r="540" ht="12" customHeight="1">
      <c r="A540" s="64"/>
      <c r="B540" s="64"/>
      <c r="C540" s="64"/>
      <c r="D540" s="64"/>
      <c r="E540" s="64"/>
      <c r="F540" s="64"/>
      <c r="G540" s="64"/>
      <c r="H540" s="64"/>
      <c r="I540" s="64"/>
      <c r="J540" s="64"/>
      <c r="K540" s="64"/>
      <c r="L540" s="64"/>
      <c r="M540" s="64"/>
      <c r="N540" s="64"/>
      <c r="O540" s="64"/>
      <c r="P540" s="64"/>
      <c r="Q540" s="64"/>
      <c r="R540" s="64"/>
      <c r="S540" s="64"/>
      <c r="T540" s="64"/>
      <c r="U540" s="64"/>
      <c r="V540" s="64"/>
      <c r="W540" s="64"/>
      <c r="X540" s="64"/>
      <c r="Y540" s="64"/>
      <c r="Z540" s="64"/>
    </row>
    <row r="541" ht="12" customHeight="1">
      <c r="A541" s="64"/>
      <c r="B541" s="64"/>
      <c r="C541" s="64"/>
      <c r="D541" s="64"/>
      <c r="E541" s="64"/>
      <c r="F541" s="64"/>
      <c r="G541" s="64"/>
      <c r="H541" s="64"/>
      <c r="I541" s="64"/>
      <c r="J541" s="64"/>
      <c r="K541" s="64"/>
      <c r="L541" s="64"/>
      <c r="M541" s="64"/>
      <c r="N541" s="64"/>
      <c r="O541" s="64"/>
      <c r="P541" s="64"/>
      <c r="Q541" s="64"/>
      <c r="R541" s="64"/>
      <c r="S541" s="64"/>
      <c r="T541" s="64"/>
      <c r="U541" s="64"/>
      <c r="V541" s="64"/>
      <c r="W541" s="64"/>
      <c r="X541" s="64"/>
      <c r="Y541" s="64"/>
      <c r="Z541" s="64"/>
    </row>
    <row r="542" ht="12" customHeight="1">
      <c r="A542" s="64"/>
      <c r="B542" s="64"/>
      <c r="C542" s="64"/>
      <c r="D542" s="64"/>
      <c r="E542" s="64"/>
      <c r="F542" s="64"/>
      <c r="G542" s="64"/>
      <c r="H542" s="64"/>
      <c r="I542" s="64"/>
      <c r="J542" s="64"/>
      <c r="K542" s="64"/>
      <c r="L542" s="64"/>
      <c r="M542" s="64"/>
      <c r="N542" s="64"/>
      <c r="O542" s="64"/>
      <c r="P542" s="64"/>
      <c r="Q542" s="64"/>
      <c r="R542" s="64"/>
      <c r="S542" s="64"/>
      <c r="T542" s="64"/>
      <c r="U542" s="64"/>
      <c r="V542" s="64"/>
      <c r="W542" s="64"/>
      <c r="X542" s="64"/>
      <c r="Y542" s="64"/>
      <c r="Z542" s="64"/>
    </row>
    <row r="543" ht="12" customHeight="1">
      <c r="A543" s="64"/>
      <c r="B543" s="64"/>
      <c r="C543" s="64"/>
      <c r="D543" s="64"/>
      <c r="E543" s="64"/>
      <c r="F543" s="64"/>
      <c r="G543" s="64"/>
      <c r="H543" s="64"/>
      <c r="I543" s="64"/>
      <c r="J543" s="64"/>
      <c r="K543" s="64"/>
      <c r="L543" s="64"/>
      <c r="M543" s="64"/>
      <c r="N543" s="64"/>
      <c r="O543" s="64"/>
      <c r="P543" s="64"/>
      <c r="Q543" s="64"/>
      <c r="R543" s="64"/>
      <c r="S543" s="64"/>
      <c r="T543" s="64"/>
      <c r="U543" s="64"/>
      <c r="V543" s="64"/>
      <c r="W543" s="64"/>
      <c r="X543" s="64"/>
      <c r="Y543" s="64"/>
      <c r="Z543" s="64"/>
    </row>
    <row r="544" ht="12" customHeight="1">
      <c r="A544" s="64"/>
      <c r="B544" s="64"/>
      <c r="C544" s="64"/>
      <c r="D544" s="64"/>
      <c r="E544" s="64"/>
      <c r="F544" s="64"/>
      <c r="G544" s="64"/>
      <c r="H544" s="64"/>
      <c r="I544" s="64"/>
      <c r="J544" s="64"/>
      <c r="K544" s="64"/>
      <c r="L544" s="64"/>
      <c r="M544" s="64"/>
      <c r="N544" s="64"/>
      <c r="O544" s="64"/>
      <c r="P544" s="64"/>
      <c r="Q544" s="64"/>
      <c r="R544" s="64"/>
      <c r="S544" s="64"/>
      <c r="T544" s="64"/>
      <c r="U544" s="64"/>
      <c r="V544" s="64"/>
      <c r="W544" s="64"/>
      <c r="X544" s="64"/>
      <c r="Y544" s="64"/>
      <c r="Z544" s="64"/>
    </row>
    <row r="545" ht="12" customHeight="1">
      <c r="A545" s="64"/>
      <c r="B545" s="64"/>
      <c r="C545" s="64"/>
      <c r="D545" s="64"/>
      <c r="E545" s="64"/>
      <c r="F545" s="64"/>
      <c r="G545" s="64"/>
      <c r="H545" s="64"/>
      <c r="I545" s="64"/>
      <c r="J545" s="64"/>
      <c r="K545" s="64"/>
      <c r="L545" s="64"/>
      <c r="M545" s="64"/>
      <c r="N545" s="64"/>
      <c r="O545" s="64"/>
      <c r="P545" s="64"/>
      <c r="Q545" s="64"/>
      <c r="R545" s="64"/>
      <c r="S545" s="64"/>
      <c r="T545" s="64"/>
      <c r="U545" s="64"/>
      <c r="V545" s="64"/>
      <c r="W545" s="64"/>
      <c r="X545" s="64"/>
      <c r="Y545" s="64"/>
      <c r="Z545" s="64"/>
    </row>
    <row r="546" ht="12" customHeight="1">
      <c r="A546" s="64"/>
      <c r="B546" s="64"/>
      <c r="C546" s="64"/>
      <c r="D546" s="64"/>
      <c r="E546" s="64"/>
      <c r="F546" s="64"/>
      <c r="G546" s="64"/>
      <c r="H546" s="64"/>
      <c r="I546" s="64"/>
      <c r="J546" s="64"/>
      <c r="K546" s="64"/>
      <c r="L546" s="64"/>
      <c r="M546" s="64"/>
      <c r="N546" s="64"/>
      <c r="O546" s="64"/>
      <c r="P546" s="64"/>
      <c r="Q546" s="64"/>
      <c r="R546" s="64"/>
      <c r="S546" s="64"/>
      <c r="T546" s="64"/>
      <c r="U546" s="64"/>
      <c r="V546" s="64"/>
      <c r="W546" s="64"/>
      <c r="X546" s="64"/>
      <c r="Y546" s="64"/>
      <c r="Z546" s="64"/>
    </row>
    <row r="547" ht="12" customHeight="1">
      <c r="A547" s="64"/>
      <c r="B547" s="64"/>
      <c r="C547" s="64"/>
      <c r="D547" s="64"/>
      <c r="E547" s="64"/>
      <c r="F547" s="64"/>
      <c r="G547" s="64"/>
      <c r="H547" s="64"/>
      <c r="I547" s="64"/>
      <c r="J547" s="64"/>
      <c r="K547" s="64"/>
      <c r="L547" s="64"/>
      <c r="M547" s="64"/>
      <c r="N547" s="64"/>
      <c r="O547" s="64"/>
      <c r="P547" s="64"/>
      <c r="Q547" s="64"/>
      <c r="R547" s="64"/>
      <c r="S547" s="64"/>
      <c r="T547" s="64"/>
      <c r="U547" s="64"/>
      <c r="V547" s="64"/>
      <c r="W547" s="64"/>
      <c r="X547" s="64"/>
      <c r="Y547" s="64"/>
      <c r="Z547" s="64"/>
    </row>
    <row r="548" ht="12" customHeight="1">
      <c r="A548" s="64"/>
      <c r="B548" s="64"/>
      <c r="C548" s="64"/>
      <c r="D548" s="64"/>
      <c r="E548" s="64"/>
      <c r="F548" s="64"/>
      <c r="G548" s="64"/>
      <c r="H548" s="64"/>
      <c r="I548" s="64"/>
      <c r="J548" s="64"/>
      <c r="K548" s="64"/>
      <c r="L548" s="64"/>
      <c r="M548" s="64"/>
      <c r="N548" s="64"/>
      <c r="O548" s="64"/>
      <c r="P548" s="64"/>
      <c r="Q548" s="64"/>
      <c r="R548" s="64"/>
      <c r="S548" s="64"/>
      <c r="T548" s="64"/>
      <c r="U548" s="64"/>
      <c r="V548" s="64"/>
      <c r="W548" s="64"/>
      <c r="X548" s="64"/>
      <c r="Y548" s="64"/>
      <c r="Z548" s="64"/>
    </row>
    <row r="549" ht="12" customHeight="1">
      <c r="A549" s="64"/>
      <c r="B549" s="64"/>
      <c r="C549" s="64"/>
      <c r="D549" s="64"/>
      <c r="E549" s="64"/>
      <c r="F549" s="64"/>
      <c r="G549" s="64"/>
      <c r="H549" s="64"/>
      <c r="I549" s="64"/>
      <c r="J549" s="64"/>
      <c r="K549" s="64"/>
      <c r="L549" s="64"/>
      <c r="M549" s="64"/>
      <c r="N549" s="64"/>
      <c r="O549" s="64"/>
      <c r="P549" s="64"/>
      <c r="Q549" s="64"/>
      <c r="R549" s="64"/>
      <c r="S549" s="64"/>
      <c r="T549" s="64"/>
      <c r="U549" s="64"/>
      <c r="V549" s="64"/>
      <c r="W549" s="64"/>
      <c r="X549" s="64"/>
      <c r="Y549" s="64"/>
      <c r="Z549" s="64"/>
    </row>
    <row r="550" ht="12" customHeight="1">
      <c r="A550" s="64"/>
      <c r="B550" s="64"/>
      <c r="C550" s="64"/>
      <c r="D550" s="64"/>
      <c r="E550" s="64"/>
      <c r="F550" s="64"/>
      <c r="G550" s="64"/>
      <c r="H550" s="64"/>
      <c r="I550" s="64"/>
      <c r="J550" s="64"/>
      <c r="K550" s="64"/>
      <c r="L550" s="64"/>
      <c r="M550" s="64"/>
      <c r="N550" s="64"/>
      <c r="O550" s="64"/>
      <c r="P550" s="64"/>
      <c r="Q550" s="64"/>
      <c r="R550" s="64"/>
      <c r="S550" s="64"/>
      <c r="T550" s="64"/>
      <c r="U550" s="64"/>
      <c r="V550" s="64"/>
      <c r="W550" s="64"/>
      <c r="X550" s="64"/>
      <c r="Y550" s="64"/>
      <c r="Z550" s="64"/>
    </row>
    <row r="551" ht="12" customHeight="1">
      <c r="A551" s="64"/>
      <c r="B551" s="64"/>
      <c r="C551" s="64"/>
      <c r="D551" s="64"/>
      <c r="E551" s="64"/>
      <c r="F551" s="64"/>
      <c r="G551" s="64"/>
      <c r="H551" s="64"/>
      <c r="I551" s="64"/>
      <c r="J551" s="64"/>
      <c r="K551" s="64"/>
      <c r="L551" s="64"/>
      <c r="M551" s="64"/>
      <c r="N551" s="64"/>
      <c r="O551" s="64"/>
      <c r="P551" s="64"/>
      <c r="Q551" s="64"/>
      <c r="R551" s="64"/>
      <c r="S551" s="64"/>
      <c r="T551" s="64"/>
      <c r="U551" s="64"/>
      <c r="V551" s="64"/>
      <c r="W551" s="64"/>
      <c r="X551" s="64"/>
      <c r="Y551" s="64"/>
      <c r="Z551" s="64"/>
    </row>
    <row r="552" ht="12" customHeight="1">
      <c r="A552" s="64"/>
      <c r="B552" s="64"/>
      <c r="C552" s="64"/>
      <c r="D552" s="64"/>
      <c r="E552" s="64"/>
      <c r="F552" s="64"/>
      <c r="G552" s="64"/>
      <c r="H552" s="64"/>
      <c r="I552" s="64"/>
      <c r="J552" s="64"/>
      <c r="K552" s="64"/>
      <c r="L552" s="64"/>
      <c r="M552" s="64"/>
      <c r="N552" s="64"/>
      <c r="O552" s="64"/>
      <c r="P552" s="64"/>
      <c r="Q552" s="64"/>
      <c r="R552" s="64"/>
      <c r="S552" s="64"/>
      <c r="T552" s="64"/>
      <c r="U552" s="64"/>
      <c r="V552" s="64"/>
      <c r="W552" s="64"/>
      <c r="X552" s="64"/>
      <c r="Y552" s="64"/>
      <c r="Z552" s="64"/>
    </row>
    <row r="553" ht="12" customHeight="1">
      <c r="A553" s="64"/>
      <c r="B553" s="64"/>
      <c r="C553" s="64"/>
      <c r="D553" s="64"/>
      <c r="E553" s="64"/>
      <c r="F553" s="64"/>
      <c r="G553" s="64"/>
      <c r="H553" s="64"/>
      <c r="I553" s="64"/>
      <c r="J553" s="64"/>
      <c r="K553" s="64"/>
      <c r="L553" s="64"/>
      <c r="M553" s="64"/>
      <c r="N553" s="64"/>
      <c r="O553" s="64"/>
      <c r="P553" s="64"/>
      <c r="Q553" s="64"/>
      <c r="R553" s="64"/>
      <c r="S553" s="64"/>
      <c r="T553" s="64"/>
      <c r="U553" s="64"/>
      <c r="V553" s="64"/>
      <c r="W553" s="64"/>
      <c r="X553" s="64"/>
      <c r="Y553" s="64"/>
      <c r="Z553" s="64"/>
    </row>
    <row r="554" ht="12" customHeight="1">
      <c r="A554" s="64"/>
      <c r="B554" s="64"/>
      <c r="C554" s="64"/>
      <c r="D554" s="64"/>
      <c r="E554" s="64"/>
      <c r="F554" s="64"/>
      <c r="G554" s="64"/>
      <c r="H554" s="64"/>
      <c r="I554" s="64"/>
      <c r="J554" s="64"/>
      <c r="K554" s="64"/>
      <c r="L554" s="64"/>
      <c r="M554" s="64"/>
      <c r="N554" s="64"/>
      <c r="O554" s="64"/>
      <c r="P554" s="64"/>
      <c r="Q554" s="64"/>
      <c r="R554" s="64"/>
      <c r="S554" s="64"/>
      <c r="T554" s="64"/>
      <c r="U554" s="64"/>
      <c r="V554" s="64"/>
      <c r="W554" s="64"/>
      <c r="X554" s="64"/>
      <c r="Y554" s="64"/>
      <c r="Z554" s="64"/>
    </row>
    <row r="555" ht="12" customHeight="1">
      <c r="A555" s="64"/>
      <c r="B555" s="64"/>
      <c r="C555" s="64"/>
      <c r="D555" s="64"/>
      <c r="E555" s="64"/>
      <c r="F555" s="64"/>
      <c r="G555" s="64"/>
      <c r="H555" s="64"/>
      <c r="I555" s="64"/>
      <c r="J555" s="64"/>
      <c r="K555" s="64"/>
      <c r="L555" s="64"/>
      <c r="M555" s="64"/>
      <c r="N555" s="64"/>
      <c r="O555" s="64"/>
      <c r="P555" s="64"/>
      <c r="Q555" s="64"/>
      <c r="R555" s="64"/>
      <c r="S555" s="64"/>
      <c r="T555" s="64"/>
      <c r="U555" s="64"/>
      <c r="V555" s="64"/>
      <c r="W555" s="64"/>
      <c r="X555" s="64"/>
      <c r="Y555" s="64"/>
      <c r="Z555" s="64"/>
    </row>
    <row r="556" ht="12" customHeight="1">
      <c r="A556" s="64"/>
      <c r="B556" s="64"/>
      <c r="C556" s="64"/>
      <c r="D556" s="64"/>
      <c r="E556" s="64"/>
      <c r="F556" s="64"/>
      <c r="G556" s="64"/>
      <c r="H556" s="64"/>
      <c r="I556" s="64"/>
      <c r="J556" s="64"/>
      <c r="K556" s="64"/>
      <c r="L556" s="64"/>
      <c r="M556" s="64"/>
      <c r="N556" s="64"/>
      <c r="O556" s="64"/>
      <c r="P556" s="64"/>
      <c r="Q556" s="64"/>
      <c r="R556" s="64"/>
      <c r="S556" s="64"/>
      <c r="T556" s="64"/>
      <c r="U556" s="64"/>
      <c r="V556" s="64"/>
      <c r="W556" s="64"/>
      <c r="X556" s="64"/>
      <c r="Y556" s="64"/>
      <c r="Z556" s="64"/>
    </row>
    <row r="557" ht="12" customHeight="1">
      <c r="A557" s="64"/>
      <c r="B557" s="64"/>
      <c r="C557" s="64"/>
      <c r="D557" s="64"/>
      <c r="E557" s="64"/>
      <c r="F557" s="64"/>
      <c r="G557" s="64"/>
      <c r="H557" s="64"/>
      <c r="I557" s="64"/>
      <c r="J557" s="64"/>
      <c r="K557" s="64"/>
      <c r="L557" s="64"/>
      <c r="M557" s="64"/>
      <c r="N557" s="64"/>
      <c r="O557" s="64"/>
      <c r="P557" s="64"/>
      <c r="Q557" s="64"/>
      <c r="R557" s="64"/>
      <c r="S557" s="64"/>
      <c r="T557" s="64"/>
      <c r="U557" s="64"/>
      <c r="V557" s="64"/>
      <c r="W557" s="64"/>
      <c r="X557" s="64"/>
      <c r="Y557" s="64"/>
      <c r="Z557" s="64"/>
    </row>
    <row r="558" ht="12" customHeight="1">
      <c r="A558" s="64"/>
      <c r="B558" s="64"/>
      <c r="C558" s="64"/>
      <c r="D558" s="64"/>
      <c r="E558" s="64"/>
      <c r="F558" s="64"/>
      <c r="G558" s="64"/>
      <c r="H558" s="64"/>
      <c r="I558" s="64"/>
      <c r="J558" s="64"/>
      <c r="K558" s="64"/>
      <c r="L558" s="64"/>
      <c r="M558" s="64"/>
      <c r="N558" s="64"/>
      <c r="O558" s="64"/>
      <c r="P558" s="64"/>
      <c r="Q558" s="64"/>
      <c r="R558" s="64"/>
      <c r="S558" s="64"/>
      <c r="T558" s="64"/>
      <c r="U558" s="64"/>
      <c r="V558" s="64"/>
      <c r="W558" s="64"/>
      <c r="X558" s="64"/>
      <c r="Y558" s="64"/>
      <c r="Z558" s="64"/>
    </row>
    <row r="559" ht="12" customHeight="1">
      <c r="A559" s="64"/>
      <c r="B559" s="64"/>
      <c r="C559" s="64"/>
      <c r="D559" s="64"/>
      <c r="E559" s="64"/>
      <c r="F559" s="64"/>
      <c r="G559" s="64"/>
      <c r="H559" s="64"/>
      <c r="I559" s="64"/>
      <c r="J559" s="64"/>
      <c r="K559" s="64"/>
      <c r="L559" s="64"/>
      <c r="M559" s="64"/>
      <c r="N559" s="64"/>
      <c r="O559" s="64"/>
      <c r="P559" s="64"/>
      <c r="Q559" s="64"/>
      <c r="R559" s="64"/>
      <c r="S559" s="64"/>
      <c r="T559" s="64"/>
      <c r="U559" s="64"/>
      <c r="V559" s="64"/>
      <c r="W559" s="64"/>
      <c r="X559" s="64"/>
      <c r="Y559" s="64"/>
      <c r="Z559" s="64"/>
    </row>
    <row r="560" ht="12" customHeight="1">
      <c r="A560" s="64"/>
      <c r="B560" s="64"/>
      <c r="C560" s="64"/>
      <c r="D560" s="64"/>
      <c r="E560" s="64"/>
      <c r="F560" s="64"/>
      <c r="G560" s="64"/>
      <c r="H560" s="64"/>
      <c r="I560" s="64"/>
      <c r="J560" s="64"/>
      <c r="K560" s="64"/>
      <c r="L560" s="64"/>
      <c r="M560" s="64"/>
      <c r="N560" s="64"/>
      <c r="O560" s="64"/>
      <c r="P560" s="64"/>
      <c r="Q560" s="64"/>
      <c r="R560" s="64"/>
      <c r="S560" s="64"/>
      <c r="T560" s="64"/>
      <c r="U560" s="64"/>
      <c r="V560" s="64"/>
      <c r="W560" s="64"/>
      <c r="X560" s="64"/>
      <c r="Y560" s="64"/>
      <c r="Z560" s="64"/>
    </row>
    <row r="561" ht="12" customHeight="1">
      <c r="A561" s="64"/>
      <c r="B561" s="64"/>
      <c r="C561" s="64"/>
      <c r="D561" s="64"/>
      <c r="E561" s="64"/>
      <c r="F561" s="64"/>
      <c r="G561" s="64"/>
      <c r="H561" s="64"/>
      <c r="I561" s="64"/>
      <c r="J561" s="64"/>
      <c r="K561" s="64"/>
      <c r="L561" s="64"/>
      <c r="M561" s="64"/>
      <c r="N561" s="64"/>
      <c r="O561" s="64"/>
      <c r="P561" s="64"/>
      <c r="Q561" s="64"/>
      <c r="R561" s="64"/>
      <c r="S561" s="64"/>
      <c r="T561" s="64"/>
      <c r="U561" s="64"/>
      <c r="V561" s="64"/>
      <c r="W561" s="64"/>
      <c r="X561" s="64"/>
      <c r="Y561" s="64"/>
      <c r="Z561" s="64"/>
    </row>
    <row r="562" ht="12" customHeight="1">
      <c r="A562" s="64"/>
      <c r="B562" s="64"/>
      <c r="C562" s="64"/>
      <c r="D562" s="64"/>
      <c r="E562" s="64"/>
      <c r="F562" s="64"/>
      <c r="G562" s="64"/>
      <c r="H562" s="64"/>
      <c r="I562" s="64"/>
      <c r="J562" s="64"/>
      <c r="K562" s="64"/>
      <c r="L562" s="64"/>
      <c r="M562" s="64"/>
      <c r="N562" s="64"/>
      <c r="O562" s="64"/>
      <c r="P562" s="64"/>
      <c r="Q562" s="64"/>
      <c r="R562" s="64"/>
      <c r="S562" s="64"/>
      <c r="T562" s="64"/>
      <c r="U562" s="64"/>
      <c r="V562" s="64"/>
      <c r="W562" s="64"/>
      <c r="X562" s="64"/>
      <c r="Y562" s="64"/>
      <c r="Z562" s="64"/>
    </row>
    <row r="563" ht="12" customHeight="1">
      <c r="A563" s="64"/>
      <c r="B563" s="64"/>
      <c r="C563" s="64"/>
      <c r="D563" s="64"/>
      <c r="E563" s="64"/>
      <c r="F563" s="64"/>
      <c r="G563" s="64"/>
      <c r="H563" s="64"/>
      <c r="I563" s="64"/>
      <c r="J563" s="64"/>
      <c r="K563" s="64"/>
      <c r="L563" s="64"/>
      <c r="M563" s="64"/>
      <c r="N563" s="64"/>
      <c r="O563" s="64"/>
      <c r="P563" s="64"/>
      <c r="Q563" s="64"/>
      <c r="R563" s="64"/>
      <c r="S563" s="64"/>
      <c r="T563" s="64"/>
      <c r="U563" s="64"/>
      <c r="V563" s="64"/>
      <c r="W563" s="64"/>
      <c r="X563" s="64"/>
      <c r="Y563" s="64"/>
      <c r="Z563" s="64"/>
    </row>
    <row r="564" ht="12" customHeight="1">
      <c r="A564" s="64"/>
      <c r="B564" s="64"/>
      <c r="C564" s="64"/>
      <c r="D564" s="64"/>
      <c r="E564" s="64"/>
      <c r="F564" s="64"/>
      <c r="G564" s="64"/>
      <c r="H564" s="64"/>
      <c r="I564" s="64"/>
      <c r="J564" s="64"/>
      <c r="K564" s="64"/>
      <c r="L564" s="64"/>
      <c r="M564" s="64"/>
      <c r="N564" s="64"/>
      <c r="O564" s="64"/>
      <c r="P564" s="64"/>
      <c r="Q564" s="64"/>
      <c r="R564" s="64"/>
      <c r="S564" s="64"/>
      <c r="T564" s="64"/>
      <c r="U564" s="64"/>
      <c r="V564" s="64"/>
      <c r="W564" s="64"/>
      <c r="X564" s="64"/>
      <c r="Y564" s="64"/>
      <c r="Z564" s="64"/>
    </row>
    <row r="565" ht="12" customHeight="1">
      <c r="A565" s="64"/>
      <c r="B565" s="64"/>
      <c r="C565" s="64"/>
      <c r="D565" s="64"/>
      <c r="E565" s="64"/>
      <c r="F565" s="64"/>
      <c r="G565" s="64"/>
      <c r="H565" s="64"/>
      <c r="I565" s="64"/>
      <c r="J565" s="64"/>
      <c r="K565" s="64"/>
      <c r="L565" s="64"/>
      <c r="M565" s="64"/>
      <c r="N565" s="64"/>
      <c r="O565" s="64"/>
      <c r="P565" s="64"/>
      <c r="Q565" s="64"/>
      <c r="R565" s="64"/>
      <c r="S565" s="64"/>
      <c r="T565" s="64"/>
      <c r="U565" s="64"/>
      <c r="V565" s="64"/>
      <c r="W565" s="64"/>
      <c r="X565" s="64"/>
      <c r="Y565" s="64"/>
      <c r="Z565" s="64"/>
    </row>
    <row r="566" ht="12" customHeight="1">
      <c r="A566" s="64"/>
      <c r="B566" s="64"/>
      <c r="C566" s="64"/>
      <c r="D566" s="64"/>
      <c r="E566" s="64"/>
      <c r="F566" s="64"/>
      <c r="G566" s="64"/>
      <c r="H566" s="64"/>
      <c r="I566" s="64"/>
      <c r="J566" s="64"/>
      <c r="K566" s="64"/>
      <c r="L566" s="64"/>
      <c r="M566" s="64"/>
      <c r="N566" s="64"/>
      <c r="O566" s="64"/>
      <c r="P566" s="64"/>
      <c r="Q566" s="64"/>
      <c r="R566" s="64"/>
      <c r="S566" s="64"/>
      <c r="T566" s="64"/>
      <c r="U566" s="64"/>
      <c r="V566" s="64"/>
      <c r="W566" s="64"/>
      <c r="X566" s="64"/>
      <c r="Y566" s="64"/>
      <c r="Z566" s="64"/>
    </row>
    <row r="567" ht="12" customHeight="1">
      <c r="A567" s="64"/>
      <c r="B567" s="64"/>
      <c r="C567" s="64"/>
      <c r="D567" s="64"/>
      <c r="E567" s="64"/>
      <c r="F567" s="64"/>
      <c r="G567" s="64"/>
      <c r="H567" s="64"/>
      <c r="I567" s="64"/>
      <c r="J567" s="64"/>
      <c r="K567" s="64"/>
      <c r="L567" s="64"/>
      <c r="M567" s="64"/>
      <c r="N567" s="64"/>
      <c r="O567" s="64"/>
      <c r="P567" s="64"/>
      <c r="Q567" s="64"/>
      <c r="R567" s="64"/>
      <c r="S567" s="64"/>
      <c r="T567" s="64"/>
      <c r="U567" s="64"/>
      <c r="V567" s="64"/>
      <c r="W567" s="64"/>
      <c r="X567" s="64"/>
      <c r="Y567" s="64"/>
      <c r="Z567" s="64"/>
    </row>
    <row r="568" ht="12" customHeight="1">
      <c r="A568" s="64"/>
      <c r="B568" s="64"/>
      <c r="C568" s="64"/>
      <c r="D568" s="64"/>
      <c r="E568" s="64"/>
      <c r="F568" s="64"/>
      <c r="G568" s="64"/>
      <c r="H568" s="64"/>
      <c r="I568" s="64"/>
      <c r="J568" s="64"/>
      <c r="K568" s="64"/>
      <c r="L568" s="64"/>
      <c r="M568" s="64"/>
      <c r="N568" s="64"/>
      <c r="O568" s="64"/>
      <c r="P568" s="64"/>
      <c r="Q568" s="64"/>
      <c r="R568" s="64"/>
      <c r="S568" s="64"/>
      <c r="T568" s="64"/>
      <c r="U568" s="64"/>
      <c r="V568" s="64"/>
      <c r="W568" s="64"/>
      <c r="X568" s="64"/>
      <c r="Y568" s="64"/>
      <c r="Z568" s="64"/>
    </row>
    <row r="569" ht="12" customHeight="1">
      <c r="A569" s="64"/>
      <c r="B569" s="64"/>
      <c r="C569" s="64"/>
      <c r="D569" s="64"/>
      <c r="E569" s="64"/>
      <c r="F569" s="64"/>
      <c r="G569" s="64"/>
      <c r="H569" s="64"/>
      <c r="I569" s="64"/>
      <c r="J569" s="64"/>
      <c r="K569" s="64"/>
      <c r="L569" s="64"/>
      <c r="M569" s="64"/>
      <c r="N569" s="64"/>
      <c r="O569" s="64"/>
      <c r="P569" s="64"/>
      <c r="Q569" s="64"/>
      <c r="R569" s="64"/>
      <c r="S569" s="64"/>
      <c r="T569" s="64"/>
      <c r="U569" s="64"/>
      <c r="V569" s="64"/>
      <c r="W569" s="64"/>
      <c r="X569" s="64"/>
      <c r="Y569" s="64"/>
      <c r="Z569" s="64"/>
    </row>
    <row r="570" ht="12" customHeight="1">
      <c r="A570" s="64"/>
      <c r="B570" s="64"/>
      <c r="C570" s="64"/>
      <c r="D570" s="64"/>
      <c r="E570" s="64"/>
      <c r="F570" s="64"/>
      <c r="G570" s="64"/>
      <c r="H570" s="64"/>
      <c r="I570" s="64"/>
      <c r="J570" s="64"/>
      <c r="K570" s="64"/>
      <c r="L570" s="64"/>
      <c r="M570" s="64"/>
      <c r="N570" s="64"/>
      <c r="O570" s="64"/>
      <c r="P570" s="64"/>
      <c r="Q570" s="64"/>
      <c r="R570" s="64"/>
      <c r="S570" s="64"/>
      <c r="T570" s="64"/>
      <c r="U570" s="64"/>
      <c r="V570" s="64"/>
      <c r="W570" s="64"/>
      <c r="X570" s="64"/>
      <c r="Y570" s="64"/>
      <c r="Z570" s="64"/>
    </row>
    <row r="571" ht="12" customHeight="1">
      <c r="A571" s="64"/>
      <c r="B571" s="64"/>
      <c r="C571" s="64"/>
      <c r="D571" s="64"/>
      <c r="E571" s="64"/>
      <c r="F571" s="64"/>
      <c r="G571" s="64"/>
      <c r="H571" s="64"/>
      <c r="I571" s="64"/>
      <c r="J571" s="64"/>
      <c r="K571" s="64"/>
      <c r="L571" s="64"/>
      <c r="M571" s="64"/>
      <c r="N571" s="64"/>
      <c r="O571" s="64"/>
      <c r="P571" s="64"/>
      <c r="Q571" s="64"/>
      <c r="R571" s="64"/>
      <c r="S571" s="64"/>
      <c r="T571" s="64"/>
      <c r="U571" s="64"/>
      <c r="V571" s="64"/>
      <c r="W571" s="64"/>
      <c r="X571" s="64"/>
      <c r="Y571" s="64"/>
      <c r="Z571" s="64"/>
    </row>
    <row r="572" ht="12" customHeight="1">
      <c r="A572" s="64"/>
      <c r="B572" s="64"/>
      <c r="C572" s="64"/>
      <c r="D572" s="64"/>
      <c r="E572" s="64"/>
      <c r="F572" s="64"/>
      <c r="G572" s="64"/>
      <c r="H572" s="64"/>
      <c r="I572" s="64"/>
      <c r="J572" s="64"/>
      <c r="K572" s="64"/>
      <c r="L572" s="64"/>
      <c r="M572" s="64"/>
      <c r="N572" s="64"/>
      <c r="O572" s="64"/>
      <c r="P572" s="64"/>
      <c r="Q572" s="64"/>
      <c r="R572" s="64"/>
      <c r="S572" s="64"/>
      <c r="T572" s="64"/>
      <c r="U572" s="64"/>
      <c r="V572" s="64"/>
      <c r="W572" s="64"/>
      <c r="X572" s="64"/>
      <c r="Y572" s="64"/>
      <c r="Z572" s="64"/>
    </row>
    <row r="573" ht="12" customHeight="1">
      <c r="A573" s="64"/>
      <c r="B573" s="64"/>
      <c r="C573" s="64"/>
      <c r="D573" s="64"/>
      <c r="E573" s="64"/>
      <c r="F573" s="64"/>
      <c r="G573" s="64"/>
      <c r="H573" s="64"/>
      <c r="I573" s="64"/>
      <c r="J573" s="64"/>
      <c r="K573" s="64"/>
      <c r="L573" s="64"/>
      <c r="M573" s="64"/>
      <c r="N573" s="64"/>
      <c r="O573" s="64"/>
      <c r="P573" s="64"/>
      <c r="Q573" s="64"/>
      <c r="R573" s="64"/>
      <c r="S573" s="64"/>
      <c r="T573" s="64"/>
      <c r="U573" s="64"/>
      <c r="V573" s="64"/>
      <c r="W573" s="64"/>
      <c r="X573" s="64"/>
      <c r="Y573" s="64"/>
      <c r="Z573" s="64"/>
    </row>
    <row r="574" ht="12" customHeight="1">
      <c r="A574" s="64"/>
      <c r="B574" s="64"/>
      <c r="C574" s="64"/>
      <c r="D574" s="64"/>
      <c r="E574" s="64"/>
      <c r="F574" s="64"/>
      <c r="G574" s="64"/>
      <c r="H574" s="64"/>
      <c r="I574" s="64"/>
      <c r="J574" s="64"/>
      <c r="K574" s="64"/>
      <c r="L574" s="64"/>
      <c r="M574" s="64"/>
      <c r="N574" s="64"/>
      <c r="O574" s="64"/>
      <c r="P574" s="64"/>
      <c r="Q574" s="64"/>
      <c r="R574" s="64"/>
      <c r="S574" s="64"/>
      <c r="T574" s="64"/>
      <c r="U574" s="64"/>
      <c r="V574" s="64"/>
      <c r="W574" s="64"/>
      <c r="X574" s="64"/>
      <c r="Y574" s="64"/>
      <c r="Z574" s="64"/>
    </row>
    <row r="575" ht="12" customHeight="1">
      <c r="A575" s="64"/>
      <c r="B575" s="64"/>
      <c r="C575" s="64"/>
      <c r="D575" s="64"/>
      <c r="E575" s="64"/>
      <c r="F575" s="64"/>
      <c r="G575" s="64"/>
      <c r="H575" s="64"/>
      <c r="I575" s="64"/>
      <c r="J575" s="64"/>
      <c r="K575" s="64"/>
      <c r="L575" s="64"/>
      <c r="M575" s="64"/>
      <c r="N575" s="64"/>
      <c r="O575" s="64"/>
      <c r="P575" s="64"/>
      <c r="Q575" s="64"/>
      <c r="R575" s="64"/>
      <c r="S575" s="64"/>
      <c r="T575" s="64"/>
      <c r="U575" s="64"/>
      <c r="V575" s="64"/>
      <c r="W575" s="64"/>
      <c r="X575" s="64"/>
      <c r="Y575" s="64"/>
      <c r="Z575" s="64"/>
    </row>
    <row r="576" ht="12" customHeight="1">
      <c r="A576" s="64"/>
      <c r="B576" s="64"/>
      <c r="C576" s="64"/>
      <c r="D576" s="64"/>
      <c r="E576" s="64"/>
      <c r="F576" s="64"/>
      <c r="G576" s="64"/>
      <c r="H576" s="64"/>
      <c r="I576" s="64"/>
      <c r="J576" s="64"/>
      <c r="K576" s="64"/>
      <c r="L576" s="64"/>
      <c r="M576" s="64"/>
      <c r="N576" s="64"/>
      <c r="O576" s="64"/>
      <c r="P576" s="64"/>
      <c r="Q576" s="64"/>
      <c r="R576" s="64"/>
      <c r="S576" s="64"/>
      <c r="T576" s="64"/>
      <c r="U576" s="64"/>
      <c r="V576" s="64"/>
      <c r="W576" s="64"/>
      <c r="X576" s="64"/>
      <c r="Y576" s="64"/>
      <c r="Z576" s="64"/>
    </row>
    <row r="577" ht="12" customHeight="1">
      <c r="A577" s="64"/>
      <c r="B577" s="64"/>
      <c r="C577" s="64"/>
      <c r="D577" s="64"/>
      <c r="E577" s="64"/>
      <c r="F577" s="64"/>
      <c r="G577" s="64"/>
      <c r="H577" s="64"/>
      <c r="I577" s="64"/>
      <c r="J577" s="64"/>
      <c r="K577" s="64"/>
      <c r="L577" s="64"/>
      <c r="M577" s="64"/>
      <c r="N577" s="64"/>
      <c r="O577" s="64"/>
      <c r="P577" s="64"/>
      <c r="Q577" s="64"/>
      <c r="R577" s="64"/>
      <c r="S577" s="64"/>
      <c r="T577" s="64"/>
      <c r="U577" s="64"/>
      <c r="V577" s="64"/>
      <c r="W577" s="64"/>
      <c r="X577" s="64"/>
      <c r="Y577" s="64"/>
      <c r="Z577" s="64"/>
    </row>
    <row r="578" ht="12" customHeight="1">
      <c r="A578" s="64"/>
      <c r="B578" s="64"/>
      <c r="C578" s="64"/>
      <c r="D578" s="64"/>
      <c r="E578" s="64"/>
      <c r="F578" s="64"/>
      <c r="G578" s="64"/>
      <c r="H578" s="64"/>
      <c r="I578" s="64"/>
      <c r="J578" s="64"/>
      <c r="K578" s="64"/>
      <c r="L578" s="64"/>
      <c r="M578" s="64"/>
      <c r="N578" s="64"/>
      <c r="O578" s="64"/>
      <c r="P578" s="64"/>
      <c r="Q578" s="64"/>
      <c r="R578" s="64"/>
      <c r="S578" s="64"/>
      <c r="T578" s="64"/>
      <c r="U578" s="64"/>
      <c r="V578" s="64"/>
      <c r="W578" s="64"/>
      <c r="X578" s="64"/>
      <c r="Y578" s="64"/>
      <c r="Z578" s="64"/>
    </row>
    <row r="579" ht="12" customHeight="1">
      <c r="A579" s="64"/>
      <c r="B579" s="64"/>
      <c r="C579" s="64"/>
      <c r="D579" s="64"/>
      <c r="E579" s="64"/>
      <c r="F579" s="64"/>
      <c r="G579" s="64"/>
      <c r="H579" s="64"/>
      <c r="I579" s="64"/>
      <c r="J579" s="64"/>
      <c r="K579" s="64"/>
      <c r="L579" s="64"/>
      <c r="M579" s="64"/>
      <c r="N579" s="64"/>
      <c r="O579" s="64"/>
      <c r="P579" s="64"/>
      <c r="Q579" s="64"/>
      <c r="R579" s="64"/>
      <c r="S579" s="64"/>
      <c r="T579" s="64"/>
      <c r="U579" s="64"/>
      <c r="V579" s="64"/>
      <c r="W579" s="64"/>
      <c r="X579" s="64"/>
      <c r="Y579" s="64"/>
      <c r="Z579" s="64"/>
    </row>
    <row r="580" ht="12" customHeight="1">
      <c r="A580" s="64"/>
      <c r="B580" s="64"/>
      <c r="C580" s="64"/>
      <c r="D580" s="64"/>
      <c r="E580" s="64"/>
      <c r="F580" s="64"/>
      <c r="G580" s="64"/>
      <c r="H580" s="64"/>
      <c r="I580" s="64"/>
      <c r="J580" s="64"/>
      <c r="K580" s="64"/>
      <c r="L580" s="64"/>
      <c r="M580" s="64"/>
      <c r="N580" s="64"/>
      <c r="O580" s="64"/>
      <c r="P580" s="64"/>
      <c r="Q580" s="64"/>
      <c r="R580" s="64"/>
      <c r="S580" s="64"/>
      <c r="T580" s="64"/>
      <c r="U580" s="64"/>
      <c r="V580" s="64"/>
      <c r="W580" s="64"/>
      <c r="X580" s="64"/>
      <c r="Y580" s="64"/>
      <c r="Z580" s="64"/>
    </row>
    <row r="581" ht="12" customHeight="1">
      <c r="A581" s="64"/>
      <c r="B581" s="64"/>
      <c r="C581" s="64"/>
      <c r="D581" s="64"/>
      <c r="E581" s="64"/>
      <c r="F581" s="64"/>
      <c r="G581" s="64"/>
      <c r="H581" s="64"/>
      <c r="I581" s="64"/>
      <c r="J581" s="64"/>
      <c r="K581" s="64"/>
      <c r="L581" s="64"/>
      <c r="M581" s="64"/>
      <c r="N581" s="64"/>
      <c r="O581" s="64"/>
      <c r="P581" s="64"/>
      <c r="Q581" s="64"/>
      <c r="R581" s="64"/>
      <c r="S581" s="64"/>
      <c r="T581" s="64"/>
      <c r="U581" s="64"/>
      <c r="V581" s="64"/>
      <c r="W581" s="64"/>
      <c r="X581" s="64"/>
      <c r="Y581" s="64"/>
      <c r="Z581" s="64"/>
    </row>
    <row r="582" ht="12" customHeight="1">
      <c r="A582" s="64"/>
      <c r="B582" s="64"/>
      <c r="C582" s="64"/>
      <c r="D582" s="64"/>
      <c r="E582" s="64"/>
      <c r="F582" s="64"/>
      <c r="G582" s="64"/>
      <c r="H582" s="64"/>
      <c r="I582" s="64"/>
      <c r="J582" s="64"/>
      <c r="K582" s="64"/>
      <c r="L582" s="64"/>
      <c r="M582" s="64"/>
      <c r="N582" s="64"/>
      <c r="O582" s="64"/>
      <c r="P582" s="64"/>
      <c r="Q582" s="64"/>
      <c r="R582" s="64"/>
      <c r="S582" s="64"/>
      <c r="T582" s="64"/>
      <c r="U582" s="64"/>
      <c r="V582" s="64"/>
      <c r="W582" s="64"/>
      <c r="X582" s="64"/>
      <c r="Y582" s="64"/>
      <c r="Z582" s="64"/>
    </row>
    <row r="583" ht="12" customHeight="1">
      <c r="A583" s="64"/>
      <c r="B583" s="64"/>
      <c r="C583" s="64"/>
      <c r="D583" s="64"/>
      <c r="E583" s="64"/>
      <c r="F583" s="64"/>
      <c r="G583" s="64"/>
      <c r="H583" s="64"/>
      <c r="I583" s="64"/>
      <c r="J583" s="64"/>
      <c r="K583" s="64"/>
      <c r="L583" s="64"/>
      <c r="M583" s="64"/>
      <c r="N583" s="64"/>
      <c r="O583" s="64"/>
      <c r="P583" s="64"/>
      <c r="Q583" s="64"/>
      <c r="R583" s="64"/>
      <c r="S583" s="64"/>
      <c r="T583" s="64"/>
      <c r="U583" s="64"/>
      <c r="V583" s="64"/>
      <c r="W583" s="64"/>
      <c r="X583" s="64"/>
      <c r="Y583" s="64"/>
      <c r="Z583" s="64"/>
    </row>
    <row r="584" ht="12" customHeight="1">
      <c r="A584" s="64"/>
      <c r="B584" s="64"/>
      <c r="C584" s="64"/>
      <c r="D584" s="64"/>
      <c r="E584" s="64"/>
      <c r="F584" s="64"/>
      <c r="G584" s="64"/>
      <c r="H584" s="64"/>
      <c r="I584" s="64"/>
      <c r="J584" s="64"/>
      <c r="K584" s="64"/>
      <c r="L584" s="64"/>
      <c r="M584" s="64"/>
      <c r="N584" s="64"/>
      <c r="O584" s="64"/>
      <c r="P584" s="64"/>
      <c r="Q584" s="64"/>
      <c r="R584" s="64"/>
      <c r="S584" s="64"/>
      <c r="T584" s="64"/>
      <c r="U584" s="64"/>
      <c r="V584" s="64"/>
      <c r="W584" s="64"/>
      <c r="X584" s="64"/>
      <c r="Y584" s="64"/>
      <c r="Z584" s="64"/>
    </row>
    <row r="585" ht="12" customHeight="1">
      <c r="A585" s="64"/>
      <c r="B585" s="64"/>
      <c r="C585" s="64"/>
      <c r="D585" s="64"/>
      <c r="E585" s="64"/>
      <c r="F585" s="64"/>
      <c r="G585" s="64"/>
      <c r="H585" s="64"/>
      <c r="I585" s="64"/>
      <c r="J585" s="64"/>
      <c r="K585" s="64"/>
      <c r="L585" s="64"/>
      <c r="M585" s="64"/>
      <c r="N585" s="64"/>
      <c r="O585" s="64"/>
      <c r="P585" s="64"/>
      <c r="Q585" s="64"/>
      <c r="R585" s="64"/>
      <c r="S585" s="64"/>
      <c r="T585" s="64"/>
      <c r="U585" s="64"/>
      <c r="V585" s="64"/>
      <c r="W585" s="64"/>
      <c r="X585" s="64"/>
      <c r="Y585" s="64"/>
      <c r="Z585" s="64"/>
    </row>
    <row r="586" ht="12" customHeight="1">
      <c r="A586" s="64"/>
      <c r="B586" s="64"/>
      <c r="C586" s="64"/>
      <c r="D586" s="64"/>
      <c r="E586" s="64"/>
      <c r="F586" s="64"/>
      <c r="G586" s="64"/>
      <c r="H586" s="64"/>
      <c r="I586" s="64"/>
      <c r="J586" s="64"/>
      <c r="K586" s="64"/>
      <c r="L586" s="64"/>
      <c r="M586" s="64"/>
      <c r="N586" s="64"/>
      <c r="O586" s="64"/>
      <c r="P586" s="64"/>
      <c r="Q586" s="64"/>
      <c r="R586" s="64"/>
      <c r="S586" s="64"/>
      <c r="T586" s="64"/>
      <c r="U586" s="64"/>
      <c r="V586" s="64"/>
      <c r="W586" s="64"/>
      <c r="X586" s="64"/>
      <c r="Y586" s="64"/>
      <c r="Z586" s="64"/>
    </row>
    <row r="587" ht="12" customHeight="1">
      <c r="A587" s="64"/>
      <c r="B587" s="64"/>
      <c r="C587" s="64"/>
      <c r="D587" s="64"/>
      <c r="E587" s="64"/>
      <c r="F587" s="64"/>
      <c r="G587" s="64"/>
      <c r="H587" s="64"/>
      <c r="I587" s="64"/>
      <c r="J587" s="64"/>
      <c r="K587" s="64"/>
      <c r="L587" s="64"/>
      <c r="M587" s="64"/>
      <c r="N587" s="64"/>
      <c r="O587" s="64"/>
      <c r="P587" s="64"/>
      <c r="Q587" s="64"/>
      <c r="R587" s="64"/>
      <c r="S587" s="64"/>
      <c r="T587" s="64"/>
      <c r="U587" s="64"/>
      <c r="V587" s="64"/>
      <c r="W587" s="64"/>
      <c r="X587" s="64"/>
      <c r="Y587" s="64"/>
      <c r="Z587" s="64"/>
    </row>
    <row r="588" ht="12" customHeight="1">
      <c r="A588" s="64"/>
      <c r="B588" s="64"/>
      <c r="C588" s="64"/>
      <c r="D588" s="64"/>
      <c r="E588" s="64"/>
      <c r="F588" s="64"/>
      <c r="G588" s="64"/>
      <c r="H588" s="64"/>
      <c r="I588" s="64"/>
      <c r="J588" s="64"/>
      <c r="K588" s="64"/>
      <c r="L588" s="64"/>
      <c r="M588" s="64"/>
      <c r="N588" s="64"/>
      <c r="O588" s="64"/>
      <c r="P588" s="64"/>
      <c r="Q588" s="64"/>
      <c r="R588" s="64"/>
      <c r="S588" s="64"/>
      <c r="T588" s="64"/>
      <c r="U588" s="64"/>
      <c r="V588" s="64"/>
      <c r="W588" s="64"/>
      <c r="X588" s="64"/>
      <c r="Y588" s="64"/>
      <c r="Z588" s="64"/>
    </row>
    <row r="589" ht="12" customHeight="1">
      <c r="A589" s="64"/>
      <c r="B589" s="64"/>
      <c r="C589" s="64"/>
      <c r="D589" s="64"/>
      <c r="E589" s="64"/>
      <c r="F589" s="64"/>
      <c r="G589" s="64"/>
      <c r="H589" s="64"/>
      <c r="I589" s="64"/>
      <c r="J589" s="64"/>
      <c r="K589" s="64"/>
      <c r="L589" s="64"/>
      <c r="M589" s="64"/>
      <c r="N589" s="64"/>
      <c r="O589" s="64"/>
      <c r="P589" s="64"/>
      <c r="Q589" s="64"/>
      <c r="R589" s="64"/>
      <c r="S589" s="64"/>
      <c r="T589" s="64"/>
      <c r="U589" s="64"/>
      <c r="V589" s="64"/>
      <c r="W589" s="64"/>
      <c r="X589" s="64"/>
      <c r="Y589" s="64"/>
      <c r="Z589" s="64"/>
    </row>
    <row r="590" ht="12" customHeight="1">
      <c r="A590" s="64"/>
      <c r="B590" s="64"/>
      <c r="C590" s="64"/>
      <c r="D590" s="64"/>
      <c r="E590" s="64"/>
      <c r="F590" s="64"/>
      <c r="G590" s="64"/>
      <c r="H590" s="64"/>
      <c r="I590" s="64"/>
      <c r="J590" s="64"/>
      <c r="K590" s="64"/>
      <c r="L590" s="64"/>
      <c r="M590" s="64"/>
      <c r="N590" s="64"/>
      <c r="O590" s="64"/>
      <c r="P590" s="64"/>
      <c r="Q590" s="64"/>
      <c r="R590" s="64"/>
      <c r="S590" s="64"/>
      <c r="T590" s="64"/>
      <c r="U590" s="64"/>
      <c r="V590" s="64"/>
      <c r="W590" s="64"/>
      <c r="X590" s="64"/>
      <c r="Y590" s="64"/>
      <c r="Z590" s="64"/>
    </row>
    <row r="591" ht="12" customHeight="1">
      <c r="A591" s="64"/>
      <c r="B591" s="64"/>
      <c r="C591" s="64"/>
      <c r="D591" s="64"/>
      <c r="E591" s="64"/>
      <c r="F591" s="64"/>
      <c r="G591" s="64"/>
      <c r="H591" s="64"/>
      <c r="I591" s="64"/>
      <c r="J591" s="64"/>
      <c r="K591" s="64"/>
      <c r="L591" s="64"/>
      <c r="M591" s="64"/>
      <c r="N591" s="64"/>
      <c r="O591" s="64"/>
      <c r="P591" s="64"/>
      <c r="Q591" s="64"/>
      <c r="R591" s="64"/>
      <c r="S591" s="64"/>
      <c r="T591" s="64"/>
      <c r="U591" s="64"/>
      <c r="V591" s="64"/>
      <c r="W591" s="64"/>
      <c r="X591" s="64"/>
      <c r="Y591" s="64"/>
      <c r="Z591" s="64"/>
    </row>
    <row r="592" ht="12" customHeight="1">
      <c r="A592" s="64"/>
      <c r="B592" s="64"/>
      <c r="C592" s="64"/>
      <c r="D592" s="64"/>
      <c r="E592" s="64"/>
      <c r="F592" s="64"/>
      <c r="G592" s="64"/>
      <c r="H592" s="64"/>
      <c r="I592" s="64"/>
      <c r="J592" s="64"/>
      <c r="K592" s="64"/>
      <c r="L592" s="64"/>
      <c r="M592" s="64"/>
      <c r="N592" s="64"/>
      <c r="O592" s="64"/>
      <c r="P592" s="64"/>
      <c r="Q592" s="64"/>
      <c r="R592" s="64"/>
      <c r="S592" s="64"/>
      <c r="T592" s="64"/>
      <c r="U592" s="64"/>
      <c r="V592" s="64"/>
      <c r="W592" s="64"/>
      <c r="X592" s="64"/>
      <c r="Y592" s="64"/>
      <c r="Z592" s="64"/>
    </row>
    <row r="593" ht="12" customHeight="1">
      <c r="A593" s="64"/>
      <c r="B593" s="64"/>
      <c r="C593" s="64"/>
      <c r="D593" s="64"/>
      <c r="E593" s="64"/>
      <c r="F593" s="64"/>
      <c r="G593" s="64"/>
      <c r="H593" s="64"/>
      <c r="I593" s="64"/>
      <c r="J593" s="64"/>
      <c r="K593" s="64"/>
      <c r="L593" s="64"/>
      <c r="M593" s="64"/>
      <c r="N593" s="64"/>
      <c r="O593" s="64"/>
      <c r="P593" s="64"/>
      <c r="Q593" s="64"/>
      <c r="R593" s="64"/>
      <c r="S593" s="64"/>
      <c r="T593" s="64"/>
      <c r="U593" s="64"/>
      <c r="V593" s="64"/>
      <c r="W593" s="64"/>
      <c r="X593" s="64"/>
      <c r="Y593" s="64"/>
      <c r="Z593" s="64"/>
    </row>
    <row r="594" ht="12" customHeight="1">
      <c r="A594" s="64"/>
      <c r="B594" s="64"/>
      <c r="C594" s="64"/>
      <c r="D594" s="64"/>
      <c r="E594" s="64"/>
      <c r="F594" s="64"/>
      <c r="G594" s="64"/>
      <c r="H594" s="64"/>
      <c r="I594" s="64"/>
      <c r="J594" s="64"/>
      <c r="K594" s="64"/>
      <c r="L594" s="64"/>
      <c r="M594" s="64"/>
      <c r="N594" s="64"/>
      <c r="O594" s="64"/>
      <c r="P594" s="64"/>
      <c r="Q594" s="64"/>
      <c r="R594" s="64"/>
      <c r="S594" s="64"/>
      <c r="T594" s="64"/>
      <c r="U594" s="64"/>
      <c r="V594" s="64"/>
      <c r="W594" s="64"/>
      <c r="X594" s="64"/>
      <c r="Y594" s="64"/>
      <c r="Z594" s="64"/>
    </row>
    <row r="595" ht="12" customHeight="1">
      <c r="A595" s="64"/>
      <c r="B595" s="64"/>
      <c r="C595" s="64"/>
      <c r="D595" s="64"/>
      <c r="E595" s="64"/>
      <c r="F595" s="64"/>
      <c r="G595" s="64"/>
      <c r="H595" s="64"/>
      <c r="I595" s="64"/>
      <c r="J595" s="64"/>
      <c r="K595" s="64"/>
      <c r="L595" s="64"/>
      <c r="M595" s="64"/>
      <c r="N595" s="64"/>
      <c r="O595" s="64"/>
      <c r="P595" s="64"/>
      <c r="Q595" s="64"/>
      <c r="R595" s="64"/>
      <c r="S595" s="64"/>
      <c r="T595" s="64"/>
      <c r="U595" s="64"/>
      <c r="V595" s="64"/>
      <c r="W595" s="64"/>
      <c r="X595" s="64"/>
      <c r="Y595" s="64"/>
      <c r="Z595" s="64"/>
    </row>
    <row r="596" ht="12" customHeight="1">
      <c r="A596" s="64"/>
      <c r="B596" s="64"/>
      <c r="C596" s="64"/>
      <c r="D596" s="64"/>
      <c r="E596" s="64"/>
      <c r="F596" s="64"/>
      <c r="G596" s="64"/>
      <c r="H596" s="64"/>
      <c r="I596" s="64"/>
      <c r="J596" s="64"/>
      <c r="K596" s="64"/>
      <c r="L596" s="64"/>
      <c r="M596" s="64"/>
      <c r="N596" s="64"/>
      <c r="O596" s="64"/>
      <c r="P596" s="64"/>
      <c r="Q596" s="64"/>
      <c r="R596" s="64"/>
      <c r="S596" s="64"/>
      <c r="T596" s="64"/>
      <c r="U596" s="64"/>
      <c r="V596" s="64"/>
      <c r="W596" s="64"/>
      <c r="X596" s="64"/>
      <c r="Y596" s="64"/>
      <c r="Z596" s="64"/>
    </row>
    <row r="597" ht="12" customHeight="1">
      <c r="A597" s="64"/>
      <c r="B597" s="64"/>
      <c r="C597" s="64"/>
      <c r="D597" s="64"/>
      <c r="E597" s="64"/>
      <c r="F597" s="64"/>
      <c r="G597" s="64"/>
      <c r="H597" s="64"/>
      <c r="I597" s="64"/>
      <c r="J597" s="64"/>
      <c r="K597" s="64"/>
      <c r="L597" s="64"/>
      <c r="M597" s="64"/>
      <c r="N597" s="64"/>
      <c r="O597" s="64"/>
      <c r="P597" s="64"/>
      <c r="Q597" s="64"/>
      <c r="R597" s="64"/>
      <c r="S597" s="64"/>
      <c r="T597" s="64"/>
      <c r="U597" s="64"/>
      <c r="V597" s="64"/>
      <c r="W597" s="64"/>
      <c r="X597" s="64"/>
      <c r="Y597" s="64"/>
      <c r="Z597" s="64"/>
    </row>
    <row r="598" ht="12" customHeight="1">
      <c r="A598" s="64"/>
      <c r="B598" s="64"/>
      <c r="C598" s="64"/>
      <c r="D598" s="64"/>
      <c r="E598" s="64"/>
      <c r="F598" s="64"/>
      <c r="G598" s="64"/>
      <c r="H598" s="64"/>
      <c r="I598" s="64"/>
      <c r="J598" s="64"/>
      <c r="K598" s="64"/>
      <c r="L598" s="64"/>
      <c r="M598" s="64"/>
      <c r="N598" s="64"/>
      <c r="O598" s="64"/>
      <c r="P598" s="64"/>
      <c r="Q598" s="64"/>
      <c r="R598" s="64"/>
      <c r="S598" s="64"/>
      <c r="T598" s="64"/>
      <c r="U598" s="64"/>
      <c r="V598" s="64"/>
      <c r="W598" s="64"/>
      <c r="X598" s="64"/>
      <c r="Y598" s="64"/>
      <c r="Z598" s="64"/>
    </row>
    <row r="599" ht="12" customHeight="1">
      <c r="A599" s="64"/>
      <c r="B599" s="64"/>
      <c r="C599" s="64"/>
      <c r="D599" s="64"/>
      <c r="E599" s="64"/>
      <c r="F599" s="64"/>
      <c r="G599" s="64"/>
      <c r="H599" s="64"/>
      <c r="I599" s="64"/>
      <c r="J599" s="64"/>
      <c r="K599" s="64"/>
      <c r="L599" s="64"/>
      <c r="M599" s="64"/>
      <c r="N599" s="64"/>
      <c r="O599" s="64"/>
      <c r="P599" s="64"/>
      <c r="Q599" s="64"/>
      <c r="R599" s="64"/>
      <c r="S599" s="64"/>
      <c r="T599" s="64"/>
      <c r="U599" s="64"/>
      <c r="V599" s="64"/>
      <c r="W599" s="64"/>
      <c r="X599" s="64"/>
      <c r="Y599" s="64"/>
      <c r="Z599" s="64"/>
    </row>
    <row r="600" ht="12" customHeight="1">
      <c r="A600" s="64"/>
      <c r="B600" s="64"/>
      <c r="C600" s="64"/>
      <c r="D600" s="64"/>
      <c r="E600" s="64"/>
      <c r="F600" s="64"/>
      <c r="G600" s="64"/>
      <c r="H600" s="64"/>
      <c r="I600" s="64"/>
      <c r="J600" s="64"/>
      <c r="K600" s="64"/>
      <c r="L600" s="64"/>
      <c r="M600" s="64"/>
      <c r="N600" s="64"/>
      <c r="O600" s="64"/>
      <c r="P600" s="64"/>
      <c r="Q600" s="64"/>
      <c r="R600" s="64"/>
      <c r="S600" s="64"/>
      <c r="T600" s="64"/>
      <c r="U600" s="64"/>
      <c r="V600" s="64"/>
      <c r="W600" s="64"/>
      <c r="X600" s="64"/>
      <c r="Y600" s="64"/>
      <c r="Z600" s="64"/>
    </row>
    <row r="601" ht="12" customHeight="1">
      <c r="A601" s="64"/>
      <c r="B601" s="64"/>
      <c r="C601" s="64"/>
      <c r="D601" s="64"/>
      <c r="E601" s="64"/>
      <c r="F601" s="64"/>
      <c r="G601" s="64"/>
      <c r="H601" s="64"/>
      <c r="I601" s="64"/>
      <c r="J601" s="64"/>
      <c r="K601" s="64"/>
      <c r="L601" s="64"/>
      <c r="M601" s="64"/>
      <c r="N601" s="64"/>
      <c r="O601" s="64"/>
      <c r="P601" s="64"/>
      <c r="Q601" s="64"/>
      <c r="R601" s="64"/>
      <c r="S601" s="64"/>
      <c r="T601" s="64"/>
      <c r="U601" s="64"/>
      <c r="V601" s="64"/>
      <c r="W601" s="64"/>
      <c r="X601" s="64"/>
      <c r="Y601" s="64"/>
      <c r="Z601" s="64"/>
    </row>
    <row r="602" ht="12" customHeight="1">
      <c r="A602" s="64"/>
      <c r="B602" s="64"/>
      <c r="C602" s="64"/>
      <c r="D602" s="64"/>
      <c r="E602" s="64"/>
      <c r="F602" s="64"/>
      <c r="G602" s="64"/>
      <c r="H602" s="64"/>
      <c r="I602" s="64"/>
      <c r="J602" s="64"/>
      <c r="K602" s="64"/>
      <c r="L602" s="64"/>
      <c r="M602" s="64"/>
      <c r="N602" s="64"/>
      <c r="O602" s="64"/>
      <c r="P602" s="64"/>
      <c r="Q602" s="64"/>
      <c r="R602" s="64"/>
      <c r="S602" s="64"/>
      <c r="T602" s="64"/>
      <c r="U602" s="64"/>
      <c r="V602" s="64"/>
      <c r="W602" s="64"/>
      <c r="X602" s="64"/>
      <c r="Y602" s="64"/>
      <c r="Z602" s="64"/>
    </row>
    <row r="603" ht="12" customHeight="1">
      <c r="A603" s="64"/>
      <c r="B603" s="64"/>
      <c r="C603" s="64"/>
      <c r="D603" s="64"/>
      <c r="E603" s="64"/>
      <c r="F603" s="64"/>
      <c r="G603" s="64"/>
      <c r="H603" s="64"/>
      <c r="I603" s="64"/>
      <c r="J603" s="64"/>
      <c r="K603" s="64"/>
      <c r="L603" s="64"/>
      <c r="M603" s="64"/>
      <c r="N603" s="64"/>
      <c r="O603" s="64"/>
      <c r="P603" s="64"/>
      <c r="Q603" s="64"/>
      <c r="R603" s="64"/>
      <c r="S603" s="64"/>
      <c r="T603" s="64"/>
      <c r="U603" s="64"/>
      <c r="V603" s="64"/>
      <c r="W603" s="64"/>
      <c r="X603" s="64"/>
      <c r="Y603" s="64"/>
      <c r="Z603" s="64"/>
    </row>
    <row r="604" ht="12" customHeight="1">
      <c r="A604" s="64"/>
      <c r="B604" s="64"/>
      <c r="C604" s="64"/>
      <c r="D604" s="64"/>
      <c r="E604" s="64"/>
      <c r="F604" s="64"/>
      <c r="G604" s="64"/>
      <c r="H604" s="64"/>
      <c r="I604" s="64"/>
      <c r="J604" s="64"/>
      <c r="K604" s="64"/>
      <c r="L604" s="64"/>
      <c r="M604" s="64"/>
      <c r="N604" s="64"/>
      <c r="O604" s="64"/>
      <c r="P604" s="64"/>
      <c r="Q604" s="64"/>
      <c r="R604" s="64"/>
      <c r="S604" s="64"/>
      <c r="T604" s="64"/>
      <c r="U604" s="64"/>
      <c r="V604" s="64"/>
      <c r="W604" s="64"/>
      <c r="X604" s="64"/>
      <c r="Y604" s="64"/>
      <c r="Z604" s="64"/>
    </row>
    <row r="605" ht="12" customHeight="1">
      <c r="A605" s="64"/>
      <c r="B605" s="64"/>
      <c r="C605" s="64"/>
      <c r="D605" s="64"/>
      <c r="E605" s="64"/>
      <c r="F605" s="64"/>
      <c r="G605" s="64"/>
      <c r="H605" s="64"/>
      <c r="I605" s="64"/>
      <c r="J605" s="64"/>
      <c r="K605" s="64"/>
      <c r="L605" s="64"/>
      <c r="M605" s="64"/>
      <c r="N605" s="64"/>
      <c r="O605" s="64"/>
      <c r="P605" s="64"/>
      <c r="Q605" s="64"/>
      <c r="R605" s="64"/>
      <c r="S605" s="64"/>
      <c r="T605" s="64"/>
      <c r="U605" s="64"/>
      <c r="V605" s="64"/>
      <c r="W605" s="64"/>
      <c r="X605" s="64"/>
      <c r="Y605" s="64"/>
      <c r="Z605" s="64"/>
    </row>
    <row r="606" ht="12" customHeight="1">
      <c r="A606" s="64"/>
      <c r="B606" s="64"/>
      <c r="C606" s="64"/>
      <c r="D606" s="64"/>
      <c r="E606" s="64"/>
      <c r="F606" s="64"/>
      <c r="G606" s="64"/>
      <c r="H606" s="64"/>
      <c r="I606" s="64"/>
      <c r="J606" s="64"/>
      <c r="K606" s="64"/>
      <c r="L606" s="64"/>
      <c r="M606" s="64"/>
      <c r="N606" s="64"/>
      <c r="O606" s="64"/>
      <c r="P606" s="64"/>
      <c r="Q606" s="64"/>
      <c r="R606" s="64"/>
      <c r="S606" s="64"/>
      <c r="T606" s="64"/>
      <c r="U606" s="64"/>
      <c r="V606" s="64"/>
      <c r="W606" s="64"/>
      <c r="X606" s="64"/>
      <c r="Y606" s="64"/>
      <c r="Z606" s="64"/>
    </row>
    <row r="607" ht="12" customHeight="1">
      <c r="A607" s="64"/>
      <c r="B607" s="64"/>
      <c r="C607" s="64"/>
      <c r="D607" s="64"/>
      <c r="E607" s="64"/>
      <c r="F607" s="64"/>
      <c r="G607" s="64"/>
      <c r="H607" s="64"/>
      <c r="I607" s="64"/>
      <c r="J607" s="64"/>
      <c r="K607" s="64"/>
      <c r="L607" s="64"/>
      <c r="M607" s="64"/>
      <c r="N607" s="64"/>
      <c r="O607" s="64"/>
      <c r="P607" s="64"/>
      <c r="Q607" s="64"/>
      <c r="R607" s="64"/>
      <c r="S607" s="64"/>
      <c r="T607" s="64"/>
      <c r="U607" s="64"/>
      <c r="V607" s="64"/>
      <c r="W607" s="64"/>
      <c r="X607" s="64"/>
      <c r="Y607" s="64"/>
      <c r="Z607" s="64"/>
    </row>
    <row r="608" ht="12" customHeight="1">
      <c r="A608" s="64"/>
      <c r="B608" s="64"/>
      <c r="C608" s="64"/>
      <c r="D608" s="64"/>
      <c r="E608" s="64"/>
      <c r="F608" s="64"/>
      <c r="G608" s="64"/>
      <c r="H608" s="64"/>
      <c r="I608" s="64"/>
      <c r="J608" s="64"/>
      <c r="K608" s="64"/>
      <c r="L608" s="64"/>
      <c r="M608" s="64"/>
      <c r="N608" s="64"/>
      <c r="O608" s="64"/>
      <c r="P608" s="64"/>
      <c r="Q608" s="64"/>
      <c r="R608" s="64"/>
      <c r="S608" s="64"/>
      <c r="T608" s="64"/>
      <c r="U608" s="64"/>
      <c r="V608" s="64"/>
      <c r="W608" s="64"/>
      <c r="X608" s="64"/>
      <c r="Y608" s="64"/>
      <c r="Z608" s="64"/>
    </row>
    <row r="609" ht="12" customHeight="1">
      <c r="A609" s="64"/>
      <c r="B609" s="64"/>
      <c r="C609" s="64"/>
      <c r="D609" s="64"/>
      <c r="E609" s="64"/>
      <c r="F609" s="64"/>
      <c r="G609" s="64"/>
      <c r="H609" s="64"/>
      <c r="I609" s="64"/>
      <c r="J609" s="64"/>
      <c r="K609" s="64"/>
      <c r="L609" s="64"/>
      <c r="M609" s="64"/>
      <c r="N609" s="64"/>
      <c r="O609" s="64"/>
      <c r="P609" s="64"/>
      <c r="Q609" s="64"/>
      <c r="R609" s="64"/>
      <c r="S609" s="64"/>
      <c r="T609" s="64"/>
      <c r="U609" s="64"/>
      <c r="V609" s="64"/>
      <c r="W609" s="64"/>
      <c r="X609" s="64"/>
      <c r="Y609" s="64"/>
      <c r="Z609" s="64"/>
    </row>
    <row r="610" ht="12" customHeight="1">
      <c r="A610" s="64"/>
      <c r="B610" s="64"/>
      <c r="C610" s="64"/>
      <c r="D610" s="64"/>
      <c r="E610" s="64"/>
      <c r="F610" s="64"/>
      <c r="G610" s="64"/>
      <c r="H610" s="64"/>
      <c r="I610" s="64"/>
      <c r="J610" s="64"/>
      <c r="K610" s="64"/>
      <c r="L610" s="64"/>
      <c r="M610" s="64"/>
      <c r="N610" s="64"/>
      <c r="O610" s="64"/>
      <c r="P610" s="64"/>
      <c r="Q610" s="64"/>
      <c r="R610" s="64"/>
      <c r="S610" s="64"/>
      <c r="T610" s="64"/>
      <c r="U610" s="64"/>
      <c r="V610" s="64"/>
      <c r="W610" s="64"/>
      <c r="X610" s="64"/>
      <c r="Y610" s="64"/>
      <c r="Z610" s="64"/>
    </row>
    <row r="611" ht="12" customHeight="1">
      <c r="A611" s="64"/>
      <c r="B611" s="64"/>
      <c r="C611" s="64"/>
      <c r="D611" s="64"/>
      <c r="E611" s="64"/>
      <c r="F611" s="64"/>
      <c r="G611" s="64"/>
      <c r="H611" s="64"/>
      <c r="I611" s="64"/>
      <c r="J611" s="64"/>
      <c r="K611" s="64"/>
      <c r="L611" s="64"/>
      <c r="M611" s="64"/>
      <c r="N611" s="64"/>
      <c r="O611" s="64"/>
      <c r="P611" s="64"/>
      <c r="Q611" s="64"/>
      <c r="R611" s="64"/>
      <c r="S611" s="64"/>
      <c r="T611" s="64"/>
      <c r="U611" s="64"/>
      <c r="V611" s="64"/>
      <c r="W611" s="64"/>
      <c r="X611" s="64"/>
      <c r="Y611" s="64"/>
      <c r="Z611" s="64"/>
    </row>
    <row r="612" ht="12" customHeight="1">
      <c r="A612" s="64"/>
      <c r="B612" s="64"/>
      <c r="C612" s="64"/>
      <c r="D612" s="64"/>
      <c r="E612" s="64"/>
      <c r="F612" s="64"/>
      <c r="G612" s="64"/>
      <c r="H612" s="64"/>
      <c r="I612" s="64"/>
      <c r="J612" s="64"/>
      <c r="K612" s="64"/>
      <c r="L612" s="64"/>
      <c r="M612" s="64"/>
      <c r="N612" s="64"/>
      <c r="O612" s="64"/>
      <c r="P612" s="64"/>
      <c r="Q612" s="64"/>
      <c r="R612" s="64"/>
      <c r="S612" s="64"/>
      <c r="T612" s="64"/>
      <c r="U612" s="64"/>
      <c r="V612" s="64"/>
      <c r="W612" s="64"/>
      <c r="X612" s="64"/>
      <c r="Y612" s="64"/>
      <c r="Z612" s="64"/>
    </row>
    <row r="613" ht="12" customHeight="1">
      <c r="A613" s="64"/>
      <c r="B613" s="64"/>
      <c r="C613" s="64"/>
      <c r="D613" s="64"/>
      <c r="E613" s="64"/>
      <c r="F613" s="64"/>
      <c r="G613" s="64"/>
      <c r="H613" s="64"/>
      <c r="I613" s="64"/>
      <c r="J613" s="64"/>
      <c r="K613" s="64"/>
      <c r="L613" s="64"/>
      <c r="M613" s="64"/>
      <c r="N613" s="64"/>
      <c r="O613" s="64"/>
      <c r="P613" s="64"/>
      <c r="Q613" s="64"/>
      <c r="R613" s="64"/>
      <c r="S613" s="64"/>
      <c r="T613" s="64"/>
      <c r="U613" s="64"/>
      <c r="V613" s="64"/>
      <c r="W613" s="64"/>
      <c r="X613" s="64"/>
      <c r="Y613" s="64"/>
      <c r="Z613" s="64"/>
    </row>
    <row r="614" ht="12" customHeight="1">
      <c r="A614" s="64"/>
      <c r="B614" s="64"/>
      <c r="C614" s="64"/>
      <c r="D614" s="64"/>
      <c r="E614" s="64"/>
      <c r="F614" s="64"/>
      <c r="G614" s="64"/>
      <c r="H614" s="64"/>
      <c r="I614" s="64"/>
      <c r="J614" s="64"/>
      <c r="K614" s="64"/>
      <c r="L614" s="64"/>
      <c r="M614" s="64"/>
      <c r="N614" s="64"/>
      <c r="O614" s="64"/>
      <c r="P614" s="64"/>
      <c r="Q614" s="64"/>
      <c r="R614" s="64"/>
      <c r="S614" s="64"/>
      <c r="T614" s="64"/>
      <c r="U614" s="64"/>
      <c r="V614" s="64"/>
      <c r="W614" s="64"/>
      <c r="X614" s="64"/>
      <c r="Y614" s="64"/>
      <c r="Z614" s="64"/>
    </row>
    <row r="615" ht="12" customHeight="1">
      <c r="A615" s="64"/>
      <c r="B615" s="64"/>
      <c r="C615" s="64"/>
      <c r="D615" s="64"/>
      <c r="E615" s="64"/>
      <c r="F615" s="64"/>
      <c r="G615" s="64"/>
      <c r="H615" s="64"/>
      <c r="I615" s="64"/>
      <c r="J615" s="64"/>
      <c r="K615" s="64"/>
      <c r="L615" s="64"/>
      <c r="M615" s="64"/>
      <c r="N615" s="64"/>
      <c r="O615" s="64"/>
      <c r="P615" s="64"/>
      <c r="Q615" s="64"/>
      <c r="R615" s="64"/>
      <c r="S615" s="64"/>
      <c r="T615" s="64"/>
      <c r="U615" s="64"/>
      <c r="V615" s="64"/>
      <c r="W615" s="64"/>
      <c r="X615" s="64"/>
      <c r="Y615" s="64"/>
      <c r="Z615" s="64"/>
    </row>
    <row r="616" ht="12" customHeight="1">
      <c r="A616" s="64"/>
      <c r="B616" s="64"/>
      <c r="C616" s="64"/>
      <c r="D616" s="64"/>
      <c r="E616" s="64"/>
      <c r="F616" s="64"/>
      <c r="G616" s="64"/>
      <c r="H616" s="64"/>
      <c r="I616" s="64"/>
      <c r="J616" s="64"/>
      <c r="K616" s="64"/>
      <c r="L616" s="64"/>
      <c r="M616" s="64"/>
      <c r="N616" s="64"/>
      <c r="O616" s="64"/>
      <c r="P616" s="64"/>
      <c r="Q616" s="64"/>
      <c r="R616" s="64"/>
      <c r="S616" s="64"/>
      <c r="T616" s="64"/>
      <c r="U616" s="64"/>
      <c r="V616" s="64"/>
      <c r="W616" s="64"/>
      <c r="X616" s="64"/>
      <c r="Y616" s="64"/>
      <c r="Z616" s="64"/>
    </row>
    <row r="617" ht="12" customHeight="1">
      <c r="A617" s="64"/>
      <c r="B617" s="64"/>
      <c r="C617" s="64"/>
      <c r="D617" s="64"/>
      <c r="E617" s="64"/>
      <c r="F617" s="64"/>
      <c r="G617" s="64"/>
      <c r="H617" s="64"/>
      <c r="I617" s="64"/>
      <c r="J617" s="64"/>
      <c r="K617" s="64"/>
      <c r="L617" s="64"/>
      <c r="M617" s="64"/>
      <c r="N617" s="64"/>
      <c r="O617" s="64"/>
      <c r="P617" s="64"/>
      <c r="Q617" s="64"/>
      <c r="R617" s="64"/>
      <c r="S617" s="64"/>
      <c r="T617" s="64"/>
      <c r="U617" s="64"/>
      <c r="V617" s="64"/>
      <c r="W617" s="64"/>
      <c r="X617" s="64"/>
      <c r="Y617" s="64"/>
      <c r="Z617" s="64"/>
    </row>
    <row r="618" ht="12" customHeight="1">
      <c r="A618" s="64"/>
      <c r="B618" s="64"/>
      <c r="C618" s="64"/>
      <c r="D618" s="64"/>
      <c r="E618" s="64"/>
      <c r="F618" s="64"/>
      <c r="G618" s="64"/>
      <c r="H618" s="64"/>
      <c r="I618" s="64"/>
      <c r="J618" s="64"/>
      <c r="K618" s="64"/>
      <c r="L618" s="64"/>
      <c r="M618" s="64"/>
      <c r="N618" s="64"/>
      <c r="O618" s="64"/>
      <c r="P618" s="64"/>
      <c r="Q618" s="64"/>
      <c r="R618" s="64"/>
      <c r="S618" s="64"/>
      <c r="T618" s="64"/>
      <c r="U618" s="64"/>
      <c r="V618" s="64"/>
      <c r="W618" s="64"/>
      <c r="X618" s="64"/>
      <c r="Y618" s="64"/>
      <c r="Z618" s="64"/>
    </row>
    <row r="619" ht="12" customHeight="1">
      <c r="A619" s="64"/>
      <c r="B619" s="64"/>
      <c r="C619" s="64"/>
      <c r="D619" s="64"/>
      <c r="E619" s="64"/>
      <c r="F619" s="64"/>
      <c r="G619" s="64"/>
      <c r="H619" s="64"/>
      <c r="I619" s="64"/>
      <c r="J619" s="64"/>
      <c r="K619" s="64"/>
      <c r="L619" s="64"/>
      <c r="M619" s="64"/>
      <c r="N619" s="64"/>
      <c r="O619" s="64"/>
      <c r="P619" s="64"/>
      <c r="Q619" s="64"/>
      <c r="R619" s="64"/>
      <c r="S619" s="64"/>
      <c r="T619" s="64"/>
      <c r="U619" s="64"/>
      <c r="V619" s="64"/>
      <c r="W619" s="64"/>
      <c r="X619" s="64"/>
      <c r="Y619" s="64"/>
      <c r="Z619" s="64"/>
    </row>
    <row r="620" ht="12" customHeight="1">
      <c r="A620" s="64"/>
      <c r="B620" s="64"/>
      <c r="C620" s="64"/>
      <c r="D620" s="64"/>
      <c r="E620" s="64"/>
      <c r="F620" s="64"/>
      <c r="G620" s="64"/>
      <c r="H620" s="64"/>
      <c r="I620" s="64"/>
      <c r="J620" s="64"/>
      <c r="K620" s="64"/>
      <c r="L620" s="64"/>
      <c r="M620" s="64"/>
      <c r="N620" s="64"/>
      <c r="O620" s="64"/>
      <c r="P620" s="64"/>
      <c r="Q620" s="64"/>
      <c r="R620" s="64"/>
      <c r="S620" s="64"/>
      <c r="T620" s="64"/>
      <c r="U620" s="64"/>
      <c r="V620" s="64"/>
      <c r="W620" s="64"/>
      <c r="X620" s="64"/>
      <c r="Y620" s="64"/>
      <c r="Z620" s="64"/>
    </row>
    <row r="621" ht="12" customHeight="1">
      <c r="A621" s="64"/>
      <c r="B621" s="64"/>
      <c r="C621" s="64"/>
      <c r="D621" s="64"/>
      <c r="E621" s="64"/>
      <c r="F621" s="64"/>
      <c r="G621" s="64"/>
      <c r="H621" s="64"/>
      <c r="I621" s="64"/>
      <c r="J621" s="64"/>
      <c r="K621" s="64"/>
      <c r="L621" s="64"/>
      <c r="M621" s="64"/>
      <c r="N621" s="64"/>
      <c r="O621" s="64"/>
      <c r="P621" s="64"/>
      <c r="Q621" s="64"/>
      <c r="R621" s="64"/>
      <c r="S621" s="64"/>
      <c r="T621" s="64"/>
      <c r="U621" s="64"/>
      <c r="V621" s="64"/>
      <c r="W621" s="64"/>
      <c r="X621" s="64"/>
      <c r="Y621" s="64"/>
      <c r="Z621" s="64"/>
    </row>
    <row r="622" ht="12" customHeight="1">
      <c r="A622" s="64"/>
      <c r="B622" s="64"/>
      <c r="C622" s="64"/>
      <c r="D622" s="64"/>
      <c r="E622" s="64"/>
      <c r="F622" s="64"/>
      <c r="G622" s="64"/>
      <c r="H622" s="64"/>
      <c r="I622" s="64"/>
      <c r="J622" s="64"/>
      <c r="K622" s="64"/>
      <c r="L622" s="64"/>
      <c r="M622" s="64"/>
      <c r="N622" s="64"/>
      <c r="O622" s="64"/>
      <c r="P622" s="64"/>
      <c r="Q622" s="64"/>
      <c r="R622" s="64"/>
      <c r="S622" s="64"/>
      <c r="T622" s="64"/>
      <c r="U622" s="64"/>
      <c r="V622" s="64"/>
      <c r="W622" s="64"/>
      <c r="X622" s="64"/>
      <c r="Y622" s="64"/>
      <c r="Z622" s="64"/>
    </row>
    <row r="623" ht="12" customHeight="1">
      <c r="A623" s="64"/>
      <c r="B623" s="64"/>
      <c r="C623" s="64"/>
      <c r="D623" s="64"/>
      <c r="E623" s="64"/>
      <c r="F623" s="64"/>
      <c r="G623" s="64"/>
      <c r="H623" s="64"/>
      <c r="I623" s="64"/>
      <c r="J623" s="64"/>
      <c r="K623" s="64"/>
      <c r="L623" s="64"/>
      <c r="M623" s="64"/>
      <c r="N623" s="64"/>
      <c r="O623" s="64"/>
      <c r="P623" s="64"/>
      <c r="Q623" s="64"/>
      <c r="R623" s="64"/>
      <c r="S623" s="64"/>
      <c r="T623" s="64"/>
      <c r="U623" s="64"/>
      <c r="V623" s="64"/>
      <c r="W623" s="64"/>
      <c r="X623" s="64"/>
      <c r="Y623" s="64"/>
      <c r="Z623" s="64"/>
    </row>
    <row r="624" ht="12" customHeight="1">
      <c r="A624" s="64"/>
      <c r="B624" s="64"/>
      <c r="C624" s="64"/>
      <c r="D624" s="64"/>
      <c r="E624" s="64"/>
      <c r="F624" s="64"/>
      <c r="G624" s="64"/>
      <c r="H624" s="64"/>
      <c r="I624" s="64"/>
      <c r="J624" s="64"/>
      <c r="K624" s="64"/>
      <c r="L624" s="64"/>
      <c r="M624" s="64"/>
      <c r="N624" s="64"/>
      <c r="O624" s="64"/>
      <c r="P624" s="64"/>
      <c r="Q624" s="64"/>
      <c r="R624" s="64"/>
      <c r="S624" s="64"/>
      <c r="T624" s="64"/>
      <c r="U624" s="64"/>
      <c r="V624" s="64"/>
      <c r="W624" s="64"/>
      <c r="X624" s="64"/>
      <c r="Y624" s="64"/>
      <c r="Z624" s="64"/>
    </row>
    <row r="625" ht="12" customHeight="1">
      <c r="A625" s="64"/>
      <c r="B625" s="64"/>
      <c r="C625" s="64"/>
      <c r="D625" s="64"/>
      <c r="E625" s="64"/>
      <c r="F625" s="64"/>
      <c r="G625" s="64"/>
      <c r="H625" s="64"/>
      <c r="I625" s="64"/>
      <c r="J625" s="64"/>
      <c r="K625" s="64"/>
      <c r="L625" s="64"/>
      <c r="M625" s="64"/>
      <c r="N625" s="64"/>
      <c r="O625" s="64"/>
      <c r="P625" s="64"/>
      <c r="Q625" s="64"/>
      <c r="R625" s="64"/>
      <c r="S625" s="64"/>
      <c r="T625" s="64"/>
      <c r="U625" s="64"/>
      <c r="V625" s="64"/>
      <c r="W625" s="64"/>
      <c r="X625" s="64"/>
      <c r="Y625" s="64"/>
      <c r="Z625" s="64"/>
    </row>
    <row r="626" ht="12" customHeight="1">
      <c r="A626" s="64"/>
      <c r="B626" s="64"/>
      <c r="C626" s="64"/>
      <c r="D626" s="64"/>
      <c r="E626" s="64"/>
      <c r="F626" s="64"/>
      <c r="G626" s="64"/>
      <c r="H626" s="64"/>
      <c r="I626" s="64"/>
      <c r="J626" s="64"/>
      <c r="K626" s="64"/>
      <c r="L626" s="64"/>
      <c r="M626" s="64"/>
      <c r="N626" s="64"/>
      <c r="O626" s="64"/>
      <c r="P626" s="64"/>
      <c r="Q626" s="64"/>
      <c r="R626" s="64"/>
      <c r="S626" s="64"/>
      <c r="T626" s="64"/>
      <c r="U626" s="64"/>
      <c r="V626" s="64"/>
      <c r="W626" s="64"/>
      <c r="X626" s="64"/>
      <c r="Y626" s="64"/>
      <c r="Z626" s="64"/>
    </row>
    <row r="627" ht="12" customHeight="1">
      <c r="A627" s="64"/>
      <c r="B627" s="64"/>
      <c r="C627" s="64"/>
      <c r="D627" s="64"/>
      <c r="E627" s="64"/>
      <c r="F627" s="64"/>
      <c r="G627" s="64"/>
      <c r="H627" s="64"/>
      <c r="I627" s="64"/>
      <c r="J627" s="64"/>
      <c r="K627" s="64"/>
      <c r="L627" s="64"/>
      <c r="M627" s="64"/>
      <c r="N627" s="64"/>
      <c r="O627" s="64"/>
      <c r="P627" s="64"/>
      <c r="Q627" s="64"/>
      <c r="R627" s="64"/>
      <c r="S627" s="64"/>
      <c r="T627" s="64"/>
      <c r="U627" s="64"/>
      <c r="V627" s="64"/>
      <c r="W627" s="64"/>
      <c r="X627" s="64"/>
      <c r="Y627" s="64"/>
      <c r="Z627" s="64"/>
    </row>
    <row r="628" ht="12" customHeight="1">
      <c r="A628" s="64"/>
      <c r="B628" s="64"/>
      <c r="C628" s="64"/>
      <c r="D628" s="64"/>
      <c r="E628" s="64"/>
      <c r="F628" s="64"/>
      <c r="G628" s="64"/>
      <c r="H628" s="64"/>
      <c r="I628" s="64"/>
      <c r="J628" s="64"/>
      <c r="K628" s="64"/>
      <c r="L628" s="64"/>
      <c r="M628" s="64"/>
      <c r="N628" s="64"/>
      <c r="O628" s="64"/>
      <c r="P628" s="64"/>
      <c r="Q628" s="64"/>
      <c r="R628" s="64"/>
      <c r="S628" s="64"/>
      <c r="T628" s="64"/>
      <c r="U628" s="64"/>
      <c r="V628" s="64"/>
      <c r="W628" s="64"/>
      <c r="X628" s="64"/>
      <c r="Y628" s="64"/>
      <c r="Z628" s="64"/>
    </row>
    <row r="629" ht="12" customHeight="1">
      <c r="A629" s="64"/>
      <c r="B629" s="64"/>
      <c r="C629" s="64"/>
      <c r="D629" s="64"/>
      <c r="E629" s="64"/>
      <c r="F629" s="64"/>
      <c r="G629" s="64"/>
      <c r="H629" s="64"/>
      <c r="I629" s="64"/>
      <c r="J629" s="64"/>
      <c r="K629" s="64"/>
      <c r="L629" s="64"/>
      <c r="M629" s="64"/>
      <c r="N629" s="64"/>
      <c r="O629" s="64"/>
      <c r="P629" s="64"/>
      <c r="Q629" s="64"/>
      <c r="R629" s="64"/>
      <c r="S629" s="64"/>
      <c r="T629" s="64"/>
      <c r="U629" s="64"/>
      <c r="V629" s="64"/>
      <c r="W629" s="64"/>
      <c r="X629" s="64"/>
      <c r="Y629" s="64"/>
      <c r="Z629" s="64"/>
    </row>
    <row r="630" ht="12" customHeight="1">
      <c r="A630" s="64"/>
      <c r="B630" s="64"/>
      <c r="C630" s="64"/>
      <c r="D630" s="64"/>
      <c r="E630" s="64"/>
      <c r="F630" s="64"/>
      <c r="G630" s="64"/>
      <c r="H630" s="64"/>
      <c r="I630" s="64"/>
      <c r="J630" s="64"/>
      <c r="K630" s="64"/>
      <c r="L630" s="64"/>
      <c r="M630" s="64"/>
      <c r="N630" s="64"/>
      <c r="O630" s="64"/>
      <c r="P630" s="64"/>
      <c r="Q630" s="64"/>
      <c r="R630" s="64"/>
      <c r="S630" s="64"/>
      <c r="T630" s="64"/>
      <c r="U630" s="64"/>
      <c r="V630" s="64"/>
      <c r="W630" s="64"/>
      <c r="X630" s="64"/>
      <c r="Y630" s="64"/>
      <c r="Z630" s="64"/>
    </row>
    <row r="631" ht="12" customHeight="1">
      <c r="A631" s="64"/>
      <c r="B631" s="64"/>
      <c r="C631" s="64"/>
      <c r="D631" s="64"/>
      <c r="E631" s="64"/>
      <c r="F631" s="64"/>
      <c r="G631" s="64"/>
      <c r="H631" s="64"/>
      <c r="I631" s="64"/>
      <c r="J631" s="64"/>
      <c r="K631" s="64"/>
      <c r="L631" s="64"/>
      <c r="M631" s="64"/>
      <c r="N631" s="64"/>
      <c r="O631" s="64"/>
      <c r="P631" s="64"/>
      <c r="Q631" s="64"/>
      <c r="R631" s="64"/>
      <c r="S631" s="64"/>
      <c r="T631" s="64"/>
      <c r="U631" s="64"/>
      <c r="V631" s="64"/>
      <c r="W631" s="64"/>
      <c r="X631" s="64"/>
      <c r="Y631" s="64"/>
      <c r="Z631" s="64"/>
    </row>
    <row r="632" ht="12" customHeight="1">
      <c r="A632" s="64"/>
      <c r="B632" s="64"/>
      <c r="C632" s="64"/>
      <c r="D632" s="64"/>
      <c r="E632" s="64"/>
      <c r="F632" s="64"/>
      <c r="G632" s="64"/>
      <c r="H632" s="64"/>
      <c r="I632" s="64"/>
      <c r="J632" s="64"/>
      <c r="K632" s="64"/>
      <c r="L632" s="64"/>
      <c r="M632" s="64"/>
      <c r="N632" s="64"/>
      <c r="O632" s="64"/>
      <c r="P632" s="64"/>
      <c r="Q632" s="64"/>
      <c r="R632" s="64"/>
      <c r="S632" s="64"/>
      <c r="T632" s="64"/>
      <c r="U632" s="64"/>
      <c r="V632" s="64"/>
      <c r="W632" s="64"/>
      <c r="X632" s="64"/>
      <c r="Y632" s="64"/>
      <c r="Z632" s="64"/>
    </row>
    <row r="633" ht="12" customHeight="1">
      <c r="A633" s="64"/>
      <c r="B633" s="64"/>
      <c r="C633" s="64"/>
      <c r="D633" s="64"/>
      <c r="E633" s="64"/>
      <c r="F633" s="64"/>
      <c r="G633" s="64"/>
      <c r="H633" s="64"/>
      <c r="I633" s="64"/>
      <c r="J633" s="64"/>
      <c r="K633" s="64"/>
      <c r="L633" s="64"/>
      <c r="M633" s="64"/>
      <c r="N633" s="64"/>
      <c r="O633" s="64"/>
      <c r="P633" s="64"/>
      <c r="Q633" s="64"/>
      <c r="R633" s="64"/>
      <c r="S633" s="64"/>
      <c r="T633" s="64"/>
      <c r="U633" s="64"/>
      <c r="V633" s="64"/>
      <c r="W633" s="64"/>
      <c r="X633" s="64"/>
      <c r="Y633" s="64"/>
      <c r="Z633" s="64"/>
    </row>
    <row r="634" ht="12" customHeight="1">
      <c r="A634" s="64"/>
      <c r="B634" s="64"/>
      <c r="C634" s="64"/>
      <c r="D634" s="64"/>
      <c r="E634" s="64"/>
      <c r="F634" s="64"/>
      <c r="G634" s="64"/>
      <c r="H634" s="64"/>
      <c r="I634" s="64"/>
      <c r="J634" s="64"/>
      <c r="K634" s="64"/>
      <c r="L634" s="64"/>
      <c r="M634" s="64"/>
      <c r="N634" s="64"/>
      <c r="O634" s="64"/>
      <c r="P634" s="64"/>
      <c r="Q634" s="64"/>
      <c r="R634" s="64"/>
      <c r="S634" s="64"/>
      <c r="T634" s="64"/>
      <c r="U634" s="64"/>
      <c r="V634" s="64"/>
      <c r="W634" s="64"/>
      <c r="X634" s="64"/>
      <c r="Y634" s="64"/>
      <c r="Z634" s="64"/>
    </row>
    <row r="635" ht="12" customHeight="1">
      <c r="A635" s="64"/>
      <c r="B635" s="64"/>
      <c r="C635" s="64"/>
      <c r="D635" s="64"/>
      <c r="E635" s="64"/>
      <c r="F635" s="64"/>
      <c r="G635" s="64"/>
      <c r="H635" s="64"/>
      <c r="I635" s="64"/>
      <c r="J635" s="64"/>
      <c r="K635" s="64"/>
      <c r="L635" s="64"/>
      <c r="M635" s="64"/>
      <c r="N635" s="64"/>
      <c r="O635" s="64"/>
      <c r="P635" s="64"/>
      <c r="Q635" s="64"/>
      <c r="R635" s="64"/>
      <c r="S635" s="64"/>
      <c r="T635" s="64"/>
      <c r="U635" s="64"/>
      <c r="V635" s="64"/>
      <c r="W635" s="64"/>
      <c r="X635" s="64"/>
      <c r="Y635" s="64"/>
      <c r="Z635" s="64"/>
    </row>
    <row r="636" ht="12" customHeight="1">
      <c r="A636" s="64"/>
      <c r="B636" s="64"/>
      <c r="C636" s="64"/>
      <c r="D636" s="64"/>
      <c r="E636" s="64"/>
      <c r="F636" s="64"/>
      <c r="G636" s="64"/>
      <c r="H636" s="64"/>
      <c r="I636" s="64"/>
      <c r="J636" s="64"/>
      <c r="K636" s="64"/>
      <c r="L636" s="64"/>
      <c r="M636" s="64"/>
      <c r="N636" s="64"/>
      <c r="O636" s="64"/>
      <c r="P636" s="64"/>
      <c r="Q636" s="64"/>
      <c r="R636" s="64"/>
      <c r="S636" s="64"/>
      <c r="T636" s="64"/>
      <c r="U636" s="64"/>
      <c r="V636" s="64"/>
      <c r="W636" s="64"/>
      <c r="X636" s="64"/>
      <c r="Y636" s="64"/>
      <c r="Z636" s="64"/>
    </row>
    <row r="637" ht="12" customHeight="1">
      <c r="A637" s="64"/>
      <c r="B637" s="64"/>
      <c r="C637" s="64"/>
      <c r="D637" s="64"/>
      <c r="E637" s="64"/>
      <c r="F637" s="64"/>
      <c r="G637" s="64"/>
      <c r="H637" s="64"/>
      <c r="I637" s="64"/>
      <c r="J637" s="64"/>
      <c r="K637" s="64"/>
      <c r="L637" s="64"/>
      <c r="M637" s="64"/>
      <c r="N637" s="64"/>
      <c r="O637" s="64"/>
      <c r="P637" s="64"/>
      <c r="Q637" s="64"/>
      <c r="R637" s="64"/>
      <c r="S637" s="64"/>
      <c r="T637" s="64"/>
      <c r="U637" s="64"/>
      <c r="V637" s="64"/>
      <c r="W637" s="64"/>
      <c r="X637" s="64"/>
      <c r="Y637" s="64"/>
      <c r="Z637" s="64"/>
    </row>
    <row r="638" ht="12" customHeight="1">
      <c r="A638" s="64"/>
      <c r="B638" s="64"/>
      <c r="C638" s="64"/>
      <c r="D638" s="64"/>
      <c r="E638" s="64"/>
      <c r="F638" s="64"/>
      <c r="G638" s="64"/>
      <c r="H638" s="64"/>
      <c r="I638" s="64"/>
      <c r="J638" s="64"/>
      <c r="K638" s="64"/>
      <c r="L638" s="64"/>
      <c r="M638" s="64"/>
      <c r="N638" s="64"/>
      <c r="O638" s="64"/>
      <c r="P638" s="64"/>
      <c r="Q638" s="64"/>
      <c r="R638" s="64"/>
      <c r="S638" s="64"/>
      <c r="T638" s="64"/>
      <c r="U638" s="64"/>
      <c r="V638" s="64"/>
      <c r="W638" s="64"/>
      <c r="X638" s="64"/>
      <c r="Y638" s="64"/>
      <c r="Z638" s="64"/>
    </row>
    <row r="639" ht="12" customHeight="1">
      <c r="A639" s="64"/>
      <c r="B639" s="64"/>
      <c r="C639" s="64"/>
      <c r="D639" s="64"/>
      <c r="E639" s="64"/>
      <c r="F639" s="64"/>
      <c r="G639" s="64"/>
      <c r="H639" s="64"/>
      <c r="I639" s="64"/>
      <c r="J639" s="64"/>
      <c r="K639" s="64"/>
      <c r="L639" s="64"/>
      <c r="M639" s="64"/>
      <c r="N639" s="64"/>
      <c r="O639" s="64"/>
      <c r="P639" s="64"/>
      <c r="Q639" s="64"/>
      <c r="R639" s="64"/>
      <c r="S639" s="64"/>
      <c r="T639" s="64"/>
      <c r="U639" s="64"/>
      <c r="V639" s="64"/>
      <c r="W639" s="64"/>
      <c r="X639" s="64"/>
      <c r="Y639" s="64"/>
      <c r="Z639" s="64"/>
    </row>
    <row r="640" ht="12" customHeight="1">
      <c r="A640" s="64"/>
      <c r="B640" s="64"/>
      <c r="C640" s="64"/>
      <c r="D640" s="64"/>
      <c r="E640" s="64"/>
      <c r="F640" s="64"/>
      <c r="G640" s="64"/>
      <c r="H640" s="64"/>
      <c r="I640" s="64"/>
      <c r="J640" s="64"/>
      <c r="K640" s="64"/>
      <c r="L640" s="64"/>
      <c r="M640" s="64"/>
      <c r="N640" s="64"/>
      <c r="O640" s="64"/>
      <c r="P640" s="64"/>
      <c r="Q640" s="64"/>
      <c r="R640" s="64"/>
      <c r="S640" s="64"/>
      <c r="T640" s="64"/>
      <c r="U640" s="64"/>
      <c r="V640" s="64"/>
      <c r="W640" s="64"/>
      <c r="X640" s="64"/>
      <c r="Y640" s="64"/>
      <c r="Z640" s="64"/>
    </row>
    <row r="641" ht="12" customHeight="1">
      <c r="A641" s="64"/>
      <c r="B641" s="64"/>
      <c r="C641" s="64"/>
      <c r="D641" s="64"/>
      <c r="E641" s="64"/>
      <c r="F641" s="64"/>
      <c r="G641" s="64"/>
      <c r="H641" s="64"/>
      <c r="I641" s="64"/>
      <c r="J641" s="64"/>
      <c r="K641" s="64"/>
      <c r="L641" s="64"/>
      <c r="M641" s="64"/>
      <c r="N641" s="64"/>
      <c r="O641" s="64"/>
      <c r="P641" s="64"/>
      <c r="Q641" s="64"/>
      <c r="R641" s="64"/>
      <c r="S641" s="64"/>
      <c r="T641" s="64"/>
      <c r="U641" s="64"/>
      <c r="V641" s="64"/>
      <c r="W641" s="64"/>
      <c r="X641" s="64"/>
      <c r="Y641" s="64"/>
      <c r="Z641" s="64"/>
    </row>
    <row r="642" ht="12" customHeight="1">
      <c r="A642" s="64"/>
      <c r="B642" s="64"/>
      <c r="C642" s="64"/>
      <c r="D642" s="64"/>
      <c r="E642" s="64"/>
      <c r="F642" s="64"/>
      <c r="G642" s="64"/>
      <c r="H642" s="64"/>
      <c r="I642" s="64"/>
      <c r="J642" s="64"/>
      <c r="K642" s="64"/>
      <c r="L642" s="64"/>
      <c r="M642" s="64"/>
      <c r="N642" s="64"/>
      <c r="O642" s="64"/>
      <c r="P642" s="64"/>
      <c r="Q642" s="64"/>
      <c r="R642" s="64"/>
      <c r="S642" s="64"/>
      <c r="T642" s="64"/>
      <c r="U642" s="64"/>
      <c r="V642" s="64"/>
      <c r="W642" s="64"/>
      <c r="X642" s="64"/>
      <c r="Y642" s="64"/>
      <c r="Z642" s="64"/>
    </row>
    <row r="643" ht="12" customHeight="1">
      <c r="A643" s="64"/>
      <c r="B643" s="64"/>
      <c r="C643" s="64"/>
      <c r="D643" s="64"/>
      <c r="E643" s="64"/>
      <c r="F643" s="64"/>
      <c r="G643" s="64"/>
      <c r="H643" s="64"/>
      <c r="I643" s="64"/>
      <c r="J643" s="64"/>
      <c r="K643" s="64"/>
      <c r="L643" s="64"/>
      <c r="M643" s="64"/>
      <c r="N643" s="64"/>
      <c r="O643" s="64"/>
      <c r="P643" s="64"/>
      <c r="Q643" s="64"/>
      <c r="R643" s="64"/>
      <c r="S643" s="64"/>
      <c r="T643" s="64"/>
      <c r="U643" s="64"/>
      <c r="V643" s="64"/>
      <c r="W643" s="64"/>
      <c r="X643" s="64"/>
      <c r="Y643" s="64"/>
      <c r="Z643" s="64"/>
    </row>
    <row r="644" ht="12" customHeight="1">
      <c r="A644" s="64"/>
      <c r="B644" s="64"/>
      <c r="C644" s="64"/>
      <c r="D644" s="64"/>
      <c r="E644" s="64"/>
      <c r="F644" s="64"/>
      <c r="G644" s="64"/>
      <c r="H644" s="64"/>
      <c r="I644" s="64"/>
      <c r="J644" s="64"/>
      <c r="K644" s="64"/>
      <c r="L644" s="64"/>
      <c r="M644" s="64"/>
      <c r="N644" s="64"/>
      <c r="O644" s="64"/>
      <c r="P644" s="64"/>
      <c r="Q644" s="64"/>
      <c r="R644" s="64"/>
      <c r="S644" s="64"/>
      <c r="T644" s="64"/>
      <c r="U644" s="64"/>
      <c r="V644" s="64"/>
      <c r="W644" s="64"/>
      <c r="X644" s="64"/>
      <c r="Y644" s="64"/>
      <c r="Z644" s="64"/>
    </row>
    <row r="645" ht="12" customHeight="1">
      <c r="A645" s="64"/>
      <c r="B645" s="64"/>
      <c r="C645" s="64"/>
      <c r="D645" s="64"/>
      <c r="E645" s="64"/>
      <c r="F645" s="64"/>
      <c r="G645" s="64"/>
      <c r="H645" s="64"/>
      <c r="I645" s="64"/>
      <c r="J645" s="64"/>
      <c r="K645" s="64"/>
      <c r="L645" s="64"/>
      <c r="M645" s="64"/>
      <c r="N645" s="64"/>
      <c r="O645" s="64"/>
      <c r="P645" s="64"/>
      <c r="Q645" s="64"/>
      <c r="R645" s="64"/>
      <c r="S645" s="64"/>
      <c r="T645" s="64"/>
      <c r="U645" s="64"/>
      <c r="V645" s="64"/>
      <c r="W645" s="64"/>
      <c r="X645" s="64"/>
      <c r="Y645" s="64"/>
      <c r="Z645" s="64"/>
    </row>
    <row r="646" ht="12" customHeight="1">
      <c r="A646" s="64"/>
      <c r="B646" s="64"/>
      <c r="C646" s="64"/>
      <c r="D646" s="64"/>
      <c r="E646" s="64"/>
      <c r="F646" s="64"/>
      <c r="G646" s="64"/>
      <c r="H646" s="64"/>
      <c r="I646" s="64"/>
      <c r="J646" s="64"/>
      <c r="K646" s="64"/>
      <c r="L646" s="64"/>
      <c r="M646" s="64"/>
      <c r="N646" s="64"/>
      <c r="O646" s="64"/>
      <c r="P646" s="64"/>
      <c r="Q646" s="64"/>
      <c r="R646" s="64"/>
      <c r="S646" s="64"/>
      <c r="T646" s="64"/>
      <c r="U646" s="64"/>
      <c r="V646" s="64"/>
      <c r="W646" s="64"/>
      <c r="X646" s="64"/>
      <c r="Y646" s="64"/>
      <c r="Z646" s="64"/>
    </row>
    <row r="647" ht="12" customHeight="1">
      <c r="A647" s="64"/>
      <c r="B647" s="64"/>
      <c r="C647" s="64"/>
      <c r="D647" s="64"/>
      <c r="E647" s="64"/>
      <c r="F647" s="64"/>
      <c r="G647" s="64"/>
      <c r="H647" s="64"/>
      <c r="I647" s="64"/>
      <c r="J647" s="64"/>
      <c r="K647" s="64"/>
      <c r="L647" s="64"/>
      <c r="M647" s="64"/>
      <c r="N647" s="64"/>
      <c r="O647" s="64"/>
      <c r="P647" s="64"/>
      <c r="Q647" s="64"/>
      <c r="R647" s="64"/>
      <c r="S647" s="64"/>
      <c r="T647" s="64"/>
      <c r="U647" s="64"/>
      <c r="V647" s="64"/>
      <c r="W647" s="64"/>
      <c r="X647" s="64"/>
      <c r="Y647" s="64"/>
      <c r="Z647" s="64"/>
    </row>
    <row r="648" ht="12" customHeight="1">
      <c r="A648" s="64"/>
      <c r="B648" s="64"/>
      <c r="C648" s="64"/>
      <c r="D648" s="64"/>
      <c r="E648" s="64"/>
      <c r="F648" s="64"/>
      <c r="G648" s="64"/>
      <c r="H648" s="64"/>
      <c r="I648" s="64"/>
      <c r="J648" s="64"/>
      <c r="K648" s="64"/>
      <c r="L648" s="64"/>
      <c r="M648" s="64"/>
      <c r="N648" s="64"/>
      <c r="O648" s="64"/>
      <c r="P648" s="64"/>
      <c r="Q648" s="64"/>
      <c r="R648" s="64"/>
      <c r="S648" s="64"/>
      <c r="T648" s="64"/>
      <c r="U648" s="64"/>
      <c r="V648" s="64"/>
      <c r="W648" s="64"/>
      <c r="X648" s="64"/>
      <c r="Y648" s="64"/>
      <c r="Z648" s="64"/>
    </row>
    <row r="649" ht="12" customHeight="1">
      <c r="A649" s="64"/>
      <c r="B649" s="64"/>
      <c r="C649" s="64"/>
      <c r="D649" s="64"/>
      <c r="E649" s="64"/>
      <c r="F649" s="64"/>
      <c r="G649" s="64"/>
      <c r="H649" s="64"/>
      <c r="I649" s="64"/>
      <c r="J649" s="64"/>
      <c r="K649" s="64"/>
      <c r="L649" s="64"/>
      <c r="M649" s="64"/>
      <c r="N649" s="64"/>
      <c r="O649" s="64"/>
      <c r="P649" s="64"/>
      <c r="Q649" s="64"/>
      <c r="R649" s="64"/>
      <c r="S649" s="64"/>
      <c r="T649" s="64"/>
      <c r="U649" s="64"/>
      <c r="V649" s="64"/>
      <c r="W649" s="64"/>
      <c r="X649" s="64"/>
      <c r="Y649" s="64"/>
      <c r="Z649" s="64"/>
    </row>
    <row r="650" ht="12" customHeight="1">
      <c r="A650" s="64"/>
      <c r="B650" s="64"/>
      <c r="C650" s="64"/>
      <c r="D650" s="64"/>
      <c r="E650" s="64"/>
      <c r="F650" s="64"/>
      <c r="G650" s="64"/>
      <c r="H650" s="64"/>
      <c r="I650" s="64"/>
      <c r="J650" s="64"/>
      <c r="K650" s="64"/>
      <c r="L650" s="64"/>
      <c r="M650" s="64"/>
      <c r="N650" s="64"/>
      <c r="O650" s="64"/>
      <c r="P650" s="64"/>
      <c r="Q650" s="64"/>
      <c r="R650" s="64"/>
      <c r="S650" s="64"/>
      <c r="T650" s="64"/>
      <c r="U650" s="64"/>
      <c r="V650" s="64"/>
      <c r="W650" s="64"/>
      <c r="X650" s="64"/>
      <c r="Y650" s="64"/>
      <c r="Z650" s="64"/>
    </row>
    <row r="651" ht="12" customHeight="1">
      <c r="A651" s="64"/>
      <c r="B651" s="64"/>
      <c r="C651" s="64"/>
      <c r="D651" s="64"/>
      <c r="E651" s="64"/>
      <c r="F651" s="64"/>
      <c r="G651" s="64"/>
      <c r="H651" s="64"/>
      <c r="I651" s="64"/>
      <c r="J651" s="64"/>
      <c r="K651" s="64"/>
      <c r="L651" s="64"/>
      <c r="M651" s="64"/>
      <c r="N651" s="64"/>
      <c r="O651" s="64"/>
      <c r="P651" s="64"/>
      <c r="Q651" s="64"/>
      <c r="R651" s="64"/>
      <c r="S651" s="64"/>
      <c r="T651" s="64"/>
      <c r="U651" s="64"/>
      <c r="V651" s="64"/>
      <c r="W651" s="64"/>
      <c r="X651" s="64"/>
      <c r="Y651" s="64"/>
      <c r="Z651" s="64"/>
    </row>
    <row r="652" ht="12" customHeight="1">
      <c r="A652" s="64"/>
      <c r="B652" s="64"/>
      <c r="C652" s="64"/>
      <c r="D652" s="64"/>
      <c r="E652" s="64"/>
      <c r="F652" s="64"/>
      <c r="G652" s="64"/>
      <c r="H652" s="64"/>
      <c r="I652" s="64"/>
      <c r="J652" s="64"/>
      <c r="K652" s="64"/>
      <c r="L652" s="64"/>
      <c r="M652" s="64"/>
      <c r="N652" s="64"/>
      <c r="O652" s="64"/>
      <c r="P652" s="64"/>
      <c r="Q652" s="64"/>
      <c r="R652" s="64"/>
      <c r="S652" s="64"/>
      <c r="T652" s="64"/>
      <c r="U652" s="64"/>
      <c r="V652" s="64"/>
      <c r="W652" s="64"/>
      <c r="X652" s="64"/>
      <c r="Y652" s="64"/>
      <c r="Z652" s="64"/>
    </row>
    <row r="653" ht="12" customHeight="1">
      <c r="A653" s="64"/>
      <c r="B653" s="64"/>
      <c r="C653" s="64"/>
      <c r="D653" s="64"/>
      <c r="E653" s="64"/>
      <c r="F653" s="64"/>
      <c r="G653" s="64"/>
      <c r="H653" s="64"/>
      <c r="I653" s="64"/>
      <c r="J653" s="64"/>
      <c r="K653" s="64"/>
      <c r="L653" s="64"/>
      <c r="M653" s="64"/>
      <c r="N653" s="64"/>
      <c r="O653" s="64"/>
      <c r="P653" s="64"/>
      <c r="Q653" s="64"/>
      <c r="R653" s="64"/>
      <c r="S653" s="64"/>
      <c r="T653" s="64"/>
      <c r="U653" s="64"/>
      <c r="V653" s="64"/>
      <c r="W653" s="64"/>
      <c r="X653" s="64"/>
      <c r="Y653" s="64"/>
      <c r="Z653" s="64"/>
    </row>
    <row r="654" ht="12" customHeight="1">
      <c r="A654" s="64"/>
      <c r="B654" s="64"/>
      <c r="C654" s="64"/>
      <c r="D654" s="64"/>
      <c r="E654" s="64"/>
      <c r="F654" s="64"/>
      <c r="G654" s="64"/>
      <c r="H654" s="64"/>
      <c r="I654" s="64"/>
      <c r="J654" s="64"/>
      <c r="K654" s="64"/>
      <c r="L654" s="64"/>
      <c r="M654" s="64"/>
      <c r="N654" s="64"/>
      <c r="O654" s="64"/>
      <c r="P654" s="64"/>
      <c r="Q654" s="64"/>
      <c r="R654" s="64"/>
      <c r="S654" s="64"/>
      <c r="T654" s="64"/>
      <c r="U654" s="64"/>
      <c r="V654" s="64"/>
      <c r="W654" s="64"/>
      <c r="X654" s="64"/>
      <c r="Y654" s="64"/>
      <c r="Z654" s="64"/>
    </row>
    <row r="655" ht="12" customHeight="1">
      <c r="A655" s="64"/>
      <c r="B655" s="64"/>
      <c r="C655" s="64"/>
      <c r="D655" s="64"/>
      <c r="E655" s="64"/>
      <c r="F655" s="64"/>
      <c r="G655" s="64"/>
      <c r="H655" s="64"/>
      <c r="I655" s="64"/>
      <c r="J655" s="64"/>
      <c r="K655" s="64"/>
      <c r="L655" s="64"/>
      <c r="M655" s="64"/>
      <c r="N655" s="64"/>
      <c r="O655" s="64"/>
      <c r="P655" s="64"/>
      <c r="Q655" s="64"/>
      <c r="R655" s="64"/>
      <c r="S655" s="64"/>
      <c r="T655" s="64"/>
      <c r="U655" s="64"/>
      <c r="V655" s="64"/>
      <c r="W655" s="64"/>
      <c r="X655" s="64"/>
      <c r="Y655" s="64"/>
      <c r="Z655" s="64"/>
    </row>
    <row r="656" ht="12" customHeight="1">
      <c r="A656" s="64"/>
      <c r="B656" s="64"/>
      <c r="C656" s="64"/>
      <c r="D656" s="64"/>
      <c r="E656" s="64"/>
      <c r="F656" s="64"/>
      <c r="G656" s="64"/>
      <c r="H656" s="64"/>
      <c r="I656" s="64"/>
      <c r="J656" s="64"/>
      <c r="K656" s="64"/>
      <c r="L656" s="64"/>
      <c r="M656" s="64"/>
      <c r="N656" s="64"/>
      <c r="O656" s="64"/>
      <c r="P656" s="64"/>
      <c r="Q656" s="64"/>
      <c r="R656" s="64"/>
      <c r="S656" s="64"/>
      <c r="T656" s="64"/>
      <c r="U656" s="64"/>
      <c r="V656" s="64"/>
      <c r="W656" s="64"/>
      <c r="X656" s="64"/>
      <c r="Y656" s="64"/>
      <c r="Z656" s="64"/>
    </row>
    <row r="657" ht="12" customHeight="1">
      <c r="A657" s="64"/>
      <c r="B657" s="64"/>
      <c r="C657" s="64"/>
      <c r="D657" s="64"/>
      <c r="E657" s="64"/>
      <c r="F657" s="64"/>
      <c r="G657" s="64"/>
      <c r="H657" s="64"/>
      <c r="I657" s="64"/>
      <c r="J657" s="64"/>
      <c r="K657" s="64"/>
      <c r="L657" s="64"/>
      <c r="M657" s="64"/>
      <c r="N657" s="64"/>
      <c r="O657" s="64"/>
      <c r="P657" s="64"/>
      <c r="Q657" s="64"/>
      <c r="R657" s="64"/>
      <c r="S657" s="64"/>
      <c r="T657" s="64"/>
      <c r="U657" s="64"/>
      <c r="V657" s="64"/>
      <c r="W657" s="64"/>
      <c r="X657" s="64"/>
      <c r="Y657" s="64"/>
      <c r="Z657" s="64"/>
    </row>
    <row r="658" ht="12" customHeight="1">
      <c r="A658" s="64"/>
      <c r="B658" s="64"/>
      <c r="C658" s="64"/>
      <c r="D658" s="64"/>
      <c r="E658" s="64"/>
      <c r="F658" s="64"/>
      <c r="G658" s="64"/>
      <c r="H658" s="64"/>
      <c r="I658" s="64"/>
      <c r="J658" s="64"/>
      <c r="K658" s="64"/>
      <c r="L658" s="64"/>
      <c r="M658" s="64"/>
      <c r="N658" s="64"/>
      <c r="O658" s="64"/>
      <c r="P658" s="64"/>
      <c r="Q658" s="64"/>
      <c r="R658" s="64"/>
      <c r="S658" s="64"/>
      <c r="T658" s="64"/>
      <c r="U658" s="64"/>
      <c r="V658" s="64"/>
      <c r="W658" s="64"/>
      <c r="X658" s="64"/>
      <c r="Y658" s="64"/>
      <c r="Z658" s="64"/>
    </row>
    <row r="659" ht="12" customHeight="1">
      <c r="A659" s="64"/>
      <c r="B659" s="64"/>
      <c r="C659" s="64"/>
      <c r="D659" s="64"/>
      <c r="E659" s="64"/>
      <c r="F659" s="64"/>
      <c r="G659" s="64"/>
      <c r="H659" s="64"/>
      <c r="I659" s="64"/>
      <c r="J659" s="64"/>
      <c r="K659" s="64"/>
      <c r="L659" s="64"/>
      <c r="M659" s="64"/>
      <c r="N659" s="64"/>
      <c r="O659" s="64"/>
      <c r="P659" s="64"/>
      <c r="Q659" s="64"/>
      <c r="R659" s="64"/>
      <c r="S659" s="64"/>
      <c r="T659" s="64"/>
      <c r="U659" s="64"/>
      <c r="V659" s="64"/>
      <c r="W659" s="64"/>
      <c r="X659" s="64"/>
      <c r="Y659" s="64"/>
      <c r="Z659" s="64"/>
    </row>
    <row r="660" ht="12" customHeight="1">
      <c r="A660" s="64"/>
      <c r="B660" s="64"/>
      <c r="C660" s="64"/>
      <c r="D660" s="64"/>
      <c r="E660" s="64"/>
      <c r="F660" s="64"/>
      <c r="G660" s="64"/>
      <c r="H660" s="64"/>
      <c r="I660" s="64"/>
      <c r="J660" s="64"/>
      <c r="K660" s="64"/>
      <c r="L660" s="64"/>
      <c r="M660" s="64"/>
      <c r="N660" s="64"/>
      <c r="O660" s="64"/>
      <c r="P660" s="64"/>
      <c r="Q660" s="64"/>
      <c r="R660" s="64"/>
      <c r="S660" s="64"/>
      <c r="T660" s="64"/>
      <c r="U660" s="64"/>
      <c r="V660" s="64"/>
      <c r="W660" s="64"/>
      <c r="X660" s="64"/>
      <c r="Y660" s="64"/>
      <c r="Z660" s="64"/>
    </row>
    <row r="661" ht="12" customHeight="1">
      <c r="A661" s="64"/>
      <c r="B661" s="64"/>
      <c r="C661" s="64"/>
      <c r="D661" s="64"/>
      <c r="E661" s="64"/>
      <c r="F661" s="64"/>
      <c r="G661" s="64"/>
      <c r="H661" s="64"/>
      <c r="I661" s="64"/>
      <c r="J661" s="64"/>
      <c r="K661" s="64"/>
      <c r="L661" s="64"/>
      <c r="M661" s="64"/>
      <c r="N661" s="64"/>
      <c r="O661" s="64"/>
      <c r="P661" s="64"/>
      <c r="Q661" s="64"/>
      <c r="R661" s="64"/>
      <c r="S661" s="64"/>
      <c r="T661" s="64"/>
      <c r="U661" s="64"/>
      <c r="V661" s="64"/>
      <c r="W661" s="64"/>
      <c r="X661" s="64"/>
      <c r="Y661" s="64"/>
      <c r="Z661" s="64"/>
    </row>
    <row r="662" ht="12" customHeight="1">
      <c r="A662" s="64"/>
      <c r="B662" s="64"/>
      <c r="C662" s="64"/>
      <c r="D662" s="64"/>
      <c r="E662" s="64"/>
      <c r="F662" s="64"/>
      <c r="G662" s="64"/>
      <c r="H662" s="64"/>
      <c r="I662" s="64"/>
      <c r="J662" s="64"/>
      <c r="K662" s="64"/>
      <c r="L662" s="64"/>
      <c r="M662" s="64"/>
      <c r="N662" s="64"/>
      <c r="O662" s="64"/>
      <c r="P662" s="64"/>
      <c r="Q662" s="64"/>
      <c r="R662" s="64"/>
      <c r="S662" s="64"/>
      <c r="T662" s="64"/>
      <c r="U662" s="64"/>
      <c r="V662" s="64"/>
      <c r="W662" s="64"/>
      <c r="X662" s="64"/>
      <c r="Y662" s="64"/>
      <c r="Z662" s="64"/>
    </row>
    <row r="663" ht="12" customHeight="1">
      <c r="A663" s="64"/>
      <c r="B663" s="64"/>
      <c r="C663" s="64"/>
      <c r="D663" s="64"/>
      <c r="E663" s="64"/>
      <c r="F663" s="64"/>
      <c r="G663" s="64"/>
      <c r="H663" s="64"/>
      <c r="I663" s="64"/>
      <c r="J663" s="64"/>
      <c r="K663" s="64"/>
      <c r="L663" s="64"/>
      <c r="M663" s="64"/>
      <c r="N663" s="64"/>
      <c r="O663" s="64"/>
      <c r="P663" s="64"/>
      <c r="Q663" s="64"/>
      <c r="R663" s="64"/>
      <c r="S663" s="64"/>
      <c r="T663" s="64"/>
      <c r="U663" s="64"/>
      <c r="V663" s="64"/>
      <c r="W663" s="64"/>
      <c r="X663" s="64"/>
      <c r="Y663" s="64"/>
      <c r="Z663" s="64"/>
    </row>
    <row r="664" ht="12" customHeight="1">
      <c r="A664" s="64"/>
      <c r="B664" s="64"/>
      <c r="C664" s="64"/>
      <c r="D664" s="64"/>
      <c r="E664" s="64"/>
      <c r="F664" s="64"/>
      <c r="G664" s="64"/>
      <c r="H664" s="64"/>
      <c r="I664" s="64"/>
      <c r="J664" s="64"/>
      <c r="K664" s="64"/>
      <c r="L664" s="64"/>
      <c r="M664" s="64"/>
      <c r="N664" s="64"/>
      <c r="O664" s="64"/>
      <c r="P664" s="64"/>
      <c r="Q664" s="64"/>
      <c r="R664" s="64"/>
      <c r="S664" s="64"/>
      <c r="T664" s="64"/>
      <c r="U664" s="64"/>
      <c r="V664" s="64"/>
      <c r="W664" s="64"/>
      <c r="X664" s="64"/>
      <c r="Y664" s="64"/>
      <c r="Z664" s="64"/>
    </row>
    <row r="665" ht="12" customHeight="1">
      <c r="A665" s="64"/>
      <c r="B665" s="64"/>
      <c r="C665" s="64"/>
      <c r="D665" s="64"/>
      <c r="E665" s="64"/>
      <c r="F665" s="64"/>
      <c r="G665" s="64"/>
      <c r="H665" s="64"/>
      <c r="I665" s="64"/>
      <c r="J665" s="64"/>
      <c r="K665" s="64"/>
      <c r="L665" s="64"/>
      <c r="M665" s="64"/>
      <c r="N665" s="64"/>
      <c r="O665" s="64"/>
      <c r="P665" s="64"/>
      <c r="Q665" s="64"/>
      <c r="R665" s="64"/>
      <c r="S665" s="64"/>
      <c r="T665" s="64"/>
      <c r="U665" s="64"/>
      <c r="V665" s="64"/>
      <c r="W665" s="64"/>
      <c r="X665" s="64"/>
      <c r="Y665" s="64"/>
      <c r="Z665" s="64"/>
    </row>
    <row r="666" ht="12" customHeight="1">
      <c r="A666" s="64"/>
      <c r="B666" s="64"/>
      <c r="C666" s="64"/>
      <c r="D666" s="64"/>
      <c r="E666" s="64"/>
      <c r="F666" s="64"/>
      <c r="G666" s="64"/>
      <c r="H666" s="64"/>
      <c r="I666" s="64"/>
      <c r="J666" s="64"/>
      <c r="K666" s="64"/>
      <c r="L666" s="64"/>
      <c r="M666" s="64"/>
      <c r="N666" s="64"/>
      <c r="O666" s="64"/>
      <c r="P666" s="64"/>
      <c r="Q666" s="64"/>
      <c r="R666" s="64"/>
      <c r="S666" s="64"/>
      <c r="T666" s="64"/>
      <c r="U666" s="64"/>
      <c r="V666" s="64"/>
      <c r="W666" s="64"/>
      <c r="X666" s="64"/>
      <c r="Y666" s="64"/>
      <c r="Z666" s="64"/>
    </row>
    <row r="667" ht="12" customHeight="1">
      <c r="A667" s="64"/>
      <c r="B667" s="64"/>
      <c r="C667" s="64"/>
      <c r="D667" s="64"/>
      <c r="E667" s="64"/>
      <c r="F667" s="64"/>
      <c r="G667" s="64"/>
      <c r="H667" s="64"/>
      <c r="I667" s="64"/>
      <c r="J667" s="64"/>
      <c r="K667" s="64"/>
      <c r="L667" s="64"/>
      <c r="M667" s="64"/>
      <c r="N667" s="64"/>
      <c r="O667" s="64"/>
      <c r="P667" s="64"/>
      <c r="Q667" s="64"/>
      <c r="R667" s="64"/>
      <c r="S667" s="64"/>
      <c r="T667" s="64"/>
      <c r="U667" s="64"/>
      <c r="V667" s="64"/>
      <c r="W667" s="64"/>
      <c r="X667" s="64"/>
      <c r="Y667" s="64"/>
      <c r="Z667" s="64"/>
    </row>
    <row r="668" ht="12" customHeight="1">
      <c r="A668" s="64"/>
      <c r="B668" s="64"/>
      <c r="C668" s="64"/>
      <c r="D668" s="64"/>
      <c r="E668" s="64"/>
      <c r="F668" s="64"/>
      <c r="G668" s="64"/>
      <c r="H668" s="64"/>
      <c r="I668" s="64"/>
      <c r="J668" s="64"/>
      <c r="K668" s="64"/>
      <c r="L668" s="64"/>
      <c r="M668" s="64"/>
      <c r="N668" s="64"/>
      <c r="O668" s="64"/>
      <c r="P668" s="64"/>
      <c r="Q668" s="64"/>
      <c r="R668" s="64"/>
      <c r="S668" s="64"/>
      <c r="T668" s="64"/>
      <c r="U668" s="64"/>
      <c r="V668" s="64"/>
      <c r="W668" s="64"/>
      <c r="X668" s="64"/>
      <c r="Y668" s="64"/>
      <c r="Z668" s="64"/>
    </row>
    <row r="669" ht="12" customHeight="1">
      <c r="A669" s="64"/>
      <c r="B669" s="64"/>
      <c r="C669" s="64"/>
      <c r="D669" s="64"/>
      <c r="E669" s="64"/>
      <c r="F669" s="64"/>
      <c r="G669" s="64"/>
      <c r="H669" s="64"/>
      <c r="I669" s="64"/>
      <c r="J669" s="64"/>
      <c r="K669" s="64"/>
      <c r="L669" s="64"/>
      <c r="M669" s="64"/>
      <c r="N669" s="64"/>
      <c r="O669" s="64"/>
      <c r="P669" s="64"/>
      <c r="Q669" s="64"/>
      <c r="R669" s="64"/>
      <c r="S669" s="64"/>
      <c r="T669" s="64"/>
      <c r="U669" s="64"/>
      <c r="V669" s="64"/>
      <c r="W669" s="64"/>
      <c r="X669" s="64"/>
      <c r="Y669" s="64"/>
      <c r="Z669" s="64"/>
    </row>
    <row r="670" ht="12" customHeight="1">
      <c r="A670" s="64"/>
      <c r="B670" s="64"/>
      <c r="C670" s="64"/>
      <c r="D670" s="64"/>
      <c r="E670" s="64"/>
      <c r="F670" s="64"/>
      <c r="G670" s="64"/>
      <c r="H670" s="64"/>
      <c r="I670" s="64"/>
      <c r="J670" s="64"/>
      <c r="K670" s="64"/>
      <c r="L670" s="64"/>
      <c r="M670" s="64"/>
      <c r="N670" s="64"/>
      <c r="O670" s="64"/>
      <c r="P670" s="64"/>
      <c r="Q670" s="64"/>
      <c r="R670" s="64"/>
      <c r="S670" s="64"/>
      <c r="T670" s="64"/>
      <c r="U670" s="64"/>
      <c r="V670" s="64"/>
      <c r="W670" s="64"/>
      <c r="X670" s="64"/>
      <c r="Y670" s="64"/>
      <c r="Z670" s="64"/>
    </row>
    <row r="671" ht="12" customHeight="1">
      <c r="A671" s="64"/>
      <c r="B671" s="64"/>
      <c r="C671" s="64"/>
      <c r="D671" s="64"/>
      <c r="E671" s="64"/>
      <c r="F671" s="64"/>
      <c r="G671" s="64"/>
      <c r="H671" s="64"/>
      <c r="I671" s="64"/>
      <c r="J671" s="64"/>
      <c r="K671" s="64"/>
      <c r="L671" s="64"/>
      <c r="M671" s="64"/>
      <c r="N671" s="64"/>
      <c r="O671" s="64"/>
      <c r="P671" s="64"/>
      <c r="Q671" s="64"/>
      <c r="R671" s="64"/>
      <c r="S671" s="64"/>
      <c r="T671" s="64"/>
      <c r="U671" s="64"/>
      <c r="V671" s="64"/>
      <c r="W671" s="64"/>
      <c r="X671" s="64"/>
      <c r="Y671" s="64"/>
      <c r="Z671" s="64"/>
    </row>
    <row r="672" ht="12" customHeight="1">
      <c r="A672" s="64"/>
      <c r="B672" s="64"/>
      <c r="C672" s="64"/>
      <c r="D672" s="64"/>
      <c r="E672" s="64"/>
      <c r="F672" s="64"/>
      <c r="G672" s="64"/>
      <c r="H672" s="64"/>
      <c r="I672" s="64"/>
      <c r="J672" s="64"/>
      <c r="K672" s="64"/>
      <c r="L672" s="64"/>
      <c r="M672" s="64"/>
      <c r="N672" s="64"/>
      <c r="O672" s="64"/>
      <c r="P672" s="64"/>
      <c r="Q672" s="64"/>
      <c r="R672" s="64"/>
      <c r="S672" s="64"/>
      <c r="T672" s="64"/>
      <c r="U672" s="64"/>
      <c r="V672" s="64"/>
      <c r="W672" s="64"/>
      <c r="X672" s="64"/>
      <c r="Y672" s="64"/>
      <c r="Z672" s="64"/>
    </row>
    <row r="673" ht="12" customHeight="1">
      <c r="A673" s="64"/>
      <c r="B673" s="64"/>
      <c r="C673" s="64"/>
      <c r="D673" s="64"/>
      <c r="E673" s="64"/>
      <c r="F673" s="64"/>
      <c r="G673" s="64"/>
      <c r="H673" s="64"/>
      <c r="I673" s="64"/>
      <c r="J673" s="64"/>
      <c r="K673" s="64"/>
      <c r="L673" s="64"/>
      <c r="M673" s="64"/>
      <c r="N673" s="64"/>
      <c r="O673" s="64"/>
      <c r="P673" s="64"/>
      <c r="Q673" s="64"/>
      <c r="R673" s="64"/>
      <c r="S673" s="64"/>
      <c r="T673" s="64"/>
      <c r="U673" s="64"/>
      <c r="V673" s="64"/>
      <c r="W673" s="64"/>
      <c r="X673" s="64"/>
      <c r="Y673" s="64"/>
      <c r="Z673" s="64"/>
    </row>
    <row r="674" ht="12" customHeight="1">
      <c r="A674" s="64"/>
      <c r="B674" s="64"/>
      <c r="C674" s="64"/>
      <c r="D674" s="64"/>
      <c r="E674" s="64"/>
      <c r="F674" s="64"/>
      <c r="G674" s="64"/>
      <c r="H674" s="64"/>
      <c r="I674" s="64"/>
      <c r="J674" s="64"/>
      <c r="K674" s="64"/>
      <c r="L674" s="64"/>
      <c r="M674" s="64"/>
      <c r="N674" s="64"/>
      <c r="O674" s="64"/>
      <c r="P674" s="64"/>
      <c r="Q674" s="64"/>
      <c r="R674" s="64"/>
      <c r="S674" s="64"/>
      <c r="T674" s="64"/>
      <c r="U674" s="64"/>
      <c r="V674" s="64"/>
      <c r="W674" s="64"/>
      <c r="X674" s="64"/>
      <c r="Y674" s="64"/>
      <c r="Z674" s="64"/>
    </row>
    <row r="675" ht="12" customHeight="1">
      <c r="A675" s="64"/>
      <c r="B675" s="64"/>
      <c r="C675" s="64"/>
      <c r="D675" s="64"/>
      <c r="E675" s="64"/>
      <c r="F675" s="64"/>
      <c r="G675" s="64"/>
      <c r="H675" s="64"/>
      <c r="I675" s="64"/>
      <c r="J675" s="64"/>
      <c r="K675" s="64"/>
      <c r="L675" s="64"/>
      <c r="M675" s="64"/>
      <c r="N675" s="64"/>
      <c r="O675" s="64"/>
      <c r="P675" s="64"/>
      <c r="Q675" s="64"/>
      <c r="R675" s="64"/>
      <c r="S675" s="64"/>
      <c r="T675" s="64"/>
      <c r="U675" s="64"/>
      <c r="V675" s="64"/>
      <c r="W675" s="64"/>
      <c r="X675" s="64"/>
      <c r="Y675" s="64"/>
      <c r="Z675" s="64"/>
    </row>
    <row r="676" ht="12" customHeight="1">
      <c r="A676" s="64"/>
      <c r="B676" s="64"/>
      <c r="C676" s="64"/>
      <c r="D676" s="64"/>
      <c r="E676" s="64"/>
      <c r="F676" s="64"/>
      <c r="G676" s="64"/>
      <c r="H676" s="64"/>
      <c r="I676" s="64"/>
      <c r="J676" s="64"/>
      <c r="K676" s="64"/>
      <c r="L676" s="64"/>
      <c r="M676" s="64"/>
      <c r="N676" s="64"/>
      <c r="O676" s="64"/>
      <c r="P676" s="64"/>
      <c r="Q676" s="64"/>
      <c r="R676" s="64"/>
      <c r="S676" s="64"/>
      <c r="T676" s="64"/>
      <c r="U676" s="64"/>
      <c r="V676" s="64"/>
      <c r="W676" s="64"/>
      <c r="X676" s="64"/>
      <c r="Y676" s="64"/>
      <c r="Z676" s="64"/>
    </row>
    <row r="677" ht="12" customHeight="1">
      <c r="A677" s="64"/>
      <c r="B677" s="64"/>
      <c r="C677" s="64"/>
      <c r="D677" s="64"/>
      <c r="E677" s="64"/>
      <c r="F677" s="64"/>
      <c r="G677" s="64"/>
      <c r="H677" s="64"/>
      <c r="I677" s="64"/>
      <c r="J677" s="64"/>
      <c r="K677" s="64"/>
      <c r="L677" s="64"/>
      <c r="M677" s="64"/>
      <c r="N677" s="64"/>
      <c r="O677" s="64"/>
      <c r="P677" s="64"/>
      <c r="Q677" s="64"/>
      <c r="R677" s="64"/>
      <c r="S677" s="64"/>
      <c r="T677" s="64"/>
      <c r="U677" s="64"/>
      <c r="V677" s="64"/>
      <c r="W677" s="64"/>
      <c r="X677" s="64"/>
      <c r="Y677" s="64"/>
      <c r="Z677" s="64"/>
    </row>
    <row r="678" ht="12" customHeight="1">
      <c r="A678" s="64"/>
      <c r="B678" s="64"/>
      <c r="C678" s="64"/>
      <c r="D678" s="64"/>
      <c r="E678" s="64"/>
      <c r="F678" s="64"/>
      <c r="G678" s="64"/>
      <c r="H678" s="64"/>
      <c r="I678" s="64"/>
      <c r="J678" s="64"/>
      <c r="K678" s="64"/>
      <c r="L678" s="64"/>
      <c r="M678" s="64"/>
      <c r="N678" s="64"/>
      <c r="O678" s="64"/>
      <c r="P678" s="64"/>
      <c r="Q678" s="64"/>
      <c r="R678" s="64"/>
      <c r="S678" s="64"/>
      <c r="T678" s="64"/>
      <c r="U678" s="64"/>
      <c r="V678" s="64"/>
      <c r="W678" s="64"/>
      <c r="X678" s="64"/>
      <c r="Y678" s="64"/>
      <c r="Z678" s="64"/>
    </row>
    <row r="679" ht="12" customHeight="1">
      <c r="A679" s="64"/>
      <c r="B679" s="64"/>
      <c r="C679" s="64"/>
      <c r="D679" s="64"/>
      <c r="E679" s="64"/>
      <c r="F679" s="64"/>
      <c r="G679" s="64"/>
      <c r="H679" s="64"/>
      <c r="I679" s="64"/>
      <c r="J679" s="64"/>
      <c r="K679" s="64"/>
      <c r="L679" s="64"/>
      <c r="M679" s="64"/>
      <c r="N679" s="64"/>
      <c r="O679" s="64"/>
      <c r="P679" s="64"/>
      <c r="Q679" s="64"/>
      <c r="R679" s="64"/>
      <c r="S679" s="64"/>
      <c r="T679" s="64"/>
      <c r="U679" s="64"/>
      <c r="V679" s="64"/>
      <c r="W679" s="64"/>
      <c r="X679" s="64"/>
      <c r="Y679" s="64"/>
      <c r="Z679" s="64"/>
    </row>
    <row r="680" ht="12" customHeight="1">
      <c r="A680" s="64"/>
      <c r="B680" s="64"/>
      <c r="C680" s="64"/>
      <c r="D680" s="64"/>
      <c r="E680" s="64"/>
      <c r="F680" s="64"/>
      <c r="G680" s="64"/>
      <c r="H680" s="64"/>
      <c r="I680" s="64"/>
      <c r="J680" s="64"/>
      <c r="K680" s="64"/>
      <c r="L680" s="64"/>
      <c r="M680" s="64"/>
      <c r="N680" s="64"/>
      <c r="O680" s="64"/>
      <c r="P680" s="64"/>
      <c r="Q680" s="64"/>
      <c r="R680" s="64"/>
      <c r="S680" s="64"/>
      <c r="T680" s="64"/>
      <c r="U680" s="64"/>
      <c r="V680" s="64"/>
      <c r="W680" s="64"/>
      <c r="X680" s="64"/>
      <c r="Y680" s="64"/>
      <c r="Z680" s="64"/>
    </row>
    <row r="681" ht="12" customHeight="1">
      <c r="A681" s="64"/>
      <c r="B681" s="64"/>
      <c r="C681" s="64"/>
      <c r="D681" s="64"/>
      <c r="E681" s="64"/>
      <c r="F681" s="64"/>
      <c r="G681" s="64"/>
      <c r="H681" s="64"/>
      <c r="I681" s="64"/>
      <c r="J681" s="64"/>
      <c r="K681" s="64"/>
      <c r="L681" s="64"/>
      <c r="M681" s="64"/>
      <c r="N681" s="64"/>
      <c r="O681" s="64"/>
      <c r="P681" s="64"/>
      <c r="Q681" s="64"/>
      <c r="R681" s="64"/>
      <c r="S681" s="64"/>
      <c r="T681" s="64"/>
      <c r="U681" s="64"/>
      <c r="V681" s="64"/>
      <c r="W681" s="64"/>
      <c r="X681" s="64"/>
      <c r="Y681" s="64"/>
      <c r="Z681" s="64"/>
    </row>
    <row r="682" ht="12" customHeight="1">
      <c r="A682" s="64"/>
      <c r="B682" s="64"/>
      <c r="C682" s="64"/>
      <c r="D682" s="64"/>
      <c r="E682" s="64"/>
      <c r="F682" s="64"/>
      <c r="G682" s="64"/>
      <c r="H682" s="64"/>
      <c r="I682" s="64"/>
      <c r="J682" s="64"/>
      <c r="K682" s="64"/>
      <c r="L682" s="64"/>
      <c r="M682" s="64"/>
      <c r="N682" s="64"/>
      <c r="O682" s="64"/>
      <c r="P682" s="64"/>
      <c r="Q682" s="64"/>
      <c r="R682" s="64"/>
      <c r="S682" s="64"/>
      <c r="T682" s="64"/>
      <c r="U682" s="64"/>
      <c r="V682" s="64"/>
      <c r="W682" s="64"/>
      <c r="X682" s="64"/>
      <c r="Y682" s="64"/>
      <c r="Z682" s="64"/>
    </row>
    <row r="683" ht="12" customHeight="1">
      <c r="A683" s="64"/>
      <c r="B683" s="64"/>
      <c r="C683" s="64"/>
      <c r="D683" s="64"/>
      <c r="E683" s="64"/>
      <c r="F683" s="64"/>
      <c r="G683" s="64"/>
      <c r="H683" s="64"/>
      <c r="I683" s="64"/>
      <c r="J683" s="64"/>
      <c r="K683" s="64"/>
      <c r="L683" s="64"/>
      <c r="M683" s="64"/>
      <c r="N683" s="64"/>
      <c r="O683" s="64"/>
      <c r="P683" s="64"/>
      <c r="Q683" s="64"/>
      <c r="R683" s="64"/>
      <c r="S683" s="64"/>
      <c r="T683" s="64"/>
      <c r="U683" s="64"/>
      <c r="V683" s="64"/>
      <c r="W683" s="64"/>
      <c r="X683" s="64"/>
      <c r="Y683" s="64"/>
      <c r="Z683" s="64"/>
    </row>
    <row r="684" ht="12" customHeight="1">
      <c r="A684" s="64"/>
      <c r="B684" s="64"/>
      <c r="C684" s="64"/>
      <c r="D684" s="64"/>
      <c r="E684" s="64"/>
      <c r="F684" s="64"/>
      <c r="G684" s="64"/>
      <c r="H684" s="64"/>
      <c r="I684" s="64"/>
      <c r="J684" s="64"/>
      <c r="K684" s="64"/>
      <c r="L684" s="64"/>
      <c r="M684" s="64"/>
      <c r="N684" s="64"/>
      <c r="O684" s="64"/>
      <c r="P684" s="64"/>
      <c r="Q684" s="64"/>
      <c r="R684" s="64"/>
      <c r="S684" s="64"/>
      <c r="T684" s="64"/>
      <c r="U684" s="64"/>
      <c r="V684" s="64"/>
      <c r="W684" s="64"/>
      <c r="X684" s="64"/>
      <c r="Y684" s="64"/>
      <c r="Z684" s="64"/>
    </row>
    <row r="685" ht="12" customHeight="1">
      <c r="A685" s="64"/>
      <c r="B685" s="64"/>
      <c r="C685" s="64"/>
      <c r="D685" s="64"/>
      <c r="E685" s="64"/>
      <c r="F685" s="64"/>
      <c r="G685" s="64"/>
      <c r="H685" s="64"/>
      <c r="I685" s="64"/>
      <c r="J685" s="64"/>
      <c r="K685" s="64"/>
      <c r="L685" s="64"/>
      <c r="M685" s="64"/>
      <c r="N685" s="64"/>
      <c r="O685" s="64"/>
      <c r="P685" s="64"/>
      <c r="Q685" s="64"/>
      <c r="R685" s="64"/>
      <c r="S685" s="64"/>
      <c r="T685" s="64"/>
      <c r="U685" s="64"/>
      <c r="V685" s="64"/>
      <c r="W685" s="64"/>
      <c r="X685" s="64"/>
      <c r="Y685" s="64"/>
      <c r="Z685" s="64"/>
    </row>
    <row r="686" ht="12" customHeight="1">
      <c r="A686" s="64"/>
      <c r="B686" s="64"/>
      <c r="C686" s="64"/>
      <c r="D686" s="64"/>
      <c r="E686" s="64"/>
      <c r="F686" s="64"/>
      <c r="G686" s="64"/>
      <c r="H686" s="64"/>
      <c r="I686" s="64"/>
      <c r="J686" s="64"/>
      <c r="K686" s="64"/>
      <c r="L686" s="64"/>
      <c r="M686" s="64"/>
      <c r="N686" s="64"/>
      <c r="O686" s="64"/>
      <c r="P686" s="64"/>
      <c r="Q686" s="64"/>
      <c r="R686" s="64"/>
      <c r="S686" s="64"/>
      <c r="T686" s="64"/>
      <c r="U686" s="64"/>
      <c r="V686" s="64"/>
      <c r="W686" s="64"/>
      <c r="X686" s="64"/>
      <c r="Y686" s="64"/>
      <c r="Z686" s="64"/>
    </row>
    <row r="687" ht="12" customHeight="1">
      <c r="A687" s="64"/>
      <c r="B687" s="64"/>
      <c r="C687" s="64"/>
      <c r="D687" s="64"/>
      <c r="E687" s="64"/>
      <c r="F687" s="64"/>
      <c r="G687" s="64"/>
      <c r="H687" s="64"/>
      <c r="I687" s="64"/>
      <c r="J687" s="64"/>
      <c r="K687" s="64"/>
      <c r="L687" s="64"/>
      <c r="M687" s="64"/>
      <c r="N687" s="64"/>
      <c r="O687" s="64"/>
      <c r="P687" s="64"/>
      <c r="Q687" s="64"/>
      <c r="R687" s="64"/>
      <c r="S687" s="64"/>
      <c r="T687" s="64"/>
      <c r="U687" s="64"/>
      <c r="V687" s="64"/>
      <c r="W687" s="64"/>
      <c r="X687" s="64"/>
      <c r="Y687" s="64"/>
      <c r="Z687" s="64"/>
    </row>
    <row r="688" ht="12" customHeight="1">
      <c r="A688" s="64"/>
      <c r="B688" s="64"/>
      <c r="C688" s="64"/>
      <c r="D688" s="64"/>
      <c r="E688" s="64"/>
      <c r="F688" s="64"/>
      <c r="G688" s="64"/>
      <c r="H688" s="64"/>
      <c r="I688" s="64"/>
      <c r="J688" s="64"/>
      <c r="K688" s="64"/>
      <c r="L688" s="64"/>
      <c r="M688" s="64"/>
      <c r="N688" s="64"/>
      <c r="O688" s="64"/>
      <c r="P688" s="64"/>
      <c r="Q688" s="64"/>
      <c r="R688" s="64"/>
      <c r="S688" s="64"/>
      <c r="T688" s="64"/>
      <c r="U688" s="64"/>
      <c r="V688" s="64"/>
      <c r="W688" s="64"/>
      <c r="X688" s="64"/>
      <c r="Y688" s="64"/>
      <c r="Z688" s="64"/>
    </row>
    <row r="689" ht="12" customHeight="1">
      <c r="A689" s="64"/>
      <c r="B689" s="64"/>
      <c r="C689" s="64"/>
      <c r="D689" s="64"/>
      <c r="E689" s="64"/>
      <c r="F689" s="64"/>
      <c r="G689" s="64"/>
      <c r="H689" s="64"/>
      <c r="I689" s="64"/>
      <c r="J689" s="64"/>
      <c r="K689" s="64"/>
      <c r="L689" s="64"/>
      <c r="M689" s="64"/>
      <c r="N689" s="64"/>
      <c r="O689" s="64"/>
      <c r="P689" s="64"/>
      <c r="Q689" s="64"/>
      <c r="R689" s="64"/>
      <c r="S689" s="64"/>
      <c r="T689" s="64"/>
      <c r="U689" s="64"/>
      <c r="V689" s="64"/>
      <c r="W689" s="64"/>
      <c r="X689" s="64"/>
      <c r="Y689" s="64"/>
      <c r="Z689" s="64"/>
    </row>
    <row r="690" ht="12" customHeight="1">
      <c r="A690" s="64"/>
      <c r="B690" s="64"/>
      <c r="C690" s="64"/>
      <c r="D690" s="64"/>
      <c r="E690" s="64"/>
      <c r="F690" s="64"/>
      <c r="G690" s="64"/>
      <c r="H690" s="64"/>
      <c r="I690" s="64"/>
      <c r="J690" s="64"/>
      <c r="K690" s="64"/>
      <c r="L690" s="64"/>
      <c r="M690" s="64"/>
      <c r="N690" s="64"/>
      <c r="O690" s="64"/>
      <c r="P690" s="64"/>
      <c r="Q690" s="64"/>
      <c r="R690" s="64"/>
      <c r="S690" s="64"/>
      <c r="T690" s="64"/>
      <c r="U690" s="64"/>
      <c r="V690" s="64"/>
      <c r="W690" s="64"/>
      <c r="X690" s="64"/>
      <c r="Y690" s="64"/>
      <c r="Z690" s="64"/>
    </row>
    <row r="691" ht="12" customHeight="1">
      <c r="A691" s="64"/>
      <c r="B691" s="64"/>
      <c r="C691" s="64"/>
      <c r="D691" s="64"/>
      <c r="E691" s="64"/>
      <c r="F691" s="64"/>
      <c r="G691" s="64"/>
      <c r="H691" s="64"/>
      <c r="I691" s="64"/>
      <c r="J691" s="64"/>
      <c r="K691" s="64"/>
      <c r="L691" s="64"/>
      <c r="M691" s="64"/>
      <c r="N691" s="64"/>
      <c r="O691" s="64"/>
      <c r="P691" s="64"/>
      <c r="Q691" s="64"/>
      <c r="R691" s="64"/>
      <c r="S691" s="64"/>
      <c r="T691" s="64"/>
      <c r="U691" s="64"/>
      <c r="V691" s="64"/>
      <c r="W691" s="64"/>
      <c r="X691" s="64"/>
      <c r="Y691" s="64"/>
      <c r="Z691" s="64"/>
    </row>
    <row r="692" ht="12" customHeight="1">
      <c r="A692" s="64"/>
      <c r="B692" s="64"/>
      <c r="C692" s="64"/>
      <c r="D692" s="64"/>
      <c r="E692" s="64"/>
      <c r="F692" s="64"/>
      <c r="G692" s="64"/>
      <c r="H692" s="64"/>
      <c r="I692" s="64"/>
      <c r="J692" s="64"/>
      <c r="K692" s="64"/>
      <c r="L692" s="64"/>
      <c r="M692" s="64"/>
      <c r="N692" s="64"/>
      <c r="O692" s="64"/>
      <c r="P692" s="64"/>
      <c r="Q692" s="64"/>
      <c r="R692" s="64"/>
      <c r="S692" s="64"/>
      <c r="T692" s="64"/>
      <c r="U692" s="64"/>
      <c r="V692" s="64"/>
      <c r="W692" s="64"/>
      <c r="X692" s="64"/>
      <c r="Y692" s="64"/>
      <c r="Z692" s="64"/>
    </row>
    <row r="693" ht="12" customHeight="1">
      <c r="A693" s="64"/>
      <c r="B693" s="64"/>
      <c r="C693" s="64"/>
      <c r="D693" s="64"/>
      <c r="E693" s="64"/>
      <c r="F693" s="64"/>
      <c r="G693" s="64"/>
      <c r="H693" s="64"/>
      <c r="I693" s="64"/>
      <c r="J693" s="64"/>
      <c r="K693" s="64"/>
      <c r="L693" s="64"/>
      <c r="M693" s="64"/>
      <c r="N693" s="64"/>
      <c r="O693" s="64"/>
      <c r="P693" s="64"/>
      <c r="Q693" s="64"/>
      <c r="R693" s="64"/>
      <c r="S693" s="64"/>
      <c r="T693" s="64"/>
      <c r="U693" s="64"/>
      <c r="V693" s="64"/>
      <c r="W693" s="64"/>
      <c r="X693" s="64"/>
      <c r="Y693" s="64"/>
      <c r="Z693" s="64"/>
    </row>
    <row r="694" ht="12" customHeight="1">
      <c r="A694" s="64"/>
      <c r="B694" s="64"/>
      <c r="C694" s="64"/>
      <c r="D694" s="64"/>
      <c r="E694" s="64"/>
      <c r="F694" s="64"/>
      <c r="G694" s="64"/>
      <c r="H694" s="64"/>
      <c r="I694" s="64"/>
      <c r="J694" s="64"/>
      <c r="K694" s="64"/>
      <c r="L694" s="64"/>
      <c r="M694" s="64"/>
      <c r="N694" s="64"/>
      <c r="O694" s="64"/>
      <c r="P694" s="64"/>
      <c r="Q694" s="64"/>
      <c r="R694" s="64"/>
      <c r="S694" s="64"/>
      <c r="T694" s="64"/>
      <c r="U694" s="64"/>
      <c r="V694" s="64"/>
      <c r="W694" s="64"/>
      <c r="X694" s="64"/>
      <c r="Y694" s="64"/>
      <c r="Z694" s="64"/>
    </row>
    <row r="695" ht="12" customHeight="1">
      <c r="A695" s="64"/>
      <c r="B695" s="64"/>
      <c r="C695" s="64"/>
      <c r="D695" s="64"/>
      <c r="E695" s="64"/>
      <c r="F695" s="64"/>
      <c r="G695" s="64"/>
      <c r="H695" s="64"/>
      <c r="I695" s="64"/>
      <c r="J695" s="64"/>
      <c r="K695" s="64"/>
      <c r="L695" s="64"/>
      <c r="M695" s="64"/>
      <c r="N695" s="64"/>
      <c r="O695" s="64"/>
      <c r="P695" s="64"/>
      <c r="Q695" s="64"/>
      <c r="R695" s="64"/>
      <c r="S695" s="64"/>
      <c r="T695" s="64"/>
      <c r="U695" s="64"/>
      <c r="V695" s="64"/>
      <c r="W695" s="64"/>
      <c r="X695" s="64"/>
      <c r="Y695" s="64"/>
      <c r="Z695" s="64"/>
    </row>
    <row r="696" ht="12" customHeight="1">
      <c r="A696" s="64"/>
      <c r="B696" s="64"/>
      <c r="C696" s="64"/>
      <c r="D696" s="64"/>
      <c r="E696" s="64"/>
      <c r="F696" s="64"/>
      <c r="G696" s="64"/>
      <c r="H696" s="64"/>
      <c r="I696" s="64"/>
      <c r="J696" s="64"/>
      <c r="K696" s="64"/>
      <c r="L696" s="64"/>
      <c r="M696" s="64"/>
      <c r="N696" s="64"/>
      <c r="O696" s="64"/>
      <c r="P696" s="64"/>
      <c r="Q696" s="64"/>
      <c r="R696" s="64"/>
      <c r="S696" s="64"/>
      <c r="T696" s="64"/>
      <c r="U696" s="64"/>
      <c r="V696" s="64"/>
      <c r="W696" s="64"/>
      <c r="X696" s="64"/>
      <c r="Y696" s="64"/>
      <c r="Z696" s="64"/>
    </row>
    <row r="697" ht="12" customHeight="1">
      <c r="A697" s="64"/>
      <c r="B697" s="64"/>
      <c r="C697" s="64"/>
      <c r="D697" s="64"/>
      <c r="E697" s="64"/>
      <c r="F697" s="64"/>
      <c r="G697" s="64"/>
      <c r="H697" s="64"/>
      <c r="I697" s="64"/>
      <c r="J697" s="64"/>
      <c r="K697" s="64"/>
      <c r="L697" s="64"/>
      <c r="M697" s="64"/>
      <c r="N697" s="64"/>
      <c r="O697" s="64"/>
      <c r="P697" s="64"/>
      <c r="Q697" s="64"/>
      <c r="R697" s="64"/>
      <c r="S697" s="64"/>
      <c r="T697" s="64"/>
      <c r="U697" s="64"/>
      <c r="V697" s="64"/>
      <c r="W697" s="64"/>
      <c r="X697" s="64"/>
      <c r="Y697" s="64"/>
      <c r="Z697" s="64"/>
    </row>
    <row r="698" ht="12" customHeight="1">
      <c r="A698" s="64"/>
      <c r="B698" s="64"/>
      <c r="C698" s="64"/>
      <c r="D698" s="64"/>
      <c r="E698" s="64"/>
      <c r="F698" s="64"/>
      <c r="G698" s="64"/>
      <c r="H698" s="64"/>
      <c r="I698" s="64"/>
      <c r="J698" s="64"/>
      <c r="K698" s="64"/>
      <c r="L698" s="64"/>
      <c r="M698" s="64"/>
      <c r="N698" s="64"/>
      <c r="O698" s="64"/>
      <c r="P698" s="64"/>
      <c r="Q698" s="64"/>
      <c r="R698" s="64"/>
      <c r="S698" s="64"/>
      <c r="T698" s="64"/>
      <c r="U698" s="64"/>
      <c r="V698" s="64"/>
      <c r="W698" s="64"/>
      <c r="X698" s="64"/>
      <c r="Y698" s="64"/>
      <c r="Z698" s="64"/>
    </row>
    <row r="699" ht="12" customHeight="1">
      <c r="A699" s="64"/>
      <c r="B699" s="64"/>
      <c r="C699" s="64"/>
      <c r="D699" s="64"/>
      <c r="E699" s="64"/>
      <c r="F699" s="64"/>
      <c r="G699" s="64"/>
      <c r="H699" s="64"/>
      <c r="I699" s="64"/>
      <c r="J699" s="64"/>
      <c r="K699" s="64"/>
      <c r="L699" s="64"/>
      <c r="M699" s="64"/>
      <c r="N699" s="64"/>
      <c r="O699" s="64"/>
      <c r="P699" s="64"/>
      <c r="Q699" s="64"/>
      <c r="R699" s="64"/>
      <c r="S699" s="64"/>
      <c r="T699" s="64"/>
      <c r="U699" s="64"/>
      <c r="V699" s="64"/>
      <c r="W699" s="64"/>
      <c r="X699" s="64"/>
      <c r="Y699" s="64"/>
      <c r="Z699" s="64"/>
    </row>
    <row r="700" ht="12" customHeight="1">
      <c r="A700" s="64"/>
      <c r="B700" s="64"/>
      <c r="C700" s="64"/>
      <c r="D700" s="64"/>
      <c r="E700" s="64"/>
      <c r="F700" s="64"/>
      <c r="G700" s="64"/>
      <c r="H700" s="64"/>
      <c r="I700" s="64"/>
      <c r="J700" s="64"/>
      <c r="K700" s="64"/>
      <c r="L700" s="64"/>
      <c r="M700" s="64"/>
      <c r="N700" s="64"/>
      <c r="O700" s="64"/>
      <c r="P700" s="64"/>
      <c r="Q700" s="64"/>
      <c r="R700" s="64"/>
      <c r="S700" s="64"/>
      <c r="T700" s="64"/>
      <c r="U700" s="64"/>
      <c r="V700" s="64"/>
      <c r="W700" s="64"/>
      <c r="X700" s="64"/>
      <c r="Y700" s="64"/>
      <c r="Z700" s="64"/>
    </row>
    <row r="701" ht="12" customHeight="1">
      <c r="A701" s="64"/>
      <c r="B701" s="64"/>
      <c r="C701" s="64"/>
      <c r="D701" s="64"/>
      <c r="E701" s="64"/>
      <c r="F701" s="64"/>
      <c r="G701" s="64"/>
      <c r="H701" s="64"/>
      <c r="I701" s="64"/>
      <c r="J701" s="64"/>
      <c r="K701" s="64"/>
      <c r="L701" s="64"/>
      <c r="M701" s="64"/>
      <c r="N701" s="64"/>
      <c r="O701" s="64"/>
      <c r="P701" s="64"/>
      <c r="Q701" s="64"/>
      <c r="R701" s="64"/>
      <c r="S701" s="64"/>
      <c r="T701" s="64"/>
      <c r="U701" s="64"/>
      <c r="V701" s="64"/>
      <c r="W701" s="64"/>
      <c r="X701" s="64"/>
      <c r="Y701" s="64"/>
      <c r="Z701" s="64"/>
    </row>
    <row r="702" ht="12" customHeight="1">
      <c r="A702" s="64"/>
      <c r="B702" s="64"/>
      <c r="C702" s="64"/>
      <c r="D702" s="64"/>
      <c r="E702" s="64"/>
      <c r="F702" s="64"/>
      <c r="G702" s="64"/>
      <c r="H702" s="64"/>
      <c r="I702" s="64"/>
      <c r="J702" s="64"/>
      <c r="K702" s="64"/>
      <c r="L702" s="64"/>
      <c r="M702" s="64"/>
      <c r="N702" s="64"/>
      <c r="O702" s="64"/>
      <c r="P702" s="64"/>
      <c r="Q702" s="64"/>
      <c r="R702" s="64"/>
      <c r="S702" s="64"/>
      <c r="T702" s="64"/>
      <c r="U702" s="64"/>
      <c r="V702" s="64"/>
      <c r="W702" s="64"/>
      <c r="X702" s="64"/>
      <c r="Y702" s="64"/>
      <c r="Z702" s="64"/>
    </row>
    <row r="703" ht="12" customHeight="1">
      <c r="A703" s="64"/>
      <c r="B703" s="64"/>
      <c r="C703" s="64"/>
      <c r="D703" s="64"/>
      <c r="E703" s="64"/>
      <c r="F703" s="64"/>
      <c r="G703" s="64"/>
      <c r="H703" s="64"/>
      <c r="I703" s="64"/>
      <c r="J703" s="64"/>
      <c r="K703" s="64"/>
      <c r="L703" s="64"/>
      <c r="M703" s="64"/>
      <c r="N703" s="64"/>
      <c r="O703" s="64"/>
      <c r="P703" s="64"/>
      <c r="Q703" s="64"/>
      <c r="R703" s="64"/>
      <c r="S703" s="64"/>
      <c r="T703" s="64"/>
      <c r="U703" s="64"/>
      <c r="V703" s="64"/>
      <c r="W703" s="64"/>
      <c r="X703" s="64"/>
      <c r="Y703" s="64"/>
      <c r="Z703" s="64"/>
    </row>
    <row r="704" ht="12" customHeight="1">
      <c r="A704" s="64"/>
      <c r="B704" s="64"/>
      <c r="C704" s="64"/>
      <c r="D704" s="64"/>
      <c r="E704" s="64"/>
      <c r="F704" s="64"/>
      <c r="G704" s="64"/>
      <c r="H704" s="64"/>
      <c r="I704" s="64"/>
      <c r="J704" s="64"/>
      <c r="K704" s="64"/>
      <c r="L704" s="64"/>
      <c r="M704" s="64"/>
      <c r="N704" s="64"/>
      <c r="O704" s="64"/>
      <c r="P704" s="64"/>
      <c r="Q704" s="64"/>
      <c r="R704" s="64"/>
      <c r="S704" s="64"/>
      <c r="T704" s="64"/>
      <c r="U704" s="64"/>
      <c r="V704" s="64"/>
      <c r="W704" s="64"/>
      <c r="X704" s="64"/>
      <c r="Y704" s="64"/>
      <c r="Z704" s="64"/>
    </row>
    <row r="705" ht="12" customHeight="1">
      <c r="A705" s="64"/>
      <c r="B705" s="64"/>
      <c r="C705" s="64"/>
      <c r="D705" s="64"/>
      <c r="E705" s="64"/>
      <c r="F705" s="64"/>
      <c r="G705" s="64"/>
      <c r="H705" s="64"/>
      <c r="I705" s="64"/>
      <c r="J705" s="64"/>
      <c r="K705" s="64"/>
      <c r="L705" s="64"/>
      <c r="M705" s="64"/>
      <c r="N705" s="64"/>
      <c r="O705" s="64"/>
      <c r="P705" s="64"/>
      <c r="Q705" s="64"/>
      <c r="R705" s="64"/>
      <c r="S705" s="64"/>
      <c r="T705" s="64"/>
      <c r="U705" s="64"/>
      <c r="V705" s="64"/>
      <c r="W705" s="64"/>
      <c r="X705" s="64"/>
      <c r="Y705" s="64"/>
      <c r="Z705" s="64"/>
    </row>
    <row r="706" ht="12" customHeight="1">
      <c r="A706" s="64"/>
      <c r="B706" s="64"/>
      <c r="C706" s="64"/>
      <c r="D706" s="64"/>
      <c r="E706" s="64"/>
      <c r="F706" s="64"/>
      <c r="G706" s="64"/>
      <c r="H706" s="64"/>
      <c r="I706" s="64"/>
      <c r="J706" s="64"/>
      <c r="K706" s="64"/>
      <c r="L706" s="64"/>
      <c r="M706" s="64"/>
      <c r="N706" s="64"/>
      <c r="O706" s="64"/>
      <c r="P706" s="64"/>
      <c r="Q706" s="64"/>
      <c r="R706" s="64"/>
      <c r="S706" s="64"/>
      <c r="T706" s="64"/>
      <c r="U706" s="64"/>
      <c r="V706" s="64"/>
      <c r="W706" s="64"/>
      <c r="X706" s="64"/>
      <c r="Y706" s="64"/>
      <c r="Z706" s="64"/>
    </row>
    <row r="707" ht="12" customHeight="1">
      <c r="A707" s="64"/>
      <c r="B707" s="64"/>
      <c r="C707" s="64"/>
      <c r="D707" s="64"/>
      <c r="E707" s="64"/>
      <c r="F707" s="64"/>
      <c r="G707" s="64"/>
      <c r="H707" s="64"/>
      <c r="I707" s="64"/>
      <c r="J707" s="64"/>
      <c r="K707" s="64"/>
      <c r="L707" s="64"/>
      <c r="M707" s="64"/>
      <c r="N707" s="64"/>
      <c r="O707" s="64"/>
      <c r="P707" s="64"/>
      <c r="Q707" s="64"/>
      <c r="R707" s="64"/>
      <c r="S707" s="64"/>
      <c r="T707" s="64"/>
      <c r="U707" s="64"/>
      <c r="V707" s="64"/>
      <c r="W707" s="64"/>
      <c r="X707" s="64"/>
      <c r="Y707" s="64"/>
      <c r="Z707" s="64"/>
    </row>
    <row r="708" ht="12" customHeight="1">
      <c r="A708" s="64"/>
      <c r="B708" s="64"/>
      <c r="C708" s="64"/>
      <c r="D708" s="64"/>
      <c r="E708" s="64"/>
      <c r="F708" s="64"/>
      <c r="G708" s="64"/>
      <c r="H708" s="64"/>
      <c r="I708" s="64"/>
      <c r="J708" s="64"/>
      <c r="K708" s="64"/>
      <c r="L708" s="64"/>
      <c r="M708" s="64"/>
      <c r="N708" s="64"/>
      <c r="O708" s="64"/>
      <c r="P708" s="64"/>
      <c r="Q708" s="64"/>
      <c r="R708" s="64"/>
      <c r="S708" s="64"/>
      <c r="T708" s="64"/>
      <c r="U708" s="64"/>
      <c r="V708" s="64"/>
      <c r="W708" s="64"/>
      <c r="X708" s="64"/>
      <c r="Y708" s="64"/>
      <c r="Z708" s="64"/>
    </row>
    <row r="709" ht="12" customHeight="1">
      <c r="A709" s="64"/>
      <c r="B709" s="64"/>
      <c r="C709" s="64"/>
      <c r="D709" s="64"/>
      <c r="E709" s="64"/>
      <c r="F709" s="64"/>
      <c r="G709" s="64"/>
      <c r="H709" s="64"/>
      <c r="I709" s="64"/>
      <c r="J709" s="64"/>
      <c r="K709" s="64"/>
      <c r="L709" s="64"/>
      <c r="M709" s="64"/>
      <c r="N709" s="64"/>
      <c r="O709" s="64"/>
      <c r="P709" s="64"/>
      <c r="Q709" s="64"/>
      <c r="R709" s="64"/>
      <c r="S709" s="64"/>
      <c r="T709" s="64"/>
      <c r="U709" s="64"/>
      <c r="V709" s="64"/>
      <c r="W709" s="64"/>
      <c r="X709" s="64"/>
      <c r="Y709" s="64"/>
      <c r="Z709" s="64"/>
    </row>
    <row r="710" ht="12" customHeight="1">
      <c r="A710" s="64"/>
      <c r="B710" s="64"/>
      <c r="C710" s="64"/>
      <c r="D710" s="64"/>
      <c r="E710" s="64"/>
      <c r="F710" s="64"/>
      <c r="G710" s="64"/>
      <c r="H710" s="64"/>
      <c r="I710" s="64"/>
      <c r="J710" s="64"/>
      <c r="K710" s="64"/>
      <c r="L710" s="64"/>
      <c r="M710" s="64"/>
      <c r="N710" s="64"/>
      <c r="O710" s="64"/>
      <c r="P710" s="64"/>
      <c r="Q710" s="64"/>
      <c r="R710" s="64"/>
      <c r="S710" s="64"/>
      <c r="T710" s="64"/>
      <c r="U710" s="64"/>
      <c r="V710" s="64"/>
      <c r="W710" s="64"/>
      <c r="X710" s="64"/>
      <c r="Y710" s="64"/>
      <c r="Z710" s="64"/>
    </row>
    <row r="711" ht="12" customHeight="1">
      <c r="A711" s="64"/>
      <c r="B711" s="64"/>
      <c r="C711" s="64"/>
      <c r="D711" s="64"/>
      <c r="E711" s="64"/>
      <c r="F711" s="64"/>
      <c r="G711" s="64"/>
      <c r="H711" s="64"/>
      <c r="I711" s="64"/>
      <c r="J711" s="64"/>
      <c r="K711" s="64"/>
      <c r="L711" s="64"/>
      <c r="M711" s="64"/>
      <c r="N711" s="64"/>
      <c r="O711" s="64"/>
      <c r="P711" s="64"/>
      <c r="Q711" s="64"/>
      <c r="R711" s="64"/>
      <c r="S711" s="64"/>
      <c r="T711" s="64"/>
      <c r="U711" s="64"/>
      <c r="V711" s="64"/>
      <c r="W711" s="64"/>
      <c r="X711" s="64"/>
      <c r="Y711" s="64"/>
      <c r="Z711" s="64"/>
    </row>
    <row r="712" ht="12" customHeight="1">
      <c r="A712" s="64"/>
      <c r="B712" s="64"/>
      <c r="C712" s="64"/>
      <c r="D712" s="64"/>
      <c r="E712" s="64"/>
      <c r="F712" s="64"/>
      <c r="G712" s="64"/>
      <c r="H712" s="64"/>
      <c r="I712" s="64"/>
      <c r="J712" s="64"/>
      <c r="K712" s="64"/>
      <c r="L712" s="64"/>
      <c r="M712" s="64"/>
      <c r="N712" s="64"/>
      <c r="O712" s="64"/>
      <c r="P712" s="64"/>
      <c r="Q712" s="64"/>
      <c r="R712" s="64"/>
      <c r="S712" s="64"/>
      <c r="T712" s="64"/>
      <c r="U712" s="64"/>
      <c r="V712" s="64"/>
      <c r="W712" s="64"/>
      <c r="X712" s="64"/>
      <c r="Y712" s="64"/>
      <c r="Z712" s="64"/>
    </row>
    <row r="713" ht="12" customHeight="1">
      <c r="A713" s="64"/>
      <c r="B713" s="64"/>
      <c r="C713" s="64"/>
      <c r="D713" s="64"/>
      <c r="E713" s="64"/>
      <c r="F713" s="64"/>
      <c r="G713" s="64"/>
      <c r="H713" s="64"/>
      <c r="I713" s="64"/>
      <c r="J713" s="64"/>
      <c r="K713" s="64"/>
      <c r="L713" s="64"/>
      <c r="M713" s="64"/>
      <c r="N713" s="64"/>
      <c r="O713" s="64"/>
      <c r="P713" s="64"/>
      <c r="Q713" s="64"/>
      <c r="R713" s="64"/>
      <c r="S713" s="64"/>
      <c r="T713" s="64"/>
      <c r="U713" s="64"/>
      <c r="V713" s="64"/>
      <c r="W713" s="64"/>
      <c r="X713" s="64"/>
      <c r="Y713" s="64"/>
      <c r="Z713" s="64"/>
    </row>
    <row r="714" ht="12" customHeight="1">
      <c r="A714" s="64"/>
      <c r="B714" s="64"/>
      <c r="C714" s="64"/>
      <c r="D714" s="64"/>
      <c r="E714" s="64"/>
      <c r="F714" s="64"/>
      <c r="G714" s="64"/>
      <c r="H714" s="64"/>
      <c r="I714" s="64"/>
      <c r="J714" s="64"/>
      <c r="K714" s="64"/>
      <c r="L714" s="64"/>
      <c r="M714" s="64"/>
      <c r="N714" s="64"/>
      <c r="O714" s="64"/>
      <c r="P714" s="64"/>
      <c r="Q714" s="64"/>
      <c r="R714" s="64"/>
      <c r="S714" s="64"/>
      <c r="T714" s="64"/>
      <c r="U714" s="64"/>
      <c r="V714" s="64"/>
      <c r="W714" s="64"/>
      <c r="X714" s="64"/>
      <c r="Y714" s="64"/>
      <c r="Z714" s="64"/>
    </row>
    <row r="715" ht="12" customHeight="1">
      <c r="A715" s="64"/>
      <c r="B715" s="64"/>
      <c r="C715" s="64"/>
      <c r="D715" s="64"/>
      <c r="E715" s="64"/>
      <c r="F715" s="64"/>
      <c r="G715" s="64"/>
      <c r="H715" s="64"/>
      <c r="I715" s="64"/>
      <c r="J715" s="64"/>
      <c r="K715" s="64"/>
      <c r="L715" s="64"/>
      <c r="M715" s="64"/>
      <c r="N715" s="64"/>
      <c r="O715" s="64"/>
      <c r="P715" s="64"/>
      <c r="Q715" s="64"/>
      <c r="R715" s="64"/>
      <c r="S715" s="64"/>
      <c r="T715" s="64"/>
      <c r="U715" s="64"/>
      <c r="V715" s="64"/>
      <c r="W715" s="64"/>
      <c r="X715" s="64"/>
      <c r="Y715" s="64"/>
      <c r="Z715" s="64"/>
    </row>
    <row r="716" ht="12" customHeight="1">
      <c r="A716" s="64"/>
      <c r="B716" s="64"/>
      <c r="C716" s="64"/>
      <c r="D716" s="64"/>
      <c r="E716" s="64"/>
      <c r="F716" s="64"/>
      <c r="G716" s="64"/>
      <c r="H716" s="64"/>
      <c r="I716" s="64"/>
      <c r="J716" s="64"/>
      <c r="K716" s="64"/>
      <c r="L716" s="64"/>
      <c r="M716" s="64"/>
      <c r="N716" s="64"/>
      <c r="O716" s="64"/>
      <c r="P716" s="64"/>
      <c r="Q716" s="64"/>
      <c r="R716" s="64"/>
      <c r="S716" s="64"/>
      <c r="T716" s="64"/>
      <c r="U716" s="64"/>
      <c r="V716" s="64"/>
      <c r="W716" s="64"/>
      <c r="X716" s="64"/>
      <c r="Y716" s="64"/>
      <c r="Z716" s="64"/>
    </row>
    <row r="717" ht="12" customHeight="1">
      <c r="A717" s="64"/>
      <c r="B717" s="64"/>
      <c r="C717" s="64"/>
      <c r="D717" s="64"/>
      <c r="E717" s="64"/>
      <c r="F717" s="64"/>
      <c r="G717" s="64"/>
      <c r="H717" s="64"/>
      <c r="I717" s="64"/>
      <c r="J717" s="64"/>
      <c r="K717" s="64"/>
      <c r="L717" s="64"/>
      <c r="M717" s="64"/>
      <c r="N717" s="64"/>
      <c r="O717" s="64"/>
      <c r="P717" s="64"/>
      <c r="Q717" s="64"/>
      <c r="R717" s="64"/>
      <c r="S717" s="64"/>
      <c r="T717" s="64"/>
      <c r="U717" s="64"/>
      <c r="V717" s="64"/>
      <c r="W717" s="64"/>
      <c r="X717" s="64"/>
      <c r="Y717" s="64"/>
      <c r="Z717" s="64"/>
    </row>
    <row r="718" ht="12" customHeight="1">
      <c r="A718" s="64"/>
      <c r="B718" s="64"/>
      <c r="C718" s="64"/>
      <c r="D718" s="64"/>
      <c r="E718" s="64"/>
      <c r="F718" s="64"/>
      <c r="G718" s="64"/>
      <c r="H718" s="64"/>
      <c r="I718" s="64"/>
      <c r="J718" s="64"/>
      <c r="K718" s="64"/>
      <c r="L718" s="64"/>
      <c r="M718" s="64"/>
      <c r="N718" s="64"/>
      <c r="O718" s="64"/>
      <c r="P718" s="64"/>
      <c r="Q718" s="64"/>
      <c r="R718" s="64"/>
      <c r="S718" s="64"/>
      <c r="T718" s="64"/>
      <c r="U718" s="64"/>
      <c r="V718" s="64"/>
      <c r="W718" s="64"/>
      <c r="X718" s="64"/>
      <c r="Y718" s="64"/>
      <c r="Z718" s="64"/>
    </row>
    <row r="719" ht="12" customHeight="1">
      <c r="A719" s="64"/>
      <c r="B719" s="64"/>
      <c r="C719" s="64"/>
      <c r="D719" s="64"/>
      <c r="E719" s="64"/>
      <c r="F719" s="64"/>
      <c r="G719" s="64"/>
      <c r="H719" s="64"/>
      <c r="I719" s="64"/>
      <c r="J719" s="64"/>
      <c r="K719" s="64"/>
      <c r="L719" s="64"/>
      <c r="M719" s="64"/>
      <c r="N719" s="64"/>
      <c r="O719" s="64"/>
      <c r="P719" s="64"/>
      <c r="Q719" s="64"/>
      <c r="R719" s="64"/>
      <c r="S719" s="64"/>
      <c r="T719" s="64"/>
      <c r="U719" s="64"/>
      <c r="V719" s="64"/>
      <c r="W719" s="64"/>
      <c r="X719" s="64"/>
      <c r="Y719" s="64"/>
      <c r="Z719" s="64"/>
    </row>
    <row r="720" ht="12" customHeight="1">
      <c r="A720" s="64"/>
      <c r="B720" s="64"/>
      <c r="C720" s="64"/>
      <c r="D720" s="64"/>
      <c r="E720" s="64"/>
      <c r="F720" s="64"/>
      <c r="G720" s="64"/>
      <c r="H720" s="64"/>
      <c r="I720" s="64"/>
      <c r="J720" s="64"/>
      <c r="K720" s="64"/>
      <c r="L720" s="64"/>
      <c r="M720" s="64"/>
      <c r="N720" s="64"/>
      <c r="O720" s="64"/>
      <c r="P720" s="64"/>
      <c r="Q720" s="64"/>
      <c r="R720" s="64"/>
      <c r="S720" s="64"/>
      <c r="T720" s="64"/>
      <c r="U720" s="64"/>
      <c r="V720" s="64"/>
      <c r="W720" s="64"/>
      <c r="X720" s="64"/>
      <c r="Y720" s="64"/>
      <c r="Z720" s="64"/>
    </row>
    <row r="721" ht="12" customHeight="1">
      <c r="A721" s="64"/>
      <c r="B721" s="64"/>
      <c r="C721" s="64"/>
      <c r="D721" s="64"/>
      <c r="E721" s="64"/>
      <c r="F721" s="64"/>
      <c r="G721" s="64"/>
      <c r="H721" s="64"/>
      <c r="I721" s="64"/>
      <c r="J721" s="64"/>
      <c r="K721" s="64"/>
      <c r="L721" s="64"/>
      <c r="M721" s="64"/>
      <c r="N721" s="64"/>
      <c r="O721" s="64"/>
      <c r="P721" s="64"/>
      <c r="Q721" s="64"/>
      <c r="R721" s="64"/>
      <c r="S721" s="64"/>
      <c r="T721" s="64"/>
      <c r="U721" s="64"/>
      <c r="V721" s="64"/>
      <c r="W721" s="64"/>
      <c r="X721" s="64"/>
      <c r="Y721" s="64"/>
      <c r="Z721" s="64"/>
    </row>
    <row r="722" ht="12" customHeight="1">
      <c r="A722" s="64"/>
      <c r="B722" s="64"/>
      <c r="C722" s="64"/>
      <c r="D722" s="64"/>
      <c r="E722" s="64"/>
      <c r="F722" s="64"/>
      <c r="G722" s="64"/>
      <c r="H722" s="64"/>
      <c r="I722" s="64"/>
      <c r="J722" s="64"/>
      <c r="K722" s="64"/>
      <c r="L722" s="64"/>
      <c r="M722" s="64"/>
      <c r="N722" s="64"/>
      <c r="O722" s="64"/>
      <c r="P722" s="64"/>
      <c r="Q722" s="64"/>
      <c r="R722" s="64"/>
      <c r="S722" s="64"/>
      <c r="T722" s="64"/>
      <c r="U722" s="64"/>
      <c r="V722" s="64"/>
      <c r="W722" s="64"/>
      <c r="X722" s="64"/>
      <c r="Y722" s="64"/>
      <c r="Z722" s="64"/>
    </row>
    <row r="723" ht="12" customHeight="1">
      <c r="A723" s="64"/>
      <c r="B723" s="64"/>
      <c r="C723" s="64"/>
      <c r="D723" s="64"/>
      <c r="E723" s="64"/>
      <c r="F723" s="64"/>
      <c r="G723" s="64"/>
      <c r="H723" s="64"/>
      <c r="I723" s="64"/>
      <c r="J723" s="64"/>
      <c r="K723" s="64"/>
      <c r="L723" s="64"/>
      <c r="M723" s="64"/>
      <c r="N723" s="64"/>
      <c r="O723" s="64"/>
      <c r="P723" s="64"/>
      <c r="Q723" s="64"/>
      <c r="R723" s="64"/>
      <c r="S723" s="64"/>
      <c r="T723" s="64"/>
      <c r="U723" s="64"/>
      <c r="V723" s="64"/>
      <c r="W723" s="64"/>
      <c r="X723" s="64"/>
      <c r="Y723" s="64"/>
      <c r="Z723" s="64"/>
    </row>
    <row r="724" ht="12" customHeight="1">
      <c r="A724" s="64"/>
      <c r="B724" s="64"/>
      <c r="C724" s="64"/>
      <c r="D724" s="64"/>
      <c r="E724" s="64"/>
      <c r="F724" s="64"/>
      <c r="G724" s="64"/>
      <c r="H724" s="64"/>
      <c r="I724" s="64"/>
      <c r="J724" s="64"/>
      <c r="K724" s="64"/>
      <c r="L724" s="64"/>
      <c r="M724" s="64"/>
      <c r="N724" s="64"/>
      <c r="O724" s="64"/>
      <c r="P724" s="64"/>
      <c r="Q724" s="64"/>
      <c r="R724" s="64"/>
      <c r="S724" s="64"/>
      <c r="T724" s="64"/>
      <c r="U724" s="64"/>
      <c r="V724" s="64"/>
      <c r="W724" s="64"/>
      <c r="X724" s="64"/>
      <c r="Y724" s="64"/>
      <c r="Z724" s="64"/>
    </row>
    <row r="725" ht="12" customHeight="1">
      <c r="A725" s="64"/>
      <c r="B725" s="64"/>
      <c r="C725" s="64"/>
      <c r="D725" s="64"/>
      <c r="E725" s="64"/>
      <c r="F725" s="64"/>
      <c r="G725" s="64"/>
      <c r="H725" s="64"/>
      <c r="I725" s="64"/>
      <c r="J725" s="64"/>
      <c r="K725" s="64"/>
      <c r="L725" s="64"/>
      <c r="M725" s="64"/>
      <c r="N725" s="64"/>
      <c r="O725" s="64"/>
      <c r="P725" s="64"/>
      <c r="Q725" s="64"/>
      <c r="R725" s="64"/>
      <c r="S725" s="64"/>
      <c r="T725" s="64"/>
      <c r="U725" s="64"/>
      <c r="V725" s="64"/>
      <c r="W725" s="64"/>
      <c r="X725" s="64"/>
      <c r="Y725" s="64"/>
      <c r="Z725" s="64"/>
    </row>
    <row r="726" ht="12" customHeight="1">
      <c r="A726" s="64"/>
      <c r="B726" s="64"/>
      <c r="C726" s="64"/>
      <c r="D726" s="64"/>
      <c r="E726" s="64"/>
      <c r="F726" s="64"/>
      <c r="G726" s="64"/>
      <c r="H726" s="64"/>
      <c r="I726" s="64"/>
      <c r="J726" s="64"/>
      <c r="K726" s="64"/>
      <c r="L726" s="64"/>
      <c r="M726" s="64"/>
      <c r="N726" s="64"/>
      <c r="O726" s="64"/>
      <c r="P726" s="64"/>
      <c r="Q726" s="64"/>
      <c r="R726" s="64"/>
      <c r="S726" s="64"/>
      <c r="T726" s="64"/>
      <c r="U726" s="64"/>
      <c r="V726" s="64"/>
      <c r="W726" s="64"/>
      <c r="X726" s="64"/>
      <c r="Y726" s="64"/>
      <c r="Z726" s="64"/>
    </row>
    <row r="727" ht="12" customHeight="1">
      <c r="A727" s="64"/>
      <c r="B727" s="64"/>
      <c r="C727" s="64"/>
      <c r="D727" s="64"/>
      <c r="E727" s="64"/>
      <c r="F727" s="64"/>
      <c r="G727" s="64"/>
      <c r="H727" s="64"/>
      <c r="I727" s="64"/>
      <c r="J727" s="64"/>
      <c r="K727" s="64"/>
      <c r="L727" s="64"/>
      <c r="M727" s="64"/>
      <c r="N727" s="64"/>
      <c r="O727" s="64"/>
      <c r="P727" s="64"/>
      <c r="Q727" s="64"/>
      <c r="R727" s="64"/>
      <c r="S727" s="64"/>
      <c r="T727" s="64"/>
      <c r="U727" s="64"/>
      <c r="V727" s="64"/>
      <c r="W727" s="64"/>
      <c r="X727" s="64"/>
      <c r="Y727" s="64"/>
      <c r="Z727" s="64"/>
    </row>
    <row r="728" ht="12" customHeight="1">
      <c r="A728" s="64"/>
      <c r="B728" s="64"/>
      <c r="C728" s="64"/>
      <c r="D728" s="64"/>
      <c r="E728" s="64"/>
      <c r="F728" s="64"/>
      <c r="G728" s="64"/>
      <c r="H728" s="64"/>
      <c r="I728" s="64"/>
      <c r="J728" s="64"/>
      <c r="K728" s="64"/>
      <c r="L728" s="64"/>
      <c r="M728" s="64"/>
      <c r="N728" s="64"/>
      <c r="O728" s="64"/>
      <c r="P728" s="64"/>
      <c r="Q728" s="64"/>
      <c r="R728" s="64"/>
      <c r="S728" s="64"/>
      <c r="T728" s="64"/>
      <c r="U728" s="64"/>
      <c r="V728" s="64"/>
      <c r="W728" s="64"/>
      <c r="X728" s="64"/>
      <c r="Y728" s="64"/>
      <c r="Z728" s="64"/>
    </row>
    <row r="729" ht="12" customHeight="1">
      <c r="A729" s="64"/>
      <c r="B729" s="64"/>
      <c r="C729" s="64"/>
      <c r="D729" s="64"/>
      <c r="E729" s="64"/>
      <c r="F729" s="64"/>
      <c r="G729" s="64"/>
      <c r="H729" s="64"/>
      <c r="I729" s="64"/>
      <c r="J729" s="64"/>
      <c r="K729" s="64"/>
      <c r="L729" s="64"/>
      <c r="M729" s="64"/>
      <c r="N729" s="64"/>
      <c r="O729" s="64"/>
      <c r="P729" s="64"/>
      <c r="Q729" s="64"/>
      <c r="R729" s="64"/>
      <c r="S729" s="64"/>
      <c r="T729" s="64"/>
      <c r="U729" s="64"/>
      <c r="V729" s="64"/>
      <c r="W729" s="64"/>
      <c r="X729" s="64"/>
      <c r="Y729" s="64"/>
      <c r="Z729" s="64"/>
    </row>
    <row r="730" ht="12" customHeight="1">
      <c r="A730" s="64"/>
      <c r="B730" s="64"/>
      <c r="C730" s="64"/>
      <c r="D730" s="64"/>
      <c r="E730" s="64"/>
      <c r="F730" s="64"/>
      <c r="G730" s="64"/>
      <c r="H730" s="64"/>
      <c r="I730" s="64"/>
      <c r="J730" s="64"/>
      <c r="K730" s="64"/>
      <c r="L730" s="64"/>
      <c r="M730" s="64"/>
      <c r="N730" s="64"/>
      <c r="O730" s="64"/>
      <c r="P730" s="64"/>
      <c r="Q730" s="64"/>
      <c r="R730" s="64"/>
      <c r="S730" s="64"/>
      <c r="T730" s="64"/>
      <c r="U730" s="64"/>
      <c r="V730" s="64"/>
      <c r="W730" s="64"/>
      <c r="X730" s="64"/>
      <c r="Y730" s="64"/>
      <c r="Z730" s="64"/>
    </row>
    <row r="731" ht="12" customHeight="1">
      <c r="A731" s="64"/>
      <c r="B731" s="64"/>
      <c r="C731" s="64"/>
      <c r="D731" s="64"/>
      <c r="E731" s="64"/>
      <c r="F731" s="64"/>
      <c r="G731" s="64"/>
      <c r="H731" s="64"/>
      <c r="I731" s="64"/>
      <c r="J731" s="64"/>
      <c r="K731" s="64"/>
      <c r="L731" s="64"/>
      <c r="M731" s="64"/>
      <c r="N731" s="64"/>
      <c r="O731" s="64"/>
      <c r="P731" s="64"/>
      <c r="Q731" s="64"/>
      <c r="R731" s="64"/>
      <c r="S731" s="64"/>
      <c r="T731" s="64"/>
      <c r="U731" s="64"/>
      <c r="V731" s="64"/>
      <c r="W731" s="64"/>
      <c r="X731" s="64"/>
      <c r="Y731" s="64"/>
      <c r="Z731" s="64"/>
    </row>
    <row r="732" ht="12" customHeight="1">
      <c r="A732" s="64"/>
      <c r="B732" s="64"/>
      <c r="C732" s="64"/>
      <c r="D732" s="64"/>
      <c r="E732" s="64"/>
      <c r="F732" s="64"/>
      <c r="G732" s="64"/>
      <c r="H732" s="64"/>
      <c r="I732" s="64"/>
      <c r="J732" s="64"/>
      <c r="K732" s="64"/>
      <c r="L732" s="64"/>
      <c r="M732" s="64"/>
      <c r="N732" s="64"/>
      <c r="O732" s="64"/>
      <c r="P732" s="64"/>
      <c r="Q732" s="64"/>
      <c r="R732" s="64"/>
      <c r="S732" s="64"/>
      <c r="T732" s="64"/>
      <c r="U732" s="64"/>
      <c r="V732" s="64"/>
      <c r="W732" s="64"/>
      <c r="X732" s="64"/>
      <c r="Y732" s="64"/>
      <c r="Z732" s="64"/>
    </row>
    <row r="733" ht="12" customHeight="1">
      <c r="A733" s="64"/>
      <c r="B733" s="64"/>
      <c r="C733" s="64"/>
      <c r="D733" s="64"/>
      <c r="E733" s="64"/>
      <c r="F733" s="64"/>
      <c r="G733" s="64"/>
      <c r="H733" s="64"/>
      <c r="I733" s="64"/>
      <c r="J733" s="64"/>
      <c r="K733" s="64"/>
      <c r="L733" s="64"/>
      <c r="M733" s="64"/>
      <c r="N733" s="64"/>
      <c r="O733" s="64"/>
      <c r="P733" s="64"/>
      <c r="Q733" s="64"/>
      <c r="R733" s="64"/>
      <c r="S733" s="64"/>
      <c r="T733" s="64"/>
      <c r="U733" s="64"/>
      <c r="V733" s="64"/>
      <c r="W733" s="64"/>
      <c r="X733" s="64"/>
      <c r="Y733" s="64"/>
      <c r="Z733" s="64"/>
    </row>
    <row r="734" ht="12" customHeight="1">
      <c r="A734" s="64"/>
      <c r="B734" s="64"/>
      <c r="C734" s="64"/>
      <c r="D734" s="64"/>
      <c r="E734" s="64"/>
      <c r="F734" s="64"/>
      <c r="G734" s="64"/>
      <c r="H734" s="64"/>
      <c r="I734" s="64"/>
      <c r="J734" s="64"/>
      <c r="K734" s="64"/>
      <c r="L734" s="64"/>
      <c r="M734" s="64"/>
      <c r="N734" s="64"/>
      <c r="O734" s="64"/>
      <c r="P734" s="64"/>
      <c r="Q734" s="64"/>
      <c r="R734" s="64"/>
      <c r="S734" s="64"/>
      <c r="T734" s="64"/>
      <c r="U734" s="64"/>
      <c r="V734" s="64"/>
      <c r="W734" s="64"/>
      <c r="X734" s="64"/>
      <c r="Y734" s="64"/>
      <c r="Z734" s="64"/>
    </row>
    <row r="735" ht="12" customHeight="1">
      <c r="A735" s="64"/>
      <c r="B735" s="64"/>
      <c r="C735" s="64"/>
      <c r="D735" s="64"/>
      <c r="E735" s="64"/>
      <c r="F735" s="64"/>
      <c r="G735" s="64"/>
      <c r="H735" s="64"/>
      <c r="I735" s="64"/>
      <c r="J735" s="64"/>
      <c r="K735" s="64"/>
      <c r="L735" s="64"/>
      <c r="M735" s="64"/>
      <c r="N735" s="64"/>
      <c r="O735" s="64"/>
      <c r="P735" s="64"/>
      <c r="Q735" s="64"/>
      <c r="R735" s="64"/>
      <c r="S735" s="64"/>
      <c r="T735" s="64"/>
      <c r="U735" s="64"/>
      <c r="V735" s="64"/>
      <c r="W735" s="64"/>
      <c r="X735" s="64"/>
      <c r="Y735" s="64"/>
      <c r="Z735" s="64"/>
    </row>
    <row r="736" ht="12" customHeight="1">
      <c r="A736" s="64"/>
      <c r="B736" s="64"/>
      <c r="C736" s="64"/>
      <c r="D736" s="64"/>
      <c r="E736" s="64"/>
      <c r="F736" s="64"/>
      <c r="G736" s="64"/>
      <c r="H736" s="64"/>
      <c r="I736" s="64"/>
      <c r="J736" s="64"/>
      <c r="K736" s="64"/>
      <c r="L736" s="64"/>
      <c r="M736" s="64"/>
      <c r="N736" s="64"/>
      <c r="O736" s="64"/>
      <c r="P736" s="64"/>
      <c r="Q736" s="64"/>
      <c r="R736" s="64"/>
      <c r="S736" s="64"/>
      <c r="T736" s="64"/>
      <c r="U736" s="64"/>
      <c r="V736" s="64"/>
      <c r="W736" s="64"/>
      <c r="X736" s="64"/>
      <c r="Y736" s="64"/>
      <c r="Z736" s="64"/>
    </row>
    <row r="737" ht="12" customHeight="1">
      <c r="A737" s="64"/>
      <c r="B737" s="64"/>
      <c r="C737" s="64"/>
      <c r="D737" s="64"/>
      <c r="E737" s="64"/>
      <c r="F737" s="64"/>
      <c r="G737" s="64"/>
      <c r="H737" s="64"/>
      <c r="I737" s="64"/>
      <c r="J737" s="64"/>
      <c r="K737" s="64"/>
      <c r="L737" s="64"/>
      <c r="M737" s="64"/>
      <c r="N737" s="64"/>
      <c r="O737" s="64"/>
      <c r="P737" s="64"/>
      <c r="Q737" s="64"/>
      <c r="R737" s="64"/>
      <c r="S737" s="64"/>
      <c r="T737" s="64"/>
      <c r="U737" s="64"/>
      <c r="V737" s="64"/>
      <c r="W737" s="64"/>
      <c r="X737" s="64"/>
      <c r="Y737" s="64"/>
      <c r="Z737" s="64"/>
    </row>
    <row r="738" ht="12" customHeight="1">
      <c r="A738" s="64"/>
      <c r="B738" s="64"/>
      <c r="C738" s="64"/>
      <c r="D738" s="64"/>
      <c r="E738" s="64"/>
      <c r="F738" s="64"/>
      <c r="G738" s="64"/>
      <c r="H738" s="64"/>
      <c r="I738" s="64"/>
      <c r="J738" s="64"/>
      <c r="K738" s="64"/>
      <c r="L738" s="64"/>
      <c r="M738" s="64"/>
      <c r="N738" s="64"/>
      <c r="O738" s="64"/>
      <c r="P738" s="64"/>
      <c r="Q738" s="64"/>
      <c r="R738" s="64"/>
      <c r="S738" s="64"/>
      <c r="T738" s="64"/>
      <c r="U738" s="64"/>
      <c r="V738" s="64"/>
      <c r="W738" s="64"/>
      <c r="X738" s="64"/>
      <c r="Y738" s="64"/>
      <c r="Z738" s="64"/>
    </row>
    <row r="739" ht="12" customHeight="1">
      <c r="A739" s="64"/>
      <c r="B739" s="64"/>
      <c r="C739" s="64"/>
      <c r="D739" s="64"/>
      <c r="E739" s="64"/>
      <c r="F739" s="64"/>
      <c r="G739" s="64"/>
      <c r="H739" s="64"/>
      <c r="I739" s="64"/>
      <c r="J739" s="64"/>
      <c r="K739" s="64"/>
      <c r="L739" s="64"/>
      <c r="M739" s="64"/>
      <c r="N739" s="64"/>
      <c r="O739" s="64"/>
      <c r="P739" s="64"/>
      <c r="Q739" s="64"/>
      <c r="R739" s="64"/>
      <c r="S739" s="64"/>
      <c r="T739" s="64"/>
      <c r="U739" s="64"/>
      <c r="V739" s="64"/>
      <c r="W739" s="64"/>
      <c r="X739" s="64"/>
      <c r="Y739" s="64"/>
      <c r="Z739" s="64"/>
    </row>
    <row r="740" ht="12" customHeight="1">
      <c r="A740" s="64"/>
      <c r="B740" s="64"/>
      <c r="C740" s="64"/>
      <c r="D740" s="64"/>
      <c r="E740" s="64"/>
      <c r="F740" s="64"/>
      <c r="G740" s="64"/>
      <c r="H740" s="64"/>
      <c r="I740" s="64"/>
      <c r="J740" s="64"/>
      <c r="K740" s="64"/>
      <c r="L740" s="64"/>
      <c r="M740" s="64"/>
      <c r="N740" s="64"/>
      <c r="O740" s="64"/>
      <c r="P740" s="64"/>
      <c r="Q740" s="64"/>
      <c r="R740" s="64"/>
      <c r="S740" s="64"/>
      <c r="T740" s="64"/>
      <c r="U740" s="64"/>
      <c r="V740" s="64"/>
      <c r="W740" s="64"/>
      <c r="X740" s="64"/>
      <c r="Y740" s="64"/>
      <c r="Z740" s="64"/>
    </row>
    <row r="741" ht="12" customHeight="1">
      <c r="A741" s="64"/>
      <c r="B741" s="64"/>
      <c r="C741" s="64"/>
      <c r="D741" s="64"/>
      <c r="E741" s="64"/>
      <c r="F741" s="64"/>
      <c r="G741" s="64"/>
      <c r="H741" s="64"/>
      <c r="I741" s="64"/>
      <c r="J741" s="64"/>
      <c r="K741" s="64"/>
      <c r="L741" s="64"/>
      <c r="M741" s="64"/>
      <c r="N741" s="64"/>
      <c r="O741" s="64"/>
      <c r="P741" s="64"/>
      <c r="Q741" s="64"/>
      <c r="R741" s="64"/>
      <c r="S741" s="64"/>
      <c r="T741" s="64"/>
      <c r="U741" s="64"/>
      <c r="V741" s="64"/>
      <c r="W741" s="64"/>
      <c r="X741" s="64"/>
      <c r="Y741" s="64"/>
      <c r="Z741" s="64"/>
    </row>
    <row r="742" ht="12" customHeight="1">
      <c r="A742" s="64"/>
      <c r="B742" s="64"/>
      <c r="C742" s="64"/>
      <c r="D742" s="64"/>
      <c r="E742" s="64"/>
      <c r="F742" s="64"/>
      <c r="G742" s="64"/>
      <c r="H742" s="64"/>
      <c r="I742" s="64"/>
      <c r="J742" s="64"/>
      <c r="K742" s="64"/>
      <c r="L742" s="64"/>
      <c r="M742" s="64"/>
      <c r="N742" s="64"/>
      <c r="O742" s="64"/>
      <c r="P742" s="64"/>
      <c r="Q742" s="64"/>
      <c r="R742" s="64"/>
      <c r="S742" s="64"/>
      <c r="T742" s="64"/>
      <c r="U742" s="64"/>
      <c r="V742" s="64"/>
      <c r="W742" s="64"/>
      <c r="X742" s="64"/>
      <c r="Y742" s="64"/>
      <c r="Z742" s="64"/>
    </row>
    <row r="743" ht="12" customHeight="1">
      <c r="A743" s="64"/>
      <c r="B743" s="64"/>
      <c r="C743" s="64"/>
      <c r="D743" s="64"/>
      <c r="E743" s="64"/>
      <c r="F743" s="64"/>
      <c r="G743" s="64"/>
      <c r="H743" s="64"/>
      <c r="I743" s="64"/>
      <c r="J743" s="64"/>
      <c r="K743" s="64"/>
      <c r="L743" s="64"/>
      <c r="M743" s="64"/>
      <c r="N743" s="64"/>
      <c r="O743" s="64"/>
      <c r="P743" s="64"/>
      <c r="Q743" s="64"/>
      <c r="R743" s="64"/>
      <c r="S743" s="64"/>
      <c r="T743" s="64"/>
      <c r="U743" s="64"/>
      <c r="V743" s="64"/>
      <c r="W743" s="64"/>
      <c r="X743" s="64"/>
      <c r="Y743" s="64"/>
      <c r="Z743" s="64"/>
    </row>
    <row r="744" ht="12" customHeight="1">
      <c r="A744" s="64"/>
      <c r="B744" s="64"/>
      <c r="C744" s="64"/>
      <c r="D744" s="64"/>
      <c r="E744" s="64"/>
      <c r="F744" s="64"/>
      <c r="G744" s="64"/>
      <c r="H744" s="64"/>
      <c r="I744" s="64"/>
      <c r="J744" s="64"/>
      <c r="K744" s="64"/>
      <c r="L744" s="64"/>
      <c r="M744" s="64"/>
      <c r="N744" s="64"/>
      <c r="O744" s="64"/>
      <c r="P744" s="64"/>
      <c r="Q744" s="64"/>
      <c r="R744" s="64"/>
      <c r="S744" s="64"/>
      <c r="T744" s="64"/>
      <c r="U744" s="64"/>
      <c r="V744" s="64"/>
      <c r="W744" s="64"/>
      <c r="X744" s="64"/>
      <c r="Y744" s="64"/>
      <c r="Z744" s="64"/>
    </row>
    <row r="745" ht="12" customHeight="1">
      <c r="A745" s="64"/>
      <c r="B745" s="64"/>
      <c r="C745" s="64"/>
      <c r="D745" s="64"/>
      <c r="E745" s="64"/>
      <c r="F745" s="64"/>
      <c r="G745" s="64"/>
      <c r="H745" s="64"/>
      <c r="I745" s="64"/>
      <c r="J745" s="64"/>
      <c r="K745" s="64"/>
      <c r="L745" s="64"/>
      <c r="M745" s="64"/>
      <c r="N745" s="64"/>
      <c r="O745" s="64"/>
      <c r="P745" s="64"/>
      <c r="Q745" s="64"/>
      <c r="R745" s="64"/>
      <c r="S745" s="64"/>
      <c r="T745" s="64"/>
      <c r="U745" s="64"/>
      <c r="V745" s="64"/>
      <c r="W745" s="64"/>
      <c r="X745" s="64"/>
      <c r="Y745" s="64"/>
      <c r="Z745" s="64"/>
    </row>
    <row r="746" ht="12" customHeight="1">
      <c r="A746" s="64"/>
      <c r="B746" s="64"/>
      <c r="C746" s="64"/>
      <c r="D746" s="64"/>
      <c r="E746" s="64"/>
      <c r="F746" s="64"/>
      <c r="G746" s="64"/>
      <c r="H746" s="64"/>
      <c r="I746" s="64"/>
      <c r="J746" s="64"/>
      <c r="K746" s="64"/>
      <c r="L746" s="64"/>
      <c r="M746" s="64"/>
      <c r="N746" s="64"/>
      <c r="O746" s="64"/>
      <c r="P746" s="64"/>
      <c r="Q746" s="64"/>
      <c r="R746" s="64"/>
      <c r="S746" s="64"/>
      <c r="T746" s="64"/>
      <c r="U746" s="64"/>
      <c r="V746" s="64"/>
      <c r="W746" s="64"/>
      <c r="X746" s="64"/>
      <c r="Y746" s="64"/>
      <c r="Z746" s="64"/>
    </row>
    <row r="747" ht="12" customHeight="1">
      <c r="A747" s="64"/>
      <c r="B747" s="64"/>
      <c r="C747" s="64"/>
      <c r="D747" s="64"/>
      <c r="E747" s="64"/>
      <c r="F747" s="64"/>
      <c r="G747" s="64"/>
      <c r="H747" s="64"/>
      <c r="I747" s="64"/>
      <c r="J747" s="64"/>
      <c r="K747" s="64"/>
      <c r="L747" s="64"/>
      <c r="M747" s="64"/>
      <c r="N747" s="64"/>
      <c r="O747" s="64"/>
      <c r="P747" s="64"/>
      <c r="Q747" s="64"/>
      <c r="R747" s="64"/>
      <c r="S747" s="64"/>
      <c r="T747" s="64"/>
      <c r="U747" s="64"/>
      <c r="V747" s="64"/>
      <c r="W747" s="64"/>
      <c r="X747" s="64"/>
      <c r="Y747" s="64"/>
      <c r="Z747" s="64"/>
    </row>
    <row r="748" ht="12" customHeight="1">
      <c r="A748" s="64"/>
      <c r="B748" s="64"/>
      <c r="C748" s="64"/>
      <c r="D748" s="64"/>
      <c r="E748" s="64"/>
      <c r="F748" s="64"/>
      <c r="G748" s="64"/>
      <c r="H748" s="64"/>
      <c r="I748" s="64"/>
      <c r="J748" s="64"/>
      <c r="K748" s="64"/>
      <c r="L748" s="64"/>
      <c r="M748" s="64"/>
      <c r="N748" s="64"/>
      <c r="O748" s="64"/>
      <c r="P748" s="64"/>
      <c r="Q748" s="64"/>
      <c r="R748" s="64"/>
      <c r="S748" s="64"/>
      <c r="T748" s="64"/>
      <c r="U748" s="64"/>
      <c r="V748" s="64"/>
      <c r="W748" s="64"/>
      <c r="X748" s="64"/>
      <c r="Y748" s="64"/>
      <c r="Z748" s="64"/>
    </row>
    <row r="749" ht="12" customHeight="1">
      <c r="A749" s="64"/>
      <c r="B749" s="64"/>
      <c r="C749" s="64"/>
      <c r="D749" s="64"/>
      <c r="E749" s="64"/>
      <c r="F749" s="64"/>
      <c r="G749" s="64"/>
      <c r="H749" s="64"/>
      <c r="I749" s="64"/>
      <c r="J749" s="64"/>
      <c r="K749" s="64"/>
      <c r="L749" s="64"/>
      <c r="M749" s="64"/>
      <c r="N749" s="64"/>
      <c r="O749" s="64"/>
      <c r="P749" s="64"/>
      <c r="Q749" s="64"/>
      <c r="R749" s="64"/>
      <c r="S749" s="64"/>
      <c r="T749" s="64"/>
      <c r="U749" s="64"/>
      <c r="V749" s="64"/>
      <c r="W749" s="64"/>
      <c r="X749" s="64"/>
      <c r="Y749" s="64"/>
      <c r="Z749" s="64"/>
    </row>
    <row r="750" ht="12" customHeight="1">
      <c r="A750" s="64"/>
      <c r="B750" s="64"/>
      <c r="C750" s="64"/>
      <c r="D750" s="64"/>
      <c r="E750" s="64"/>
      <c r="F750" s="64"/>
      <c r="G750" s="64"/>
      <c r="H750" s="64"/>
      <c r="I750" s="64"/>
      <c r="J750" s="64"/>
      <c r="K750" s="64"/>
      <c r="L750" s="64"/>
      <c r="M750" s="64"/>
      <c r="N750" s="64"/>
      <c r="O750" s="64"/>
      <c r="P750" s="64"/>
      <c r="Q750" s="64"/>
      <c r="R750" s="64"/>
      <c r="S750" s="64"/>
      <c r="T750" s="64"/>
      <c r="U750" s="64"/>
      <c r="V750" s="64"/>
      <c r="W750" s="64"/>
      <c r="X750" s="64"/>
      <c r="Y750" s="64"/>
      <c r="Z750" s="64"/>
    </row>
    <row r="751" ht="12" customHeight="1">
      <c r="A751" s="64"/>
      <c r="B751" s="64"/>
      <c r="C751" s="64"/>
      <c r="D751" s="64"/>
      <c r="E751" s="64"/>
      <c r="F751" s="64"/>
      <c r="G751" s="64"/>
      <c r="H751" s="64"/>
      <c r="I751" s="64"/>
      <c r="J751" s="64"/>
      <c r="K751" s="64"/>
      <c r="L751" s="64"/>
      <c r="M751" s="64"/>
      <c r="N751" s="64"/>
      <c r="O751" s="64"/>
      <c r="P751" s="64"/>
      <c r="Q751" s="64"/>
      <c r="R751" s="64"/>
      <c r="S751" s="64"/>
      <c r="T751" s="64"/>
      <c r="U751" s="64"/>
      <c r="V751" s="64"/>
      <c r="W751" s="64"/>
      <c r="X751" s="64"/>
      <c r="Y751" s="64"/>
      <c r="Z751" s="64"/>
    </row>
    <row r="752" ht="12" customHeight="1">
      <c r="A752" s="64"/>
      <c r="B752" s="64"/>
      <c r="C752" s="64"/>
      <c r="D752" s="64"/>
      <c r="E752" s="64"/>
      <c r="F752" s="64"/>
      <c r="G752" s="64"/>
      <c r="H752" s="64"/>
      <c r="I752" s="64"/>
      <c r="J752" s="64"/>
      <c r="K752" s="64"/>
      <c r="L752" s="64"/>
      <c r="M752" s="64"/>
      <c r="N752" s="64"/>
      <c r="O752" s="64"/>
      <c r="P752" s="64"/>
      <c r="Q752" s="64"/>
      <c r="R752" s="64"/>
      <c r="S752" s="64"/>
      <c r="T752" s="64"/>
      <c r="U752" s="64"/>
      <c r="V752" s="64"/>
      <c r="W752" s="64"/>
      <c r="X752" s="64"/>
      <c r="Y752" s="64"/>
      <c r="Z752" s="64"/>
    </row>
    <row r="753" ht="12" customHeight="1">
      <c r="A753" s="64"/>
      <c r="B753" s="64"/>
      <c r="C753" s="64"/>
      <c r="D753" s="64"/>
      <c r="E753" s="64"/>
      <c r="F753" s="64"/>
      <c r="G753" s="64"/>
      <c r="H753" s="64"/>
      <c r="I753" s="64"/>
      <c r="J753" s="64"/>
      <c r="K753" s="64"/>
      <c r="L753" s="64"/>
      <c r="M753" s="64"/>
      <c r="N753" s="64"/>
      <c r="O753" s="64"/>
      <c r="P753" s="64"/>
      <c r="Q753" s="64"/>
      <c r="R753" s="64"/>
      <c r="S753" s="64"/>
      <c r="T753" s="64"/>
      <c r="U753" s="64"/>
      <c r="V753" s="64"/>
      <c r="W753" s="64"/>
      <c r="X753" s="64"/>
      <c r="Y753" s="64"/>
      <c r="Z753" s="64"/>
    </row>
    <row r="754" ht="12" customHeight="1">
      <c r="A754" s="64"/>
      <c r="B754" s="64"/>
      <c r="C754" s="64"/>
      <c r="D754" s="64"/>
      <c r="E754" s="64"/>
      <c r="F754" s="64"/>
      <c r="G754" s="64"/>
      <c r="H754" s="64"/>
      <c r="I754" s="64"/>
      <c r="J754" s="64"/>
      <c r="K754" s="64"/>
      <c r="L754" s="64"/>
      <c r="M754" s="64"/>
      <c r="N754" s="64"/>
      <c r="O754" s="64"/>
      <c r="P754" s="64"/>
      <c r="Q754" s="64"/>
      <c r="R754" s="64"/>
      <c r="S754" s="64"/>
      <c r="T754" s="64"/>
      <c r="U754" s="64"/>
      <c r="V754" s="64"/>
      <c r="W754" s="64"/>
      <c r="X754" s="64"/>
      <c r="Y754" s="64"/>
      <c r="Z754" s="64"/>
    </row>
    <row r="755" ht="12" customHeight="1">
      <c r="A755" s="64"/>
      <c r="B755" s="64"/>
      <c r="C755" s="64"/>
      <c r="D755" s="64"/>
      <c r="E755" s="64"/>
      <c r="F755" s="64"/>
      <c r="G755" s="64"/>
      <c r="H755" s="64"/>
      <c r="I755" s="64"/>
      <c r="J755" s="64"/>
      <c r="K755" s="64"/>
      <c r="L755" s="64"/>
      <c r="M755" s="64"/>
      <c r="N755" s="64"/>
      <c r="O755" s="64"/>
      <c r="P755" s="64"/>
      <c r="Q755" s="64"/>
      <c r="R755" s="64"/>
      <c r="S755" s="64"/>
      <c r="T755" s="64"/>
      <c r="U755" s="64"/>
      <c r="V755" s="64"/>
      <c r="W755" s="64"/>
      <c r="X755" s="64"/>
      <c r="Y755" s="64"/>
      <c r="Z755" s="64"/>
    </row>
    <row r="756" ht="12" customHeight="1">
      <c r="A756" s="64"/>
      <c r="B756" s="64"/>
      <c r="C756" s="64"/>
      <c r="D756" s="64"/>
      <c r="E756" s="64"/>
      <c r="F756" s="64"/>
      <c r="G756" s="64"/>
      <c r="H756" s="64"/>
      <c r="I756" s="64"/>
      <c r="J756" s="64"/>
      <c r="K756" s="64"/>
      <c r="L756" s="64"/>
      <c r="M756" s="64"/>
      <c r="N756" s="64"/>
      <c r="O756" s="64"/>
      <c r="P756" s="64"/>
      <c r="Q756" s="64"/>
      <c r="R756" s="64"/>
      <c r="S756" s="64"/>
      <c r="T756" s="64"/>
      <c r="U756" s="64"/>
      <c r="V756" s="64"/>
      <c r="W756" s="64"/>
      <c r="X756" s="64"/>
      <c r="Y756" s="64"/>
      <c r="Z756" s="64"/>
    </row>
    <row r="757" ht="12" customHeight="1">
      <c r="A757" s="64"/>
      <c r="B757" s="64"/>
      <c r="C757" s="64"/>
      <c r="D757" s="64"/>
      <c r="E757" s="64"/>
      <c r="F757" s="64"/>
      <c r="G757" s="64"/>
      <c r="H757" s="64"/>
      <c r="I757" s="64"/>
      <c r="J757" s="64"/>
      <c r="K757" s="64"/>
      <c r="L757" s="64"/>
      <c r="M757" s="64"/>
      <c r="N757" s="64"/>
      <c r="O757" s="64"/>
      <c r="P757" s="64"/>
      <c r="Q757" s="64"/>
      <c r="R757" s="64"/>
      <c r="S757" s="64"/>
      <c r="T757" s="64"/>
      <c r="U757" s="64"/>
      <c r="V757" s="64"/>
      <c r="W757" s="64"/>
      <c r="X757" s="64"/>
      <c r="Y757" s="64"/>
      <c r="Z757" s="64"/>
    </row>
    <row r="758" ht="12" customHeight="1">
      <c r="A758" s="64"/>
      <c r="B758" s="64"/>
      <c r="C758" s="64"/>
      <c r="D758" s="64"/>
      <c r="E758" s="64"/>
      <c r="F758" s="64"/>
      <c r="G758" s="64"/>
      <c r="H758" s="64"/>
      <c r="I758" s="64"/>
      <c r="J758" s="64"/>
      <c r="K758" s="64"/>
      <c r="L758" s="64"/>
      <c r="M758" s="64"/>
      <c r="N758" s="64"/>
      <c r="O758" s="64"/>
      <c r="P758" s="64"/>
      <c r="Q758" s="64"/>
      <c r="R758" s="64"/>
      <c r="S758" s="64"/>
      <c r="T758" s="64"/>
      <c r="U758" s="64"/>
      <c r="V758" s="64"/>
      <c r="W758" s="64"/>
      <c r="X758" s="64"/>
      <c r="Y758" s="64"/>
      <c r="Z758" s="64"/>
    </row>
    <row r="759" ht="12" customHeight="1">
      <c r="A759" s="64"/>
      <c r="B759" s="64"/>
      <c r="C759" s="64"/>
      <c r="D759" s="64"/>
      <c r="E759" s="64"/>
      <c r="F759" s="64"/>
      <c r="G759" s="64"/>
      <c r="H759" s="64"/>
      <c r="I759" s="64"/>
      <c r="J759" s="64"/>
      <c r="K759" s="64"/>
      <c r="L759" s="64"/>
      <c r="M759" s="64"/>
      <c r="N759" s="64"/>
      <c r="O759" s="64"/>
      <c r="P759" s="64"/>
      <c r="Q759" s="64"/>
      <c r="R759" s="64"/>
      <c r="S759" s="64"/>
      <c r="T759" s="64"/>
      <c r="U759" s="64"/>
      <c r="V759" s="64"/>
      <c r="W759" s="64"/>
      <c r="X759" s="64"/>
      <c r="Y759" s="64"/>
      <c r="Z759" s="64"/>
    </row>
    <row r="760" ht="12" customHeight="1">
      <c r="A760" s="64"/>
      <c r="B760" s="64"/>
      <c r="C760" s="64"/>
      <c r="D760" s="64"/>
      <c r="E760" s="64"/>
      <c r="F760" s="64"/>
      <c r="G760" s="64"/>
      <c r="H760" s="64"/>
      <c r="I760" s="64"/>
      <c r="J760" s="64"/>
      <c r="K760" s="64"/>
      <c r="L760" s="64"/>
      <c r="M760" s="64"/>
      <c r="N760" s="64"/>
      <c r="O760" s="64"/>
      <c r="P760" s="64"/>
      <c r="Q760" s="64"/>
      <c r="R760" s="64"/>
      <c r="S760" s="64"/>
      <c r="T760" s="64"/>
      <c r="U760" s="64"/>
      <c r="V760" s="64"/>
      <c r="W760" s="64"/>
      <c r="X760" s="64"/>
      <c r="Y760" s="64"/>
      <c r="Z760" s="64"/>
    </row>
    <row r="761" ht="12" customHeight="1">
      <c r="A761" s="64"/>
      <c r="B761" s="64"/>
      <c r="C761" s="64"/>
      <c r="D761" s="64"/>
      <c r="E761" s="64"/>
      <c r="F761" s="64"/>
      <c r="G761" s="64"/>
      <c r="H761" s="64"/>
      <c r="I761" s="64"/>
      <c r="J761" s="64"/>
      <c r="K761" s="64"/>
      <c r="L761" s="64"/>
      <c r="M761" s="64"/>
      <c r="N761" s="64"/>
      <c r="O761" s="64"/>
      <c r="P761" s="64"/>
      <c r="Q761" s="64"/>
      <c r="R761" s="64"/>
      <c r="S761" s="64"/>
      <c r="T761" s="64"/>
      <c r="U761" s="64"/>
      <c r="V761" s="64"/>
      <c r="W761" s="64"/>
      <c r="X761" s="64"/>
      <c r="Y761" s="64"/>
      <c r="Z761" s="64"/>
    </row>
    <row r="762" ht="12" customHeight="1">
      <c r="A762" s="64"/>
      <c r="B762" s="64"/>
      <c r="C762" s="64"/>
      <c r="D762" s="64"/>
      <c r="E762" s="64"/>
      <c r="F762" s="64"/>
      <c r="G762" s="64"/>
      <c r="H762" s="64"/>
      <c r="I762" s="64"/>
      <c r="J762" s="64"/>
      <c r="K762" s="64"/>
      <c r="L762" s="64"/>
      <c r="M762" s="64"/>
      <c r="N762" s="64"/>
      <c r="O762" s="64"/>
      <c r="P762" s="64"/>
      <c r="Q762" s="64"/>
      <c r="R762" s="64"/>
      <c r="S762" s="64"/>
      <c r="T762" s="64"/>
      <c r="U762" s="64"/>
      <c r="V762" s="64"/>
      <c r="W762" s="64"/>
      <c r="X762" s="64"/>
      <c r="Y762" s="64"/>
      <c r="Z762" s="64"/>
    </row>
    <row r="763" ht="12" customHeight="1">
      <c r="A763" s="64"/>
      <c r="B763" s="64"/>
      <c r="C763" s="64"/>
      <c r="D763" s="64"/>
      <c r="E763" s="64"/>
      <c r="F763" s="64"/>
      <c r="G763" s="64"/>
      <c r="H763" s="64"/>
      <c r="I763" s="64"/>
      <c r="J763" s="64"/>
      <c r="K763" s="64"/>
      <c r="L763" s="64"/>
      <c r="M763" s="64"/>
      <c r="N763" s="64"/>
      <c r="O763" s="64"/>
      <c r="P763" s="64"/>
      <c r="Q763" s="64"/>
      <c r="R763" s="64"/>
      <c r="S763" s="64"/>
      <c r="T763" s="64"/>
      <c r="U763" s="64"/>
      <c r="V763" s="64"/>
      <c r="W763" s="64"/>
      <c r="X763" s="64"/>
      <c r="Y763" s="64"/>
      <c r="Z763" s="64"/>
    </row>
    <row r="764" ht="12" customHeight="1">
      <c r="A764" s="64"/>
      <c r="B764" s="64"/>
      <c r="C764" s="64"/>
      <c r="D764" s="64"/>
      <c r="E764" s="64"/>
      <c r="F764" s="64"/>
      <c r="G764" s="64"/>
      <c r="H764" s="64"/>
      <c r="I764" s="64"/>
      <c r="J764" s="64"/>
      <c r="K764" s="64"/>
      <c r="L764" s="64"/>
      <c r="M764" s="64"/>
      <c r="N764" s="64"/>
      <c r="O764" s="64"/>
      <c r="P764" s="64"/>
      <c r="Q764" s="64"/>
      <c r="R764" s="64"/>
      <c r="S764" s="64"/>
      <c r="T764" s="64"/>
      <c r="U764" s="64"/>
      <c r="V764" s="64"/>
      <c r="W764" s="64"/>
      <c r="X764" s="64"/>
      <c r="Y764" s="64"/>
      <c r="Z764" s="64"/>
    </row>
    <row r="765" ht="12" customHeight="1">
      <c r="A765" s="64"/>
      <c r="B765" s="64"/>
      <c r="C765" s="64"/>
      <c r="D765" s="64"/>
      <c r="E765" s="64"/>
      <c r="F765" s="64"/>
      <c r="G765" s="64"/>
      <c r="H765" s="64"/>
      <c r="I765" s="64"/>
      <c r="J765" s="64"/>
      <c r="K765" s="64"/>
      <c r="L765" s="64"/>
      <c r="M765" s="64"/>
      <c r="N765" s="64"/>
      <c r="O765" s="64"/>
      <c r="P765" s="64"/>
      <c r="Q765" s="64"/>
      <c r="R765" s="64"/>
      <c r="S765" s="64"/>
      <c r="T765" s="64"/>
      <c r="U765" s="64"/>
      <c r="V765" s="64"/>
      <c r="W765" s="64"/>
      <c r="X765" s="64"/>
      <c r="Y765" s="64"/>
      <c r="Z765" s="64"/>
    </row>
    <row r="766" ht="12" customHeight="1">
      <c r="A766" s="64"/>
      <c r="B766" s="64"/>
      <c r="C766" s="64"/>
      <c r="D766" s="64"/>
      <c r="E766" s="64"/>
      <c r="F766" s="64"/>
      <c r="G766" s="64"/>
      <c r="H766" s="64"/>
      <c r="I766" s="64"/>
      <c r="J766" s="64"/>
      <c r="K766" s="64"/>
      <c r="L766" s="64"/>
      <c r="M766" s="64"/>
      <c r="N766" s="64"/>
      <c r="O766" s="64"/>
      <c r="P766" s="64"/>
      <c r="Q766" s="64"/>
      <c r="R766" s="64"/>
      <c r="S766" s="64"/>
      <c r="T766" s="64"/>
      <c r="U766" s="64"/>
      <c r="V766" s="64"/>
      <c r="W766" s="64"/>
      <c r="X766" s="64"/>
      <c r="Y766" s="64"/>
      <c r="Z766" s="64"/>
    </row>
    <row r="767" ht="12" customHeight="1">
      <c r="A767" s="64"/>
      <c r="B767" s="64"/>
      <c r="C767" s="64"/>
      <c r="D767" s="64"/>
      <c r="E767" s="64"/>
      <c r="F767" s="64"/>
      <c r="G767" s="64"/>
      <c r="H767" s="64"/>
      <c r="I767" s="64"/>
      <c r="J767" s="64"/>
      <c r="K767" s="64"/>
      <c r="L767" s="64"/>
      <c r="M767" s="64"/>
      <c r="N767" s="64"/>
      <c r="O767" s="64"/>
      <c r="P767" s="64"/>
      <c r="Q767" s="64"/>
      <c r="R767" s="64"/>
      <c r="S767" s="64"/>
      <c r="T767" s="64"/>
      <c r="U767" s="64"/>
      <c r="V767" s="64"/>
      <c r="W767" s="64"/>
      <c r="X767" s="64"/>
      <c r="Y767" s="64"/>
      <c r="Z767" s="64"/>
    </row>
    <row r="768" ht="12" customHeight="1">
      <c r="A768" s="64"/>
      <c r="B768" s="64"/>
      <c r="C768" s="64"/>
      <c r="D768" s="64"/>
      <c r="E768" s="64"/>
      <c r="F768" s="64"/>
      <c r="G768" s="64"/>
      <c r="H768" s="64"/>
      <c r="I768" s="64"/>
      <c r="J768" s="64"/>
      <c r="K768" s="64"/>
      <c r="L768" s="64"/>
      <c r="M768" s="64"/>
      <c r="N768" s="64"/>
      <c r="O768" s="64"/>
      <c r="P768" s="64"/>
      <c r="Q768" s="64"/>
      <c r="R768" s="64"/>
      <c r="S768" s="64"/>
      <c r="T768" s="64"/>
      <c r="U768" s="64"/>
      <c r="V768" s="64"/>
      <c r="W768" s="64"/>
      <c r="X768" s="64"/>
      <c r="Y768" s="64"/>
      <c r="Z768" s="64"/>
    </row>
    <row r="769" ht="12" customHeight="1">
      <c r="A769" s="64"/>
      <c r="B769" s="64"/>
      <c r="C769" s="64"/>
      <c r="D769" s="64"/>
      <c r="E769" s="64"/>
      <c r="F769" s="64"/>
      <c r="G769" s="64"/>
      <c r="H769" s="64"/>
      <c r="I769" s="64"/>
      <c r="J769" s="64"/>
      <c r="K769" s="64"/>
      <c r="L769" s="64"/>
      <c r="M769" s="64"/>
      <c r="N769" s="64"/>
      <c r="O769" s="64"/>
      <c r="P769" s="64"/>
      <c r="Q769" s="64"/>
      <c r="R769" s="64"/>
      <c r="S769" s="64"/>
      <c r="T769" s="64"/>
      <c r="U769" s="64"/>
      <c r="V769" s="64"/>
      <c r="W769" s="64"/>
      <c r="X769" s="64"/>
      <c r="Y769" s="64"/>
      <c r="Z769" s="64"/>
    </row>
    <row r="770" ht="12" customHeight="1">
      <c r="A770" s="64"/>
      <c r="B770" s="64"/>
      <c r="C770" s="64"/>
      <c r="D770" s="64"/>
      <c r="E770" s="64"/>
      <c r="F770" s="64"/>
      <c r="G770" s="64"/>
      <c r="H770" s="64"/>
      <c r="I770" s="64"/>
      <c r="J770" s="64"/>
      <c r="K770" s="64"/>
      <c r="L770" s="64"/>
      <c r="M770" s="64"/>
      <c r="N770" s="64"/>
      <c r="O770" s="64"/>
      <c r="P770" s="64"/>
      <c r="Q770" s="64"/>
      <c r="R770" s="64"/>
      <c r="S770" s="64"/>
      <c r="T770" s="64"/>
      <c r="U770" s="64"/>
      <c r="V770" s="64"/>
      <c r="W770" s="64"/>
      <c r="X770" s="64"/>
      <c r="Y770" s="64"/>
      <c r="Z770" s="64"/>
    </row>
    <row r="771" ht="12" customHeight="1">
      <c r="A771" s="64"/>
      <c r="B771" s="64"/>
      <c r="C771" s="64"/>
      <c r="D771" s="64"/>
      <c r="E771" s="64"/>
      <c r="F771" s="64"/>
      <c r="G771" s="64"/>
      <c r="H771" s="64"/>
      <c r="I771" s="64"/>
      <c r="J771" s="64"/>
      <c r="K771" s="64"/>
      <c r="L771" s="64"/>
      <c r="M771" s="64"/>
      <c r="N771" s="64"/>
      <c r="O771" s="64"/>
      <c r="P771" s="64"/>
      <c r="Q771" s="64"/>
      <c r="R771" s="64"/>
      <c r="S771" s="64"/>
      <c r="T771" s="64"/>
      <c r="U771" s="64"/>
      <c r="V771" s="64"/>
      <c r="W771" s="64"/>
      <c r="X771" s="64"/>
      <c r="Y771" s="64"/>
      <c r="Z771" s="64"/>
    </row>
    <row r="772" ht="12" customHeight="1">
      <c r="A772" s="64"/>
      <c r="B772" s="64"/>
      <c r="C772" s="64"/>
      <c r="D772" s="64"/>
      <c r="E772" s="64"/>
      <c r="F772" s="64"/>
      <c r="G772" s="64"/>
      <c r="H772" s="64"/>
      <c r="I772" s="64"/>
      <c r="J772" s="64"/>
      <c r="K772" s="64"/>
      <c r="L772" s="64"/>
      <c r="M772" s="64"/>
      <c r="N772" s="64"/>
      <c r="O772" s="64"/>
      <c r="P772" s="64"/>
      <c r="Q772" s="64"/>
      <c r="R772" s="64"/>
      <c r="S772" s="64"/>
      <c r="T772" s="64"/>
      <c r="U772" s="64"/>
      <c r="V772" s="64"/>
      <c r="W772" s="64"/>
      <c r="X772" s="64"/>
      <c r="Y772" s="64"/>
      <c r="Z772" s="64"/>
    </row>
    <row r="773" ht="12" customHeight="1">
      <c r="A773" s="64"/>
      <c r="B773" s="64"/>
      <c r="C773" s="64"/>
      <c r="D773" s="64"/>
      <c r="E773" s="64"/>
      <c r="F773" s="64"/>
      <c r="G773" s="64"/>
      <c r="H773" s="64"/>
      <c r="I773" s="64"/>
      <c r="J773" s="64"/>
      <c r="K773" s="64"/>
      <c r="L773" s="64"/>
      <c r="M773" s="64"/>
      <c r="N773" s="64"/>
      <c r="O773" s="64"/>
      <c r="P773" s="64"/>
      <c r="Q773" s="64"/>
      <c r="R773" s="64"/>
      <c r="S773" s="64"/>
      <c r="T773" s="64"/>
      <c r="U773" s="64"/>
      <c r="V773" s="64"/>
      <c r="W773" s="64"/>
      <c r="X773" s="64"/>
      <c r="Y773" s="64"/>
      <c r="Z773" s="64"/>
    </row>
    <row r="774" ht="12" customHeight="1">
      <c r="A774" s="64"/>
      <c r="B774" s="64"/>
      <c r="C774" s="64"/>
      <c r="D774" s="64"/>
      <c r="E774" s="64"/>
      <c r="F774" s="64"/>
      <c r="G774" s="64"/>
      <c r="H774" s="64"/>
      <c r="I774" s="64"/>
      <c r="J774" s="64"/>
      <c r="K774" s="64"/>
      <c r="L774" s="64"/>
      <c r="M774" s="64"/>
      <c r="N774" s="64"/>
      <c r="O774" s="64"/>
      <c r="P774" s="64"/>
      <c r="Q774" s="64"/>
      <c r="R774" s="64"/>
      <c r="S774" s="64"/>
      <c r="T774" s="64"/>
      <c r="U774" s="64"/>
      <c r="V774" s="64"/>
      <c r="W774" s="64"/>
      <c r="X774" s="64"/>
      <c r="Y774" s="64"/>
      <c r="Z774" s="64"/>
    </row>
    <row r="775" ht="12" customHeight="1">
      <c r="A775" s="64"/>
      <c r="B775" s="64"/>
      <c r="C775" s="64"/>
      <c r="D775" s="64"/>
      <c r="E775" s="64"/>
      <c r="F775" s="64"/>
      <c r="G775" s="64"/>
      <c r="H775" s="64"/>
      <c r="I775" s="64"/>
      <c r="J775" s="64"/>
      <c r="K775" s="64"/>
      <c r="L775" s="64"/>
      <c r="M775" s="64"/>
      <c r="N775" s="64"/>
      <c r="O775" s="64"/>
      <c r="P775" s="64"/>
      <c r="Q775" s="64"/>
      <c r="R775" s="64"/>
      <c r="S775" s="64"/>
      <c r="T775" s="64"/>
      <c r="U775" s="64"/>
      <c r="V775" s="64"/>
      <c r="W775" s="64"/>
      <c r="X775" s="64"/>
      <c r="Y775" s="64"/>
      <c r="Z775" s="64"/>
    </row>
    <row r="776" ht="12" customHeight="1">
      <c r="A776" s="64"/>
      <c r="B776" s="64"/>
      <c r="C776" s="64"/>
      <c r="D776" s="64"/>
      <c r="E776" s="64"/>
      <c r="F776" s="64"/>
      <c r="G776" s="64"/>
      <c r="H776" s="64"/>
      <c r="I776" s="64"/>
      <c r="J776" s="64"/>
      <c r="K776" s="64"/>
      <c r="L776" s="64"/>
      <c r="M776" s="64"/>
      <c r="N776" s="64"/>
      <c r="O776" s="64"/>
      <c r="P776" s="64"/>
      <c r="Q776" s="64"/>
      <c r="R776" s="64"/>
      <c r="S776" s="64"/>
      <c r="T776" s="64"/>
      <c r="U776" s="64"/>
      <c r="V776" s="64"/>
      <c r="W776" s="64"/>
      <c r="X776" s="64"/>
      <c r="Y776" s="64"/>
      <c r="Z776" s="64"/>
    </row>
    <row r="777" ht="12" customHeight="1">
      <c r="A777" s="64"/>
      <c r="B777" s="64"/>
      <c r="C777" s="64"/>
      <c r="D777" s="64"/>
      <c r="E777" s="64"/>
      <c r="F777" s="64"/>
      <c r="G777" s="64"/>
      <c r="H777" s="64"/>
      <c r="I777" s="64"/>
      <c r="J777" s="64"/>
      <c r="K777" s="64"/>
      <c r="L777" s="64"/>
      <c r="M777" s="64"/>
      <c r="N777" s="64"/>
      <c r="O777" s="64"/>
      <c r="P777" s="64"/>
      <c r="Q777" s="64"/>
      <c r="R777" s="64"/>
      <c r="S777" s="64"/>
      <c r="T777" s="64"/>
      <c r="U777" s="64"/>
      <c r="V777" s="64"/>
      <c r="W777" s="64"/>
      <c r="X777" s="64"/>
      <c r="Y777" s="64"/>
      <c r="Z777" s="64"/>
    </row>
    <row r="778" ht="12" customHeight="1">
      <c r="A778" s="64"/>
      <c r="B778" s="64"/>
      <c r="C778" s="64"/>
      <c r="D778" s="64"/>
      <c r="E778" s="64"/>
      <c r="F778" s="64"/>
      <c r="G778" s="64"/>
      <c r="H778" s="64"/>
      <c r="I778" s="64"/>
      <c r="J778" s="64"/>
      <c r="K778" s="64"/>
      <c r="L778" s="64"/>
      <c r="M778" s="64"/>
      <c r="N778" s="64"/>
      <c r="O778" s="64"/>
      <c r="P778" s="64"/>
      <c r="Q778" s="64"/>
      <c r="R778" s="64"/>
      <c r="S778" s="64"/>
      <c r="T778" s="64"/>
      <c r="U778" s="64"/>
      <c r="V778" s="64"/>
      <c r="W778" s="64"/>
      <c r="X778" s="64"/>
      <c r="Y778" s="64"/>
      <c r="Z778" s="64"/>
    </row>
    <row r="779" ht="12" customHeight="1">
      <c r="A779" s="64"/>
      <c r="B779" s="64"/>
      <c r="C779" s="64"/>
      <c r="D779" s="64"/>
      <c r="E779" s="64"/>
      <c r="F779" s="64"/>
      <c r="G779" s="64"/>
      <c r="H779" s="64"/>
      <c r="I779" s="64"/>
      <c r="J779" s="64"/>
      <c r="K779" s="64"/>
      <c r="L779" s="64"/>
      <c r="M779" s="64"/>
      <c r="N779" s="64"/>
      <c r="O779" s="64"/>
      <c r="P779" s="64"/>
      <c r="Q779" s="64"/>
      <c r="R779" s="64"/>
      <c r="S779" s="64"/>
      <c r="T779" s="64"/>
      <c r="U779" s="64"/>
      <c r="V779" s="64"/>
      <c r="W779" s="64"/>
      <c r="X779" s="64"/>
      <c r="Y779" s="64"/>
      <c r="Z779" s="64"/>
    </row>
    <row r="780" ht="12" customHeight="1">
      <c r="A780" s="64"/>
      <c r="B780" s="64"/>
      <c r="C780" s="64"/>
      <c r="D780" s="64"/>
      <c r="E780" s="64"/>
      <c r="F780" s="64"/>
      <c r="G780" s="64"/>
      <c r="H780" s="64"/>
      <c r="I780" s="64"/>
      <c r="J780" s="64"/>
      <c r="K780" s="64"/>
      <c r="L780" s="64"/>
      <c r="M780" s="64"/>
      <c r="N780" s="64"/>
      <c r="O780" s="64"/>
      <c r="P780" s="64"/>
      <c r="Q780" s="64"/>
      <c r="R780" s="64"/>
      <c r="S780" s="64"/>
      <c r="T780" s="64"/>
      <c r="U780" s="64"/>
      <c r="V780" s="64"/>
      <c r="W780" s="64"/>
      <c r="X780" s="64"/>
      <c r="Y780" s="64"/>
      <c r="Z780" s="64"/>
    </row>
    <row r="781" ht="12" customHeight="1">
      <c r="A781" s="64"/>
      <c r="B781" s="64"/>
      <c r="C781" s="64"/>
      <c r="D781" s="64"/>
      <c r="E781" s="64"/>
      <c r="F781" s="64"/>
      <c r="G781" s="64"/>
      <c r="H781" s="64"/>
      <c r="I781" s="64"/>
      <c r="J781" s="64"/>
      <c r="K781" s="64"/>
      <c r="L781" s="64"/>
      <c r="M781" s="64"/>
      <c r="N781" s="64"/>
      <c r="O781" s="64"/>
      <c r="P781" s="64"/>
      <c r="Q781" s="64"/>
      <c r="R781" s="64"/>
      <c r="S781" s="64"/>
      <c r="T781" s="64"/>
      <c r="U781" s="64"/>
      <c r="V781" s="64"/>
      <c r="W781" s="64"/>
      <c r="X781" s="64"/>
      <c r="Y781" s="64"/>
      <c r="Z781" s="64"/>
    </row>
    <row r="782" ht="12" customHeight="1">
      <c r="A782" s="64"/>
      <c r="B782" s="64"/>
      <c r="C782" s="64"/>
      <c r="D782" s="64"/>
      <c r="E782" s="64"/>
      <c r="F782" s="64"/>
      <c r="G782" s="64"/>
      <c r="H782" s="64"/>
      <c r="I782" s="64"/>
      <c r="J782" s="64"/>
      <c r="K782" s="64"/>
      <c r="L782" s="64"/>
      <c r="M782" s="64"/>
      <c r="N782" s="64"/>
      <c r="O782" s="64"/>
      <c r="P782" s="64"/>
      <c r="Q782" s="64"/>
      <c r="R782" s="64"/>
      <c r="S782" s="64"/>
      <c r="T782" s="64"/>
      <c r="U782" s="64"/>
      <c r="V782" s="64"/>
      <c r="W782" s="64"/>
      <c r="X782" s="64"/>
      <c r="Y782" s="64"/>
      <c r="Z782" s="64"/>
    </row>
    <row r="783" ht="12" customHeight="1">
      <c r="A783" s="64"/>
      <c r="B783" s="64"/>
      <c r="C783" s="64"/>
      <c r="D783" s="64"/>
      <c r="E783" s="64"/>
      <c r="F783" s="64"/>
      <c r="G783" s="64"/>
      <c r="H783" s="64"/>
      <c r="I783" s="64"/>
      <c r="J783" s="64"/>
      <c r="K783" s="64"/>
      <c r="L783" s="64"/>
      <c r="M783" s="64"/>
      <c r="N783" s="64"/>
      <c r="O783" s="64"/>
      <c r="P783" s="64"/>
      <c r="Q783" s="64"/>
      <c r="R783" s="64"/>
      <c r="S783" s="64"/>
      <c r="T783" s="64"/>
      <c r="U783" s="64"/>
      <c r="V783" s="64"/>
      <c r="W783" s="64"/>
      <c r="X783" s="64"/>
      <c r="Y783" s="64"/>
      <c r="Z783" s="64"/>
    </row>
    <row r="784" ht="12" customHeight="1">
      <c r="A784" s="64"/>
      <c r="B784" s="64"/>
      <c r="C784" s="64"/>
      <c r="D784" s="64"/>
      <c r="E784" s="64"/>
      <c r="F784" s="64"/>
      <c r="G784" s="64"/>
      <c r="H784" s="64"/>
      <c r="I784" s="64"/>
      <c r="J784" s="64"/>
      <c r="K784" s="64"/>
      <c r="L784" s="64"/>
      <c r="M784" s="64"/>
      <c r="N784" s="64"/>
      <c r="O784" s="64"/>
      <c r="P784" s="64"/>
      <c r="Q784" s="64"/>
      <c r="R784" s="64"/>
      <c r="S784" s="64"/>
      <c r="T784" s="64"/>
      <c r="U784" s="64"/>
      <c r="V784" s="64"/>
      <c r="W784" s="64"/>
      <c r="X784" s="64"/>
      <c r="Y784" s="64"/>
      <c r="Z784" s="64"/>
    </row>
    <row r="785" ht="12" customHeight="1">
      <c r="A785" s="64"/>
      <c r="B785" s="64"/>
      <c r="C785" s="64"/>
      <c r="D785" s="64"/>
      <c r="E785" s="64"/>
      <c r="F785" s="64"/>
      <c r="G785" s="64"/>
      <c r="H785" s="64"/>
      <c r="I785" s="64"/>
      <c r="J785" s="64"/>
      <c r="K785" s="64"/>
      <c r="L785" s="64"/>
      <c r="M785" s="64"/>
      <c r="N785" s="64"/>
      <c r="O785" s="64"/>
      <c r="P785" s="64"/>
      <c r="Q785" s="64"/>
      <c r="R785" s="64"/>
      <c r="S785" s="64"/>
      <c r="T785" s="64"/>
      <c r="U785" s="64"/>
      <c r="V785" s="64"/>
      <c r="W785" s="64"/>
      <c r="X785" s="64"/>
      <c r="Y785" s="64"/>
      <c r="Z785" s="64"/>
    </row>
    <row r="786" ht="12" customHeight="1">
      <c r="A786" s="64"/>
      <c r="B786" s="64"/>
      <c r="C786" s="64"/>
      <c r="D786" s="64"/>
      <c r="E786" s="64"/>
      <c r="F786" s="64"/>
      <c r="G786" s="64"/>
      <c r="H786" s="64"/>
      <c r="I786" s="64"/>
      <c r="J786" s="64"/>
      <c r="K786" s="64"/>
      <c r="L786" s="64"/>
      <c r="M786" s="64"/>
      <c r="N786" s="64"/>
      <c r="O786" s="64"/>
      <c r="P786" s="64"/>
      <c r="Q786" s="64"/>
      <c r="R786" s="64"/>
      <c r="S786" s="64"/>
      <c r="T786" s="64"/>
      <c r="U786" s="64"/>
      <c r="V786" s="64"/>
      <c r="W786" s="64"/>
      <c r="X786" s="64"/>
      <c r="Y786" s="64"/>
      <c r="Z786" s="64"/>
    </row>
    <row r="787" ht="12" customHeight="1">
      <c r="A787" s="64"/>
      <c r="B787" s="64"/>
      <c r="C787" s="64"/>
      <c r="D787" s="64"/>
      <c r="E787" s="64"/>
      <c r="F787" s="64"/>
      <c r="G787" s="64"/>
      <c r="H787" s="64"/>
      <c r="I787" s="64"/>
      <c r="J787" s="64"/>
      <c r="K787" s="64"/>
      <c r="L787" s="64"/>
      <c r="M787" s="64"/>
      <c r="N787" s="64"/>
      <c r="O787" s="64"/>
      <c r="P787" s="64"/>
      <c r="Q787" s="64"/>
      <c r="R787" s="64"/>
      <c r="S787" s="64"/>
      <c r="T787" s="64"/>
      <c r="U787" s="64"/>
      <c r="V787" s="64"/>
      <c r="W787" s="64"/>
      <c r="X787" s="64"/>
      <c r="Y787" s="64"/>
      <c r="Z787" s="64"/>
    </row>
    <row r="788" ht="12" customHeight="1">
      <c r="A788" s="64"/>
      <c r="B788" s="64"/>
      <c r="C788" s="64"/>
      <c r="D788" s="64"/>
      <c r="E788" s="64"/>
      <c r="F788" s="64"/>
      <c r="G788" s="64"/>
      <c r="H788" s="64"/>
      <c r="I788" s="64"/>
      <c r="J788" s="64"/>
      <c r="K788" s="64"/>
      <c r="L788" s="64"/>
      <c r="M788" s="64"/>
      <c r="N788" s="64"/>
      <c r="O788" s="64"/>
      <c r="P788" s="64"/>
      <c r="Q788" s="64"/>
      <c r="R788" s="64"/>
      <c r="S788" s="64"/>
      <c r="T788" s="64"/>
      <c r="U788" s="64"/>
      <c r="V788" s="64"/>
      <c r="W788" s="64"/>
      <c r="X788" s="64"/>
      <c r="Y788" s="64"/>
      <c r="Z788" s="64"/>
    </row>
    <row r="789" ht="12" customHeight="1">
      <c r="A789" s="64"/>
      <c r="B789" s="64"/>
      <c r="C789" s="64"/>
      <c r="D789" s="64"/>
      <c r="E789" s="64"/>
      <c r="F789" s="64"/>
      <c r="G789" s="64"/>
      <c r="H789" s="64"/>
      <c r="I789" s="64"/>
      <c r="J789" s="64"/>
      <c r="K789" s="64"/>
      <c r="L789" s="64"/>
      <c r="M789" s="64"/>
      <c r="N789" s="64"/>
      <c r="O789" s="64"/>
      <c r="P789" s="64"/>
      <c r="Q789" s="64"/>
      <c r="R789" s="64"/>
      <c r="S789" s="64"/>
      <c r="T789" s="64"/>
      <c r="U789" s="64"/>
      <c r="V789" s="64"/>
      <c r="W789" s="64"/>
      <c r="X789" s="64"/>
      <c r="Y789" s="64"/>
      <c r="Z789" s="64"/>
    </row>
    <row r="790" ht="12" customHeight="1">
      <c r="A790" s="64"/>
      <c r="B790" s="64"/>
      <c r="C790" s="64"/>
      <c r="D790" s="64"/>
      <c r="E790" s="64"/>
      <c r="F790" s="64"/>
      <c r="G790" s="64"/>
      <c r="H790" s="64"/>
      <c r="I790" s="64"/>
      <c r="J790" s="64"/>
      <c r="K790" s="64"/>
      <c r="L790" s="64"/>
      <c r="M790" s="64"/>
      <c r="N790" s="64"/>
      <c r="O790" s="64"/>
      <c r="P790" s="64"/>
      <c r="Q790" s="64"/>
      <c r="R790" s="64"/>
      <c r="S790" s="64"/>
      <c r="T790" s="64"/>
      <c r="U790" s="64"/>
      <c r="V790" s="64"/>
      <c r="W790" s="64"/>
      <c r="X790" s="64"/>
      <c r="Y790" s="64"/>
      <c r="Z790" s="64"/>
    </row>
    <row r="791" ht="12" customHeight="1">
      <c r="A791" s="64"/>
      <c r="B791" s="64"/>
      <c r="C791" s="64"/>
      <c r="D791" s="64"/>
      <c r="E791" s="64"/>
      <c r="F791" s="64"/>
      <c r="G791" s="64"/>
      <c r="H791" s="64"/>
      <c r="I791" s="64"/>
      <c r="J791" s="64"/>
      <c r="K791" s="64"/>
      <c r="L791" s="64"/>
      <c r="M791" s="64"/>
      <c r="N791" s="64"/>
      <c r="O791" s="64"/>
      <c r="P791" s="64"/>
      <c r="Q791" s="64"/>
      <c r="R791" s="64"/>
      <c r="S791" s="64"/>
      <c r="T791" s="64"/>
      <c r="U791" s="64"/>
      <c r="V791" s="64"/>
      <c r="W791" s="64"/>
      <c r="X791" s="64"/>
      <c r="Y791" s="64"/>
      <c r="Z791" s="64"/>
    </row>
    <row r="792" ht="12" customHeight="1">
      <c r="A792" s="64"/>
      <c r="B792" s="64"/>
      <c r="C792" s="64"/>
      <c r="D792" s="64"/>
      <c r="E792" s="64"/>
      <c r="F792" s="64"/>
      <c r="G792" s="64"/>
      <c r="H792" s="64"/>
      <c r="I792" s="64"/>
      <c r="J792" s="64"/>
      <c r="K792" s="64"/>
      <c r="L792" s="64"/>
      <c r="M792" s="64"/>
      <c r="N792" s="64"/>
      <c r="O792" s="64"/>
      <c r="P792" s="64"/>
      <c r="Q792" s="64"/>
      <c r="R792" s="64"/>
      <c r="S792" s="64"/>
      <c r="T792" s="64"/>
      <c r="U792" s="64"/>
      <c r="V792" s="64"/>
      <c r="W792" s="64"/>
      <c r="X792" s="64"/>
      <c r="Y792" s="64"/>
      <c r="Z792" s="64"/>
    </row>
    <row r="793" ht="12" customHeight="1">
      <c r="A793" s="64"/>
      <c r="B793" s="64"/>
      <c r="C793" s="64"/>
      <c r="D793" s="64"/>
      <c r="E793" s="64"/>
      <c r="F793" s="64"/>
      <c r="G793" s="64"/>
      <c r="H793" s="64"/>
      <c r="I793" s="64"/>
      <c r="J793" s="64"/>
      <c r="K793" s="64"/>
      <c r="L793" s="64"/>
      <c r="M793" s="64"/>
      <c r="N793" s="64"/>
      <c r="O793" s="64"/>
      <c r="P793" s="64"/>
      <c r="Q793" s="64"/>
      <c r="R793" s="64"/>
      <c r="S793" s="64"/>
      <c r="T793" s="64"/>
      <c r="U793" s="64"/>
      <c r="V793" s="64"/>
      <c r="W793" s="64"/>
      <c r="X793" s="64"/>
      <c r="Y793" s="64"/>
      <c r="Z793" s="64"/>
    </row>
    <row r="794" ht="12" customHeight="1">
      <c r="A794" s="64"/>
      <c r="B794" s="64"/>
      <c r="C794" s="64"/>
      <c r="D794" s="64"/>
      <c r="E794" s="64"/>
      <c r="F794" s="64"/>
      <c r="G794" s="64"/>
      <c r="H794" s="64"/>
      <c r="I794" s="64"/>
      <c r="J794" s="64"/>
      <c r="K794" s="64"/>
      <c r="L794" s="64"/>
      <c r="M794" s="64"/>
      <c r="N794" s="64"/>
      <c r="O794" s="64"/>
      <c r="P794" s="64"/>
      <c r="Q794" s="64"/>
      <c r="R794" s="64"/>
      <c r="S794" s="64"/>
      <c r="T794" s="64"/>
      <c r="U794" s="64"/>
      <c r="V794" s="64"/>
      <c r="W794" s="64"/>
      <c r="X794" s="64"/>
      <c r="Y794" s="64"/>
      <c r="Z794" s="64"/>
    </row>
    <row r="795" ht="12" customHeight="1">
      <c r="A795" s="64"/>
      <c r="B795" s="64"/>
      <c r="C795" s="64"/>
      <c r="D795" s="64"/>
      <c r="E795" s="64"/>
      <c r="F795" s="64"/>
      <c r="G795" s="64"/>
      <c r="H795" s="64"/>
      <c r="I795" s="64"/>
      <c r="J795" s="64"/>
      <c r="K795" s="64"/>
      <c r="L795" s="64"/>
      <c r="M795" s="64"/>
      <c r="N795" s="64"/>
      <c r="O795" s="64"/>
      <c r="P795" s="64"/>
      <c r="Q795" s="64"/>
      <c r="R795" s="64"/>
      <c r="S795" s="64"/>
      <c r="T795" s="64"/>
      <c r="U795" s="64"/>
      <c r="V795" s="64"/>
      <c r="W795" s="64"/>
      <c r="X795" s="64"/>
      <c r="Y795" s="64"/>
      <c r="Z795" s="64"/>
    </row>
    <row r="796" ht="12" customHeight="1">
      <c r="A796" s="64"/>
      <c r="B796" s="64"/>
      <c r="C796" s="64"/>
      <c r="D796" s="64"/>
      <c r="E796" s="64"/>
      <c r="F796" s="64"/>
      <c r="G796" s="64"/>
      <c r="H796" s="64"/>
      <c r="I796" s="64"/>
      <c r="J796" s="64"/>
      <c r="K796" s="64"/>
      <c r="L796" s="64"/>
      <c r="M796" s="64"/>
      <c r="N796" s="64"/>
      <c r="O796" s="64"/>
      <c r="P796" s="64"/>
      <c r="Q796" s="64"/>
      <c r="R796" s="64"/>
      <c r="S796" s="64"/>
      <c r="T796" s="64"/>
      <c r="U796" s="64"/>
      <c r="V796" s="64"/>
      <c r="W796" s="64"/>
      <c r="X796" s="64"/>
      <c r="Y796" s="64"/>
      <c r="Z796" s="64"/>
    </row>
    <row r="797" ht="12" customHeight="1">
      <c r="A797" s="64"/>
      <c r="B797" s="64"/>
      <c r="C797" s="64"/>
      <c r="D797" s="64"/>
      <c r="E797" s="64"/>
      <c r="F797" s="64"/>
      <c r="G797" s="64"/>
      <c r="H797" s="64"/>
      <c r="I797" s="64"/>
      <c r="J797" s="64"/>
      <c r="K797" s="64"/>
      <c r="L797" s="64"/>
      <c r="M797" s="64"/>
      <c r="N797" s="64"/>
      <c r="O797" s="64"/>
      <c r="P797" s="64"/>
      <c r="Q797" s="64"/>
      <c r="R797" s="64"/>
      <c r="S797" s="64"/>
      <c r="T797" s="64"/>
      <c r="U797" s="64"/>
      <c r="V797" s="64"/>
      <c r="W797" s="64"/>
      <c r="X797" s="64"/>
      <c r="Y797" s="64"/>
      <c r="Z797" s="64"/>
    </row>
    <row r="798" ht="12" customHeight="1">
      <c r="A798" s="64"/>
      <c r="B798" s="64"/>
      <c r="C798" s="64"/>
      <c r="D798" s="64"/>
      <c r="E798" s="64"/>
      <c r="F798" s="64"/>
      <c r="G798" s="64"/>
      <c r="H798" s="64"/>
      <c r="I798" s="64"/>
      <c r="J798" s="64"/>
      <c r="K798" s="64"/>
      <c r="L798" s="64"/>
      <c r="M798" s="64"/>
      <c r="N798" s="64"/>
      <c r="O798" s="64"/>
      <c r="P798" s="64"/>
      <c r="Q798" s="64"/>
      <c r="R798" s="64"/>
      <c r="S798" s="64"/>
      <c r="T798" s="64"/>
      <c r="U798" s="64"/>
      <c r="V798" s="64"/>
      <c r="W798" s="64"/>
      <c r="X798" s="64"/>
      <c r="Y798" s="64"/>
      <c r="Z798" s="64"/>
    </row>
    <row r="799" ht="12" customHeight="1">
      <c r="A799" s="64"/>
      <c r="B799" s="64"/>
      <c r="C799" s="64"/>
      <c r="D799" s="64"/>
      <c r="E799" s="64"/>
      <c r="F799" s="64"/>
      <c r="G799" s="64"/>
      <c r="H799" s="64"/>
      <c r="I799" s="64"/>
      <c r="J799" s="64"/>
      <c r="K799" s="64"/>
      <c r="L799" s="64"/>
      <c r="M799" s="64"/>
      <c r="N799" s="64"/>
      <c r="O799" s="64"/>
      <c r="P799" s="64"/>
      <c r="Q799" s="64"/>
      <c r="R799" s="64"/>
      <c r="S799" s="64"/>
      <c r="T799" s="64"/>
      <c r="U799" s="64"/>
      <c r="V799" s="64"/>
      <c r="W799" s="64"/>
      <c r="X799" s="64"/>
      <c r="Y799" s="64"/>
      <c r="Z799" s="64"/>
    </row>
    <row r="800" ht="12" customHeight="1">
      <c r="A800" s="64"/>
      <c r="B800" s="64"/>
      <c r="C800" s="64"/>
      <c r="D800" s="64"/>
      <c r="E800" s="64"/>
      <c r="F800" s="64"/>
      <c r="G800" s="64"/>
      <c r="H800" s="64"/>
      <c r="I800" s="64"/>
      <c r="J800" s="64"/>
      <c r="K800" s="64"/>
      <c r="L800" s="64"/>
      <c r="M800" s="64"/>
      <c r="N800" s="64"/>
      <c r="O800" s="64"/>
      <c r="P800" s="64"/>
      <c r="Q800" s="64"/>
      <c r="R800" s="64"/>
      <c r="S800" s="64"/>
      <c r="T800" s="64"/>
      <c r="U800" s="64"/>
      <c r="V800" s="64"/>
      <c r="W800" s="64"/>
      <c r="X800" s="64"/>
      <c r="Y800" s="64"/>
      <c r="Z800" s="64"/>
    </row>
    <row r="801" ht="12" customHeight="1">
      <c r="A801" s="64"/>
      <c r="B801" s="64"/>
      <c r="C801" s="64"/>
      <c r="D801" s="64"/>
      <c r="E801" s="64"/>
      <c r="F801" s="64"/>
      <c r="G801" s="64"/>
      <c r="H801" s="64"/>
      <c r="I801" s="64"/>
      <c r="J801" s="64"/>
      <c r="K801" s="64"/>
      <c r="L801" s="64"/>
      <c r="M801" s="64"/>
      <c r="N801" s="64"/>
      <c r="O801" s="64"/>
      <c r="P801" s="64"/>
      <c r="Q801" s="64"/>
      <c r="R801" s="64"/>
      <c r="S801" s="64"/>
      <c r="T801" s="64"/>
      <c r="U801" s="64"/>
      <c r="V801" s="64"/>
      <c r="W801" s="64"/>
      <c r="X801" s="64"/>
      <c r="Y801" s="64"/>
      <c r="Z801" s="64"/>
    </row>
    <row r="802" ht="12" customHeight="1">
      <c r="A802" s="64"/>
      <c r="B802" s="64"/>
      <c r="C802" s="64"/>
      <c r="D802" s="64"/>
      <c r="E802" s="64"/>
      <c r="F802" s="64"/>
      <c r="G802" s="64"/>
      <c r="H802" s="64"/>
      <c r="I802" s="64"/>
      <c r="J802" s="64"/>
      <c r="K802" s="64"/>
      <c r="L802" s="64"/>
      <c r="M802" s="64"/>
      <c r="N802" s="64"/>
      <c r="O802" s="64"/>
      <c r="P802" s="64"/>
      <c r="Q802" s="64"/>
      <c r="R802" s="64"/>
      <c r="S802" s="64"/>
      <c r="T802" s="64"/>
      <c r="U802" s="64"/>
      <c r="V802" s="64"/>
      <c r="W802" s="64"/>
      <c r="X802" s="64"/>
      <c r="Y802" s="64"/>
      <c r="Z802" s="64"/>
    </row>
    <row r="803" ht="12" customHeight="1">
      <c r="A803" s="64"/>
      <c r="B803" s="64"/>
      <c r="C803" s="64"/>
      <c r="D803" s="64"/>
      <c r="E803" s="64"/>
      <c r="F803" s="64"/>
      <c r="G803" s="64"/>
      <c r="H803" s="64"/>
      <c r="I803" s="64"/>
      <c r="J803" s="64"/>
      <c r="K803" s="64"/>
      <c r="L803" s="64"/>
      <c r="M803" s="64"/>
      <c r="N803" s="64"/>
      <c r="O803" s="64"/>
      <c r="P803" s="64"/>
      <c r="Q803" s="64"/>
      <c r="R803" s="64"/>
      <c r="S803" s="64"/>
      <c r="T803" s="64"/>
      <c r="U803" s="64"/>
      <c r="V803" s="64"/>
      <c r="W803" s="64"/>
      <c r="X803" s="64"/>
      <c r="Y803" s="64"/>
      <c r="Z803" s="64"/>
    </row>
    <row r="804" ht="12" customHeight="1">
      <c r="A804" s="64"/>
      <c r="B804" s="64"/>
      <c r="C804" s="64"/>
      <c r="D804" s="64"/>
      <c r="E804" s="64"/>
      <c r="F804" s="64"/>
      <c r="G804" s="64"/>
      <c r="H804" s="64"/>
      <c r="I804" s="64"/>
      <c r="J804" s="64"/>
      <c r="K804" s="64"/>
      <c r="L804" s="64"/>
      <c r="M804" s="64"/>
      <c r="N804" s="64"/>
      <c r="O804" s="64"/>
      <c r="P804" s="64"/>
      <c r="Q804" s="64"/>
      <c r="R804" s="64"/>
      <c r="S804" s="64"/>
      <c r="T804" s="64"/>
      <c r="U804" s="64"/>
      <c r="V804" s="64"/>
      <c r="W804" s="64"/>
      <c r="X804" s="64"/>
      <c r="Y804" s="64"/>
      <c r="Z804" s="64"/>
    </row>
    <row r="805" ht="12" customHeight="1">
      <c r="A805" s="64"/>
      <c r="B805" s="64"/>
      <c r="C805" s="64"/>
      <c r="D805" s="64"/>
      <c r="E805" s="64"/>
      <c r="F805" s="64"/>
      <c r="G805" s="64"/>
      <c r="H805" s="64"/>
      <c r="I805" s="64"/>
      <c r="J805" s="64"/>
      <c r="K805" s="64"/>
      <c r="L805" s="64"/>
      <c r="M805" s="64"/>
      <c r="N805" s="64"/>
      <c r="O805" s="64"/>
      <c r="P805" s="64"/>
      <c r="Q805" s="64"/>
      <c r="R805" s="64"/>
      <c r="S805" s="64"/>
      <c r="T805" s="64"/>
      <c r="U805" s="64"/>
      <c r="V805" s="64"/>
      <c r="W805" s="64"/>
      <c r="X805" s="64"/>
      <c r="Y805" s="64"/>
      <c r="Z805" s="64"/>
    </row>
    <row r="806" ht="12" customHeight="1">
      <c r="A806" s="64"/>
      <c r="B806" s="64"/>
      <c r="C806" s="64"/>
      <c r="D806" s="64"/>
      <c r="E806" s="64"/>
      <c r="F806" s="64"/>
      <c r="G806" s="64"/>
      <c r="H806" s="64"/>
      <c r="I806" s="64"/>
      <c r="J806" s="64"/>
      <c r="K806" s="64"/>
      <c r="L806" s="64"/>
      <c r="M806" s="64"/>
      <c r="N806" s="64"/>
      <c r="O806" s="64"/>
      <c r="P806" s="64"/>
      <c r="Q806" s="64"/>
      <c r="R806" s="64"/>
      <c r="S806" s="64"/>
      <c r="T806" s="64"/>
      <c r="U806" s="64"/>
      <c r="V806" s="64"/>
      <c r="W806" s="64"/>
      <c r="X806" s="64"/>
      <c r="Y806" s="64"/>
      <c r="Z806" s="64"/>
    </row>
    <row r="807" ht="12" customHeight="1">
      <c r="A807" s="64"/>
      <c r="B807" s="64"/>
      <c r="C807" s="64"/>
      <c r="D807" s="64"/>
      <c r="E807" s="64"/>
      <c r="F807" s="64"/>
      <c r="G807" s="64"/>
      <c r="H807" s="64"/>
      <c r="I807" s="64"/>
      <c r="J807" s="64"/>
      <c r="K807" s="64"/>
      <c r="L807" s="64"/>
      <c r="M807" s="64"/>
      <c r="N807" s="64"/>
      <c r="O807" s="64"/>
      <c r="P807" s="64"/>
      <c r="Q807" s="64"/>
      <c r="R807" s="64"/>
      <c r="S807" s="64"/>
      <c r="T807" s="64"/>
      <c r="U807" s="64"/>
      <c r="V807" s="64"/>
      <c r="W807" s="64"/>
      <c r="X807" s="64"/>
      <c r="Y807" s="64"/>
      <c r="Z807" s="64"/>
    </row>
    <row r="808" ht="12" customHeight="1">
      <c r="A808" s="64"/>
      <c r="B808" s="64"/>
      <c r="C808" s="64"/>
      <c r="D808" s="64"/>
      <c r="E808" s="64"/>
      <c r="F808" s="64"/>
      <c r="G808" s="64"/>
      <c r="H808" s="64"/>
      <c r="I808" s="64"/>
      <c r="J808" s="64"/>
      <c r="K808" s="64"/>
      <c r="L808" s="64"/>
      <c r="M808" s="64"/>
      <c r="N808" s="64"/>
      <c r="O808" s="64"/>
      <c r="P808" s="64"/>
      <c r="Q808" s="64"/>
      <c r="R808" s="64"/>
      <c r="S808" s="64"/>
      <c r="T808" s="64"/>
      <c r="U808" s="64"/>
      <c r="V808" s="64"/>
      <c r="W808" s="64"/>
      <c r="X808" s="64"/>
      <c r="Y808" s="64"/>
      <c r="Z808" s="64"/>
    </row>
    <row r="809" ht="12" customHeight="1">
      <c r="A809" s="64"/>
      <c r="B809" s="64"/>
      <c r="C809" s="64"/>
      <c r="D809" s="64"/>
      <c r="E809" s="64"/>
      <c r="F809" s="64"/>
      <c r="G809" s="64"/>
      <c r="H809" s="64"/>
      <c r="I809" s="64"/>
      <c r="J809" s="64"/>
      <c r="K809" s="64"/>
      <c r="L809" s="64"/>
      <c r="M809" s="64"/>
      <c r="N809" s="64"/>
      <c r="O809" s="64"/>
      <c r="P809" s="64"/>
      <c r="Q809" s="64"/>
      <c r="R809" s="64"/>
      <c r="S809" s="64"/>
      <c r="T809" s="64"/>
      <c r="U809" s="64"/>
      <c r="V809" s="64"/>
      <c r="W809" s="64"/>
      <c r="X809" s="64"/>
      <c r="Y809" s="64"/>
      <c r="Z809" s="64"/>
    </row>
    <row r="810" ht="12" customHeight="1">
      <c r="A810" s="64"/>
      <c r="B810" s="64"/>
      <c r="C810" s="64"/>
      <c r="D810" s="64"/>
      <c r="E810" s="64"/>
      <c r="F810" s="64"/>
      <c r="G810" s="64"/>
      <c r="H810" s="64"/>
      <c r="I810" s="64"/>
      <c r="J810" s="64"/>
      <c r="K810" s="64"/>
      <c r="L810" s="64"/>
      <c r="M810" s="64"/>
      <c r="N810" s="64"/>
      <c r="O810" s="64"/>
      <c r="P810" s="64"/>
      <c r="Q810" s="64"/>
      <c r="R810" s="64"/>
      <c r="S810" s="64"/>
      <c r="T810" s="64"/>
      <c r="U810" s="64"/>
      <c r="V810" s="64"/>
      <c r="W810" s="64"/>
      <c r="X810" s="64"/>
      <c r="Y810" s="64"/>
      <c r="Z810" s="64"/>
    </row>
    <row r="811" ht="12" customHeight="1">
      <c r="A811" s="64"/>
      <c r="B811" s="64"/>
      <c r="C811" s="64"/>
      <c r="D811" s="64"/>
      <c r="E811" s="64"/>
      <c r="F811" s="64"/>
      <c r="G811" s="64"/>
      <c r="H811" s="64"/>
      <c r="I811" s="64"/>
      <c r="J811" s="64"/>
      <c r="K811" s="64"/>
      <c r="L811" s="64"/>
      <c r="M811" s="64"/>
      <c r="N811" s="64"/>
      <c r="O811" s="64"/>
      <c r="P811" s="64"/>
      <c r="Q811" s="64"/>
      <c r="R811" s="64"/>
      <c r="S811" s="64"/>
      <c r="T811" s="64"/>
      <c r="U811" s="64"/>
      <c r="V811" s="64"/>
      <c r="W811" s="64"/>
      <c r="X811" s="64"/>
      <c r="Y811" s="64"/>
      <c r="Z811" s="64"/>
    </row>
    <row r="812" ht="12" customHeight="1">
      <c r="A812" s="64"/>
      <c r="B812" s="64"/>
      <c r="C812" s="64"/>
      <c r="D812" s="64"/>
      <c r="E812" s="64"/>
      <c r="F812" s="64"/>
      <c r="G812" s="64"/>
      <c r="H812" s="64"/>
      <c r="I812" s="64"/>
      <c r="J812" s="64"/>
      <c r="K812" s="64"/>
      <c r="L812" s="64"/>
      <c r="M812" s="64"/>
      <c r="N812" s="64"/>
      <c r="O812" s="64"/>
      <c r="P812" s="64"/>
      <c r="Q812" s="64"/>
      <c r="R812" s="64"/>
      <c r="S812" s="64"/>
      <c r="T812" s="64"/>
      <c r="U812" s="64"/>
      <c r="V812" s="64"/>
      <c r="W812" s="64"/>
      <c r="X812" s="64"/>
      <c r="Y812" s="64"/>
      <c r="Z812" s="64"/>
    </row>
    <row r="813" ht="12" customHeight="1">
      <c r="A813" s="64"/>
      <c r="B813" s="64"/>
      <c r="C813" s="64"/>
      <c r="D813" s="64"/>
      <c r="E813" s="64"/>
      <c r="F813" s="64"/>
      <c r="G813" s="64"/>
      <c r="H813" s="64"/>
      <c r="I813" s="64"/>
      <c r="J813" s="64"/>
      <c r="K813" s="64"/>
      <c r="L813" s="64"/>
      <c r="M813" s="64"/>
      <c r="N813" s="64"/>
      <c r="O813" s="64"/>
      <c r="P813" s="64"/>
      <c r="Q813" s="64"/>
      <c r="R813" s="64"/>
      <c r="S813" s="64"/>
      <c r="T813" s="64"/>
      <c r="U813" s="64"/>
      <c r="V813" s="64"/>
      <c r="W813" s="64"/>
      <c r="X813" s="64"/>
      <c r="Y813" s="64"/>
      <c r="Z813" s="64"/>
    </row>
    <row r="814" ht="12" customHeight="1">
      <c r="A814" s="64"/>
      <c r="B814" s="64"/>
      <c r="C814" s="64"/>
      <c r="D814" s="64"/>
      <c r="E814" s="64"/>
      <c r="F814" s="64"/>
      <c r="G814" s="64"/>
      <c r="H814" s="64"/>
      <c r="I814" s="64"/>
      <c r="J814" s="64"/>
      <c r="K814" s="64"/>
      <c r="L814" s="64"/>
      <c r="M814" s="64"/>
      <c r="N814" s="64"/>
      <c r="O814" s="64"/>
      <c r="P814" s="64"/>
      <c r="Q814" s="64"/>
      <c r="R814" s="64"/>
      <c r="S814" s="64"/>
      <c r="T814" s="64"/>
      <c r="U814" s="64"/>
      <c r="V814" s="64"/>
      <c r="W814" s="64"/>
      <c r="X814" s="64"/>
      <c r="Y814" s="64"/>
      <c r="Z814" s="64"/>
    </row>
    <row r="815" ht="12" customHeight="1">
      <c r="A815" s="64"/>
      <c r="B815" s="64"/>
      <c r="C815" s="64"/>
      <c r="D815" s="64"/>
      <c r="E815" s="64"/>
      <c r="F815" s="64"/>
      <c r="G815" s="64"/>
      <c r="H815" s="64"/>
      <c r="I815" s="64"/>
      <c r="J815" s="64"/>
      <c r="K815" s="64"/>
      <c r="L815" s="64"/>
      <c r="M815" s="64"/>
      <c r="N815" s="64"/>
      <c r="O815" s="64"/>
      <c r="P815" s="64"/>
      <c r="Q815" s="64"/>
      <c r="R815" s="64"/>
      <c r="S815" s="64"/>
      <c r="T815" s="64"/>
      <c r="U815" s="64"/>
      <c r="V815" s="64"/>
      <c r="W815" s="64"/>
      <c r="X815" s="64"/>
      <c r="Y815" s="64"/>
      <c r="Z815" s="64"/>
    </row>
    <row r="816" ht="12" customHeight="1">
      <c r="A816" s="64"/>
      <c r="B816" s="64"/>
      <c r="C816" s="64"/>
      <c r="D816" s="64"/>
      <c r="E816" s="64"/>
      <c r="F816" s="64"/>
      <c r="G816" s="64"/>
      <c r="H816" s="64"/>
      <c r="I816" s="64"/>
      <c r="J816" s="64"/>
      <c r="K816" s="64"/>
      <c r="L816" s="64"/>
      <c r="M816" s="64"/>
      <c r="N816" s="64"/>
      <c r="O816" s="64"/>
      <c r="P816" s="64"/>
      <c r="Q816" s="64"/>
      <c r="R816" s="64"/>
      <c r="S816" s="64"/>
      <c r="T816" s="64"/>
      <c r="U816" s="64"/>
      <c r="V816" s="64"/>
      <c r="W816" s="64"/>
      <c r="X816" s="64"/>
      <c r="Y816" s="64"/>
      <c r="Z816" s="64"/>
    </row>
    <row r="817" ht="12" customHeight="1">
      <c r="A817" s="64"/>
      <c r="B817" s="64"/>
      <c r="C817" s="64"/>
      <c r="D817" s="64"/>
      <c r="E817" s="64"/>
      <c r="F817" s="64"/>
      <c r="G817" s="64"/>
      <c r="H817" s="64"/>
      <c r="I817" s="64"/>
      <c r="J817" s="64"/>
      <c r="K817" s="64"/>
      <c r="L817" s="64"/>
      <c r="M817" s="64"/>
      <c r="N817" s="64"/>
      <c r="O817" s="64"/>
      <c r="P817" s="64"/>
      <c r="Q817" s="64"/>
      <c r="R817" s="64"/>
      <c r="S817" s="64"/>
      <c r="T817" s="64"/>
      <c r="U817" s="64"/>
      <c r="V817" s="64"/>
      <c r="W817" s="64"/>
      <c r="X817" s="64"/>
      <c r="Y817" s="64"/>
      <c r="Z817" s="64"/>
    </row>
    <row r="818" ht="12" customHeight="1">
      <c r="A818" s="64"/>
      <c r="B818" s="64"/>
      <c r="C818" s="64"/>
      <c r="D818" s="64"/>
      <c r="E818" s="64"/>
      <c r="F818" s="64"/>
      <c r="G818" s="64"/>
      <c r="H818" s="64"/>
      <c r="I818" s="64"/>
      <c r="J818" s="64"/>
      <c r="K818" s="64"/>
      <c r="L818" s="64"/>
      <c r="M818" s="64"/>
      <c r="N818" s="64"/>
      <c r="O818" s="64"/>
      <c r="P818" s="64"/>
      <c r="Q818" s="64"/>
      <c r="R818" s="64"/>
      <c r="S818" s="64"/>
      <c r="T818" s="64"/>
      <c r="U818" s="64"/>
      <c r="V818" s="64"/>
      <c r="W818" s="64"/>
      <c r="X818" s="64"/>
      <c r="Y818" s="64"/>
      <c r="Z818" s="64"/>
    </row>
    <row r="819" ht="12" customHeight="1">
      <c r="A819" s="64"/>
      <c r="B819" s="64"/>
      <c r="C819" s="64"/>
      <c r="D819" s="64"/>
      <c r="E819" s="64"/>
      <c r="F819" s="64"/>
      <c r="G819" s="64"/>
      <c r="H819" s="64"/>
      <c r="I819" s="64"/>
      <c r="J819" s="64"/>
      <c r="K819" s="64"/>
      <c r="L819" s="64"/>
      <c r="M819" s="64"/>
      <c r="N819" s="64"/>
      <c r="O819" s="64"/>
      <c r="P819" s="64"/>
      <c r="Q819" s="64"/>
      <c r="R819" s="64"/>
      <c r="S819" s="64"/>
      <c r="T819" s="64"/>
      <c r="U819" s="64"/>
      <c r="V819" s="64"/>
      <c r="W819" s="64"/>
      <c r="X819" s="64"/>
      <c r="Y819" s="64"/>
      <c r="Z819" s="64"/>
    </row>
    <row r="820" ht="12" customHeight="1">
      <c r="A820" s="64"/>
      <c r="B820" s="64"/>
      <c r="C820" s="64"/>
      <c r="D820" s="64"/>
      <c r="E820" s="64"/>
      <c r="F820" s="64"/>
      <c r="G820" s="64"/>
      <c r="H820" s="64"/>
      <c r="I820" s="64"/>
      <c r="J820" s="64"/>
      <c r="K820" s="64"/>
      <c r="L820" s="64"/>
      <c r="M820" s="64"/>
      <c r="N820" s="64"/>
      <c r="O820" s="64"/>
      <c r="P820" s="64"/>
      <c r="Q820" s="64"/>
      <c r="R820" s="64"/>
      <c r="S820" s="64"/>
      <c r="T820" s="64"/>
      <c r="U820" s="64"/>
      <c r="V820" s="64"/>
      <c r="W820" s="64"/>
      <c r="X820" s="64"/>
      <c r="Y820" s="64"/>
      <c r="Z820" s="64"/>
    </row>
    <row r="821" ht="12" customHeight="1">
      <c r="A821" s="64"/>
      <c r="B821" s="64"/>
      <c r="C821" s="64"/>
      <c r="D821" s="64"/>
      <c r="E821" s="64"/>
      <c r="F821" s="64"/>
      <c r="G821" s="64"/>
      <c r="H821" s="64"/>
      <c r="I821" s="64"/>
      <c r="J821" s="64"/>
      <c r="K821" s="64"/>
      <c r="L821" s="64"/>
      <c r="M821" s="64"/>
      <c r="N821" s="64"/>
      <c r="O821" s="64"/>
      <c r="P821" s="64"/>
      <c r="Q821" s="64"/>
      <c r="R821" s="64"/>
      <c r="S821" s="64"/>
      <c r="T821" s="64"/>
      <c r="U821" s="64"/>
      <c r="V821" s="64"/>
      <c r="W821" s="64"/>
      <c r="X821" s="64"/>
      <c r="Y821" s="64"/>
      <c r="Z821" s="64"/>
    </row>
    <row r="822" ht="12" customHeight="1">
      <c r="A822" s="64"/>
      <c r="B822" s="64"/>
      <c r="C822" s="64"/>
      <c r="D822" s="64"/>
      <c r="E822" s="64"/>
      <c r="F822" s="64"/>
      <c r="G822" s="64"/>
      <c r="H822" s="64"/>
      <c r="I822" s="64"/>
      <c r="J822" s="64"/>
      <c r="K822" s="64"/>
      <c r="L822" s="64"/>
      <c r="M822" s="64"/>
      <c r="N822" s="64"/>
      <c r="O822" s="64"/>
      <c r="P822" s="64"/>
      <c r="Q822" s="64"/>
      <c r="R822" s="64"/>
      <c r="S822" s="64"/>
      <c r="T822" s="64"/>
      <c r="U822" s="64"/>
      <c r="V822" s="64"/>
      <c r="W822" s="64"/>
      <c r="X822" s="64"/>
      <c r="Y822" s="64"/>
      <c r="Z822" s="64"/>
    </row>
    <row r="823" ht="12" customHeight="1">
      <c r="A823" s="64"/>
      <c r="B823" s="64"/>
      <c r="C823" s="64"/>
      <c r="D823" s="64"/>
      <c r="E823" s="64"/>
      <c r="F823" s="64"/>
      <c r="G823" s="64"/>
      <c r="H823" s="64"/>
      <c r="I823" s="64"/>
      <c r="J823" s="64"/>
      <c r="K823" s="64"/>
      <c r="L823" s="64"/>
      <c r="M823" s="64"/>
      <c r="N823" s="64"/>
      <c r="O823" s="64"/>
      <c r="P823" s="64"/>
      <c r="Q823" s="64"/>
      <c r="R823" s="64"/>
      <c r="S823" s="64"/>
      <c r="T823" s="64"/>
      <c r="U823" s="64"/>
      <c r="V823" s="64"/>
      <c r="W823" s="64"/>
      <c r="X823" s="64"/>
      <c r="Y823" s="64"/>
      <c r="Z823" s="64"/>
    </row>
    <row r="824" ht="12" customHeight="1">
      <c r="A824" s="64"/>
      <c r="B824" s="64"/>
      <c r="C824" s="64"/>
      <c r="D824" s="64"/>
      <c r="E824" s="64"/>
      <c r="F824" s="64"/>
      <c r="G824" s="64"/>
      <c r="H824" s="64"/>
      <c r="I824" s="64"/>
      <c r="J824" s="64"/>
      <c r="K824" s="64"/>
      <c r="L824" s="64"/>
      <c r="M824" s="64"/>
      <c r="N824" s="64"/>
      <c r="O824" s="64"/>
      <c r="P824" s="64"/>
      <c r="Q824" s="64"/>
      <c r="R824" s="64"/>
      <c r="S824" s="64"/>
      <c r="T824" s="64"/>
      <c r="U824" s="64"/>
      <c r="V824" s="64"/>
      <c r="W824" s="64"/>
      <c r="X824" s="64"/>
      <c r="Y824" s="64"/>
      <c r="Z824" s="64"/>
    </row>
    <row r="825" ht="12" customHeight="1">
      <c r="A825" s="64"/>
      <c r="B825" s="64"/>
      <c r="C825" s="64"/>
      <c r="D825" s="64"/>
      <c r="E825" s="64"/>
      <c r="F825" s="64"/>
      <c r="G825" s="64"/>
      <c r="H825" s="64"/>
      <c r="I825" s="64"/>
      <c r="J825" s="64"/>
      <c r="K825" s="64"/>
      <c r="L825" s="64"/>
      <c r="M825" s="64"/>
      <c r="N825" s="64"/>
      <c r="O825" s="64"/>
      <c r="P825" s="64"/>
      <c r="Q825" s="64"/>
      <c r="R825" s="64"/>
      <c r="S825" s="64"/>
      <c r="T825" s="64"/>
      <c r="U825" s="64"/>
      <c r="V825" s="64"/>
      <c r="W825" s="64"/>
      <c r="X825" s="64"/>
      <c r="Y825" s="64"/>
      <c r="Z825" s="64"/>
    </row>
    <row r="826" ht="12" customHeight="1">
      <c r="A826" s="64"/>
      <c r="B826" s="64"/>
      <c r="C826" s="64"/>
      <c r="D826" s="64"/>
      <c r="E826" s="64"/>
      <c r="F826" s="64"/>
      <c r="G826" s="64"/>
      <c r="H826" s="64"/>
      <c r="I826" s="64"/>
      <c r="J826" s="64"/>
      <c r="K826" s="64"/>
      <c r="L826" s="64"/>
      <c r="M826" s="64"/>
      <c r="N826" s="64"/>
      <c r="O826" s="64"/>
      <c r="P826" s="64"/>
      <c r="Q826" s="64"/>
      <c r="R826" s="64"/>
      <c r="S826" s="64"/>
      <c r="T826" s="64"/>
      <c r="U826" s="64"/>
      <c r="V826" s="64"/>
      <c r="W826" s="64"/>
      <c r="X826" s="64"/>
      <c r="Y826" s="64"/>
      <c r="Z826" s="64"/>
    </row>
    <row r="827" ht="12" customHeight="1">
      <c r="A827" s="64"/>
      <c r="B827" s="64"/>
      <c r="C827" s="64"/>
      <c r="D827" s="64"/>
      <c r="E827" s="64"/>
      <c r="F827" s="64"/>
      <c r="G827" s="64"/>
      <c r="H827" s="64"/>
      <c r="I827" s="64"/>
      <c r="J827" s="64"/>
      <c r="K827" s="64"/>
      <c r="L827" s="64"/>
      <c r="M827" s="64"/>
      <c r="N827" s="64"/>
      <c r="O827" s="64"/>
      <c r="P827" s="64"/>
      <c r="Q827" s="64"/>
      <c r="R827" s="64"/>
      <c r="S827" s="64"/>
      <c r="T827" s="64"/>
      <c r="U827" s="64"/>
      <c r="V827" s="64"/>
      <c r="W827" s="64"/>
      <c r="X827" s="64"/>
      <c r="Y827" s="64"/>
      <c r="Z827" s="64"/>
    </row>
    <row r="828" ht="12" customHeight="1">
      <c r="A828" s="64"/>
      <c r="B828" s="64"/>
      <c r="C828" s="64"/>
      <c r="D828" s="64"/>
      <c r="E828" s="64"/>
      <c r="F828" s="64"/>
      <c r="G828" s="64"/>
      <c r="H828" s="64"/>
      <c r="I828" s="64"/>
      <c r="J828" s="64"/>
      <c r="K828" s="64"/>
      <c r="L828" s="64"/>
      <c r="M828" s="64"/>
      <c r="N828" s="64"/>
      <c r="O828" s="64"/>
      <c r="P828" s="64"/>
      <c r="Q828" s="64"/>
      <c r="R828" s="64"/>
      <c r="S828" s="64"/>
      <c r="T828" s="64"/>
      <c r="U828" s="64"/>
      <c r="V828" s="64"/>
      <c r="W828" s="64"/>
      <c r="X828" s="64"/>
      <c r="Y828" s="64"/>
      <c r="Z828" s="64"/>
    </row>
    <row r="829" ht="12" customHeight="1">
      <c r="A829" s="64"/>
      <c r="B829" s="64"/>
      <c r="C829" s="64"/>
      <c r="D829" s="64"/>
      <c r="E829" s="64"/>
      <c r="F829" s="64"/>
      <c r="G829" s="64"/>
      <c r="H829" s="64"/>
      <c r="I829" s="64"/>
      <c r="J829" s="64"/>
      <c r="K829" s="64"/>
      <c r="L829" s="64"/>
      <c r="M829" s="64"/>
      <c r="N829" s="64"/>
      <c r="O829" s="64"/>
      <c r="P829" s="64"/>
      <c r="Q829" s="64"/>
      <c r="R829" s="64"/>
      <c r="S829" s="64"/>
      <c r="T829" s="64"/>
      <c r="U829" s="64"/>
      <c r="V829" s="64"/>
      <c r="W829" s="64"/>
      <c r="X829" s="64"/>
      <c r="Y829" s="64"/>
      <c r="Z829" s="64"/>
    </row>
    <row r="830" ht="12" customHeight="1">
      <c r="A830" s="64"/>
      <c r="B830" s="64"/>
      <c r="C830" s="64"/>
      <c r="D830" s="64"/>
      <c r="E830" s="64"/>
      <c r="F830" s="64"/>
      <c r="G830" s="64"/>
      <c r="H830" s="64"/>
      <c r="I830" s="64"/>
      <c r="J830" s="64"/>
      <c r="K830" s="64"/>
      <c r="L830" s="64"/>
      <c r="M830" s="64"/>
      <c r="N830" s="64"/>
      <c r="O830" s="64"/>
      <c r="P830" s="64"/>
      <c r="Q830" s="64"/>
      <c r="R830" s="64"/>
      <c r="S830" s="64"/>
      <c r="T830" s="64"/>
      <c r="U830" s="64"/>
      <c r="V830" s="64"/>
      <c r="W830" s="64"/>
      <c r="X830" s="64"/>
      <c r="Y830" s="64"/>
      <c r="Z830" s="64"/>
    </row>
    <row r="831" ht="12" customHeight="1">
      <c r="A831" s="64"/>
      <c r="B831" s="64"/>
      <c r="C831" s="64"/>
      <c r="D831" s="64"/>
      <c r="E831" s="64"/>
      <c r="F831" s="64"/>
      <c r="G831" s="64"/>
      <c r="H831" s="64"/>
      <c r="I831" s="64"/>
      <c r="J831" s="64"/>
      <c r="K831" s="64"/>
      <c r="L831" s="64"/>
      <c r="M831" s="64"/>
      <c r="N831" s="64"/>
      <c r="O831" s="64"/>
      <c r="P831" s="64"/>
      <c r="Q831" s="64"/>
      <c r="R831" s="64"/>
      <c r="S831" s="64"/>
      <c r="T831" s="64"/>
      <c r="U831" s="64"/>
      <c r="V831" s="64"/>
      <c r="W831" s="64"/>
      <c r="X831" s="64"/>
      <c r="Y831" s="64"/>
      <c r="Z831" s="64"/>
    </row>
    <row r="832" ht="12" customHeight="1">
      <c r="A832" s="64"/>
      <c r="B832" s="64"/>
      <c r="C832" s="64"/>
      <c r="D832" s="64"/>
      <c r="E832" s="64"/>
      <c r="F832" s="64"/>
      <c r="G832" s="64"/>
      <c r="H832" s="64"/>
      <c r="I832" s="64"/>
      <c r="J832" s="64"/>
      <c r="K832" s="64"/>
      <c r="L832" s="64"/>
      <c r="M832" s="64"/>
      <c r="N832" s="64"/>
      <c r="O832" s="64"/>
      <c r="P832" s="64"/>
      <c r="Q832" s="64"/>
      <c r="R832" s="64"/>
      <c r="S832" s="64"/>
      <c r="T832" s="64"/>
      <c r="U832" s="64"/>
      <c r="V832" s="64"/>
      <c r="W832" s="64"/>
      <c r="X832" s="64"/>
      <c r="Y832" s="64"/>
      <c r="Z832" s="64"/>
    </row>
    <row r="833" ht="12" customHeight="1">
      <c r="A833" s="64"/>
      <c r="B833" s="64"/>
      <c r="C833" s="64"/>
      <c r="D833" s="64"/>
      <c r="E833" s="64"/>
      <c r="F833" s="64"/>
      <c r="G833" s="64"/>
      <c r="H833" s="64"/>
      <c r="I833" s="64"/>
      <c r="J833" s="64"/>
      <c r="K833" s="64"/>
      <c r="L833" s="64"/>
      <c r="M833" s="64"/>
      <c r="N833" s="64"/>
      <c r="O833" s="64"/>
      <c r="P833" s="64"/>
      <c r="Q833" s="64"/>
      <c r="R833" s="64"/>
      <c r="S833" s="64"/>
      <c r="T833" s="64"/>
      <c r="U833" s="64"/>
      <c r="V833" s="64"/>
      <c r="W833" s="64"/>
      <c r="X833" s="64"/>
      <c r="Y833" s="64"/>
      <c r="Z833" s="64"/>
    </row>
    <row r="834" ht="12" customHeight="1">
      <c r="A834" s="64"/>
      <c r="B834" s="64"/>
      <c r="C834" s="64"/>
      <c r="D834" s="64"/>
      <c r="E834" s="64"/>
      <c r="F834" s="64"/>
      <c r="G834" s="64"/>
      <c r="H834" s="64"/>
      <c r="I834" s="64"/>
      <c r="J834" s="64"/>
      <c r="K834" s="64"/>
      <c r="L834" s="64"/>
      <c r="M834" s="64"/>
      <c r="N834" s="64"/>
      <c r="O834" s="64"/>
      <c r="P834" s="64"/>
      <c r="Q834" s="64"/>
      <c r="R834" s="64"/>
      <c r="S834" s="64"/>
      <c r="T834" s="64"/>
      <c r="U834" s="64"/>
      <c r="V834" s="64"/>
      <c r="W834" s="64"/>
      <c r="X834" s="64"/>
      <c r="Y834" s="64"/>
      <c r="Z834" s="64"/>
    </row>
    <row r="835" ht="12" customHeight="1">
      <c r="A835" s="64"/>
      <c r="B835" s="64"/>
      <c r="C835" s="64"/>
      <c r="D835" s="64"/>
      <c r="E835" s="64"/>
      <c r="F835" s="64"/>
      <c r="G835" s="64"/>
      <c r="H835" s="64"/>
      <c r="I835" s="64"/>
      <c r="J835" s="64"/>
      <c r="K835" s="64"/>
      <c r="L835" s="64"/>
      <c r="M835" s="64"/>
      <c r="N835" s="64"/>
      <c r="O835" s="64"/>
      <c r="P835" s="64"/>
      <c r="Q835" s="64"/>
      <c r="R835" s="64"/>
      <c r="S835" s="64"/>
      <c r="T835" s="64"/>
      <c r="U835" s="64"/>
      <c r="V835" s="64"/>
      <c r="W835" s="64"/>
      <c r="X835" s="64"/>
      <c r="Y835" s="64"/>
      <c r="Z835" s="64"/>
    </row>
    <row r="836" ht="12" customHeight="1">
      <c r="A836" s="64"/>
      <c r="B836" s="64"/>
      <c r="C836" s="64"/>
      <c r="D836" s="64"/>
      <c r="E836" s="64"/>
      <c r="F836" s="64"/>
      <c r="G836" s="64"/>
      <c r="H836" s="64"/>
      <c r="I836" s="64"/>
      <c r="J836" s="64"/>
      <c r="K836" s="64"/>
      <c r="L836" s="64"/>
      <c r="M836" s="64"/>
      <c r="N836" s="64"/>
      <c r="O836" s="64"/>
      <c r="P836" s="64"/>
      <c r="Q836" s="64"/>
      <c r="R836" s="64"/>
      <c r="S836" s="64"/>
      <c r="T836" s="64"/>
      <c r="U836" s="64"/>
      <c r="V836" s="64"/>
      <c r="W836" s="64"/>
      <c r="X836" s="64"/>
      <c r="Y836" s="64"/>
      <c r="Z836" s="64"/>
    </row>
    <row r="837" ht="12" customHeight="1">
      <c r="A837" s="64"/>
      <c r="B837" s="64"/>
      <c r="C837" s="64"/>
      <c r="D837" s="64"/>
      <c r="E837" s="64"/>
      <c r="F837" s="64"/>
      <c r="G837" s="64"/>
      <c r="H837" s="64"/>
      <c r="I837" s="64"/>
      <c r="J837" s="64"/>
      <c r="K837" s="64"/>
      <c r="L837" s="64"/>
      <c r="M837" s="64"/>
      <c r="N837" s="64"/>
      <c r="O837" s="64"/>
      <c r="P837" s="64"/>
      <c r="Q837" s="64"/>
      <c r="R837" s="64"/>
      <c r="S837" s="64"/>
      <c r="T837" s="64"/>
      <c r="U837" s="64"/>
      <c r="V837" s="64"/>
      <c r="W837" s="64"/>
      <c r="X837" s="64"/>
      <c r="Y837" s="64"/>
      <c r="Z837" s="64"/>
    </row>
    <row r="838" ht="12" customHeight="1">
      <c r="A838" s="64"/>
      <c r="B838" s="64"/>
      <c r="C838" s="64"/>
      <c r="D838" s="64"/>
      <c r="E838" s="64"/>
      <c r="F838" s="64"/>
      <c r="G838" s="64"/>
      <c r="H838" s="64"/>
      <c r="I838" s="64"/>
      <c r="J838" s="64"/>
      <c r="K838" s="64"/>
      <c r="L838" s="64"/>
      <c r="M838" s="64"/>
      <c r="N838" s="64"/>
      <c r="O838" s="64"/>
      <c r="P838" s="64"/>
      <c r="Q838" s="64"/>
      <c r="R838" s="64"/>
      <c r="S838" s="64"/>
      <c r="T838" s="64"/>
      <c r="U838" s="64"/>
      <c r="V838" s="64"/>
      <c r="W838" s="64"/>
      <c r="X838" s="64"/>
      <c r="Y838" s="64"/>
      <c r="Z838" s="64"/>
    </row>
    <row r="839" ht="12" customHeight="1">
      <c r="A839" s="64"/>
      <c r="B839" s="64"/>
      <c r="C839" s="64"/>
      <c r="D839" s="64"/>
      <c r="E839" s="64"/>
      <c r="F839" s="64"/>
      <c r="G839" s="64"/>
      <c r="H839" s="64"/>
      <c r="I839" s="64"/>
      <c r="J839" s="64"/>
      <c r="K839" s="64"/>
      <c r="L839" s="64"/>
      <c r="M839" s="64"/>
      <c r="N839" s="64"/>
      <c r="O839" s="64"/>
      <c r="P839" s="64"/>
      <c r="Q839" s="64"/>
      <c r="R839" s="64"/>
      <c r="S839" s="64"/>
      <c r="T839" s="64"/>
      <c r="U839" s="64"/>
      <c r="V839" s="64"/>
      <c r="W839" s="64"/>
      <c r="X839" s="64"/>
      <c r="Y839" s="64"/>
      <c r="Z839" s="64"/>
    </row>
    <row r="840" ht="12" customHeight="1">
      <c r="A840" s="64"/>
      <c r="B840" s="64"/>
      <c r="C840" s="64"/>
      <c r="D840" s="64"/>
      <c r="E840" s="64"/>
      <c r="F840" s="64"/>
      <c r="G840" s="64"/>
      <c r="H840" s="64"/>
      <c r="I840" s="64"/>
      <c r="J840" s="64"/>
      <c r="K840" s="64"/>
      <c r="L840" s="64"/>
      <c r="M840" s="64"/>
      <c r="N840" s="64"/>
      <c r="O840" s="64"/>
      <c r="P840" s="64"/>
      <c r="Q840" s="64"/>
      <c r="R840" s="64"/>
      <c r="S840" s="64"/>
      <c r="T840" s="64"/>
      <c r="U840" s="64"/>
      <c r="V840" s="64"/>
      <c r="W840" s="64"/>
      <c r="X840" s="64"/>
      <c r="Y840" s="64"/>
      <c r="Z840" s="64"/>
    </row>
    <row r="841" ht="12" customHeight="1">
      <c r="A841" s="64"/>
      <c r="B841" s="64"/>
      <c r="C841" s="64"/>
      <c r="D841" s="64"/>
      <c r="E841" s="64"/>
      <c r="F841" s="64"/>
      <c r="G841" s="64"/>
      <c r="H841" s="64"/>
      <c r="I841" s="64"/>
      <c r="J841" s="64"/>
      <c r="K841" s="64"/>
      <c r="L841" s="64"/>
      <c r="M841" s="64"/>
      <c r="N841" s="64"/>
      <c r="O841" s="64"/>
      <c r="P841" s="64"/>
      <c r="Q841" s="64"/>
      <c r="R841" s="64"/>
      <c r="S841" s="64"/>
      <c r="T841" s="64"/>
      <c r="U841" s="64"/>
      <c r="V841" s="64"/>
      <c r="W841" s="64"/>
      <c r="X841" s="64"/>
      <c r="Y841" s="64"/>
      <c r="Z841" s="64"/>
    </row>
    <row r="842" ht="12" customHeight="1">
      <c r="A842" s="64"/>
      <c r="B842" s="64"/>
      <c r="C842" s="64"/>
      <c r="D842" s="64"/>
      <c r="E842" s="64"/>
      <c r="F842" s="64"/>
      <c r="G842" s="64"/>
      <c r="H842" s="64"/>
      <c r="I842" s="64"/>
      <c r="J842" s="64"/>
      <c r="K842" s="64"/>
      <c r="L842" s="64"/>
      <c r="M842" s="64"/>
      <c r="N842" s="64"/>
      <c r="O842" s="64"/>
      <c r="P842" s="64"/>
      <c r="Q842" s="64"/>
      <c r="R842" s="64"/>
      <c r="S842" s="64"/>
      <c r="T842" s="64"/>
      <c r="U842" s="64"/>
      <c r="V842" s="64"/>
      <c r="W842" s="64"/>
      <c r="X842" s="64"/>
      <c r="Y842" s="64"/>
      <c r="Z842" s="64"/>
    </row>
    <row r="843" ht="12" customHeight="1">
      <c r="A843" s="64"/>
      <c r="B843" s="64"/>
      <c r="C843" s="64"/>
      <c r="D843" s="64"/>
      <c r="E843" s="64"/>
      <c r="F843" s="64"/>
      <c r="G843" s="64"/>
      <c r="H843" s="64"/>
      <c r="I843" s="64"/>
      <c r="J843" s="64"/>
      <c r="K843" s="64"/>
      <c r="L843" s="64"/>
      <c r="M843" s="64"/>
      <c r="N843" s="64"/>
      <c r="O843" s="64"/>
      <c r="P843" s="64"/>
      <c r="Q843" s="64"/>
      <c r="R843" s="64"/>
      <c r="S843" s="64"/>
      <c r="T843" s="64"/>
      <c r="U843" s="64"/>
      <c r="V843" s="64"/>
      <c r="W843" s="64"/>
      <c r="X843" s="64"/>
      <c r="Y843" s="64"/>
      <c r="Z843" s="64"/>
    </row>
    <row r="844" ht="12" customHeight="1">
      <c r="A844" s="64"/>
      <c r="B844" s="64"/>
      <c r="C844" s="64"/>
      <c r="D844" s="64"/>
      <c r="E844" s="64"/>
      <c r="F844" s="64"/>
      <c r="G844" s="64"/>
      <c r="H844" s="64"/>
      <c r="I844" s="64"/>
      <c r="J844" s="64"/>
      <c r="K844" s="64"/>
      <c r="L844" s="64"/>
      <c r="M844" s="64"/>
      <c r="N844" s="64"/>
      <c r="O844" s="64"/>
      <c r="P844" s="64"/>
      <c r="Q844" s="64"/>
      <c r="R844" s="64"/>
      <c r="S844" s="64"/>
      <c r="T844" s="64"/>
      <c r="U844" s="64"/>
      <c r="V844" s="64"/>
      <c r="W844" s="64"/>
      <c r="X844" s="64"/>
      <c r="Y844" s="64"/>
      <c r="Z844" s="64"/>
    </row>
    <row r="845" ht="12" customHeight="1">
      <c r="A845" s="64"/>
      <c r="B845" s="64"/>
      <c r="C845" s="64"/>
      <c r="D845" s="64"/>
      <c r="E845" s="64"/>
      <c r="F845" s="64"/>
      <c r="G845" s="64"/>
      <c r="H845" s="64"/>
      <c r="I845" s="64"/>
      <c r="J845" s="64"/>
      <c r="K845" s="64"/>
      <c r="L845" s="64"/>
      <c r="M845" s="64"/>
      <c r="N845" s="64"/>
      <c r="O845" s="64"/>
      <c r="P845" s="64"/>
      <c r="Q845" s="64"/>
      <c r="R845" s="64"/>
      <c r="S845" s="64"/>
      <c r="T845" s="64"/>
      <c r="U845" s="64"/>
      <c r="V845" s="64"/>
      <c r="W845" s="64"/>
      <c r="X845" s="64"/>
      <c r="Y845" s="64"/>
      <c r="Z845" s="64"/>
    </row>
    <row r="846" ht="12" customHeight="1">
      <c r="A846" s="64"/>
      <c r="B846" s="64"/>
      <c r="C846" s="64"/>
      <c r="D846" s="64"/>
      <c r="E846" s="64"/>
      <c r="F846" s="64"/>
      <c r="G846" s="64"/>
      <c r="H846" s="64"/>
      <c r="I846" s="64"/>
      <c r="J846" s="64"/>
      <c r="K846" s="64"/>
      <c r="L846" s="64"/>
      <c r="M846" s="64"/>
      <c r="N846" s="64"/>
      <c r="O846" s="64"/>
      <c r="P846" s="64"/>
      <c r="Q846" s="64"/>
      <c r="R846" s="64"/>
      <c r="S846" s="64"/>
      <c r="T846" s="64"/>
      <c r="U846" s="64"/>
      <c r="V846" s="64"/>
      <c r="W846" s="64"/>
      <c r="X846" s="64"/>
      <c r="Y846" s="64"/>
      <c r="Z846" s="64"/>
    </row>
    <row r="847" ht="12" customHeight="1">
      <c r="A847" s="64"/>
      <c r="B847" s="64"/>
      <c r="C847" s="64"/>
      <c r="D847" s="64"/>
      <c r="E847" s="64"/>
      <c r="F847" s="64"/>
      <c r="G847" s="64"/>
      <c r="H847" s="64"/>
      <c r="I847" s="64"/>
      <c r="J847" s="64"/>
      <c r="K847" s="64"/>
      <c r="L847" s="64"/>
      <c r="M847" s="64"/>
      <c r="N847" s="64"/>
      <c r="O847" s="64"/>
      <c r="P847" s="64"/>
      <c r="Q847" s="64"/>
      <c r="R847" s="64"/>
      <c r="S847" s="64"/>
      <c r="T847" s="64"/>
      <c r="U847" s="64"/>
      <c r="V847" s="64"/>
      <c r="W847" s="64"/>
      <c r="X847" s="64"/>
      <c r="Y847" s="64"/>
      <c r="Z847" s="64"/>
    </row>
    <row r="848" ht="12" customHeight="1">
      <c r="A848" s="64"/>
      <c r="B848" s="64"/>
      <c r="C848" s="64"/>
      <c r="D848" s="64"/>
      <c r="E848" s="64"/>
      <c r="F848" s="64"/>
      <c r="G848" s="64"/>
      <c r="H848" s="64"/>
      <c r="I848" s="64"/>
      <c r="J848" s="64"/>
      <c r="K848" s="64"/>
      <c r="L848" s="64"/>
      <c r="M848" s="64"/>
      <c r="N848" s="64"/>
      <c r="O848" s="64"/>
      <c r="P848" s="64"/>
      <c r="Q848" s="64"/>
      <c r="R848" s="64"/>
      <c r="S848" s="64"/>
      <c r="T848" s="64"/>
      <c r="U848" s="64"/>
      <c r="V848" s="64"/>
      <c r="W848" s="64"/>
      <c r="X848" s="64"/>
      <c r="Y848" s="64"/>
      <c r="Z848" s="64"/>
    </row>
    <row r="849" ht="12" customHeight="1">
      <c r="A849" s="64"/>
      <c r="B849" s="64"/>
      <c r="C849" s="64"/>
      <c r="D849" s="64"/>
      <c r="E849" s="64"/>
      <c r="F849" s="64"/>
      <c r="G849" s="64"/>
      <c r="H849" s="64"/>
      <c r="I849" s="64"/>
      <c r="J849" s="64"/>
      <c r="K849" s="64"/>
      <c r="L849" s="64"/>
      <c r="M849" s="64"/>
      <c r="N849" s="64"/>
      <c r="O849" s="64"/>
      <c r="P849" s="64"/>
      <c r="Q849" s="64"/>
      <c r="R849" s="64"/>
      <c r="S849" s="64"/>
      <c r="T849" s="64"/>
      <c r="U849" s="64"/>
      <c r="V849" s="64"/>
      <c r="W849" s="64"/>
      <c r="X849" s="64"/>
      <c r="Y849" s="64"/>
      <c r="Z849" s="64"/>
    </row>
    <row r="850" ht="12" customHeight="1">
      <c r="A850" s="64"/>
      <c r="B850" s="64"/>
      <c r="C850" s="64"/>
      <c r="D850" s="64"/>
      <c r="E850" s="64"/>
      <c r="F850" s="64"/>
      <c r="G850" s="64"/>
      <c r="H850" s="64"/>
      <c r="I850" s="64"/>
      <c r="J850" s="64"/>
      <c r="K850" s="64"/>
      <c r="L850" s="64"/>
      <c r="M850" s="64"/>
      <c r="N850" s="64"/>
      <c r="O850" s="64"/>
      <c r="P850" s="64"/>
      <c r="Q850" s="64"/>
      <c r="R850" s="64"/>
      <c r="S850" s="64"/>
      <c r="T850" s="64"/>
      <c r="U850" s="64"/>
      <c r="V850" s="64"/>
      <c r="W850" s="64"/>
      <c r="X850" s="64"/>
      <c r="Y850" s="64"/>
      <c r="Z850" s="64"/>
    </row>
    <row r="851" ht="12" customHeight="1">
      <c r="A851" s="64"/>
      <c r="B851" s="64"/>
      <c r="C851" s="64"/>
      <c r="D851" s="64"/>
      <c r="E851" s="64"/>
      <c r="F851" s="64"/>
      <c r="G851" s="64"/>
      <c r="H851" s="64"/>
      <c r="I851" s="64"/>
      <c r="J851" s="64"/>
      <c r="K851" s="64"/>
      <c r="L851" s="64"/>
      <c r="M851" s="64"/>
      <c r="N851" s="64"/>
      <c r="O851" s="64"/>
      <c r="P851" s="64"/>
      <c r="Q851" s="64"/>
      <c r="R851" s="64"/>
      <c r="S851" s="64"/>
      <c r="T851" s="64"/>
      <c r="U851" s="64"/>
      <c r="V851" s="64"/>
      <c r="W851" s="64"/>
      <c r="X851" s="64"/>
      <c r="Y851" s="64"/>
      <c r="Z851" s="64"/>
    </row>
    <row r="852" ht="12" customHeight="1">
      <c r="A852" s="64"/>
      <c r="B852" s="64"/>
      <c r="C852" s="64"/>
      <c r="D852" s="64"/>
      <c r="E852" s="64"/>
      <c r="F852" s="64"/>
      <c r="G852" s="64"/>
      <c r="H852" s="64"/>
      <c r="I852" s="64"/>
      <c r="J852" s="64"/>
      <c r="K852" s="64"/>
      <c r="L852" s="64"/>
      <c r="M852" s="64"/>
      <c r="N852" s="64"/>
      <c r="O852" s="64"/>
      <c r="P852" s="64"/>
      <c r="Q852" s="64"/>
      <c r="R852" s="64"/>
      <c r="S852" s="64"/>
      <c r="T852" s="64"/>
      <c r="U852" s="64"/>
      <c r="V852" s="64"/>
      <c r="W852" s="64"/>
      <c r="X852" s="64"/>
      <c r="Y852" s="64"/>
      <c r="Z852" s="64"/>
    </row>
    <row r="853" ht="12" customHeight="1">
      <c r="A853" s="64"/>
      <c r="B853" s="64"/>
      <c r="C853" s="64"/>
      <c r="D853" s="64"/>
      <c r="E853" s="64"/>
      <c r="F853" s="64"/>
      <c r="G853" s="64"/>
      <c r="H853" s="64"/>
      <c r="I853" s="64"/>
      <c r="J853" s="64"/>
      <c r="K853" s="64"/>
      <c r="L853" s="64"/>
      <c r="M853" s="64"/>
      <c r="N853" s="64"/>
      <c r="O853" s="64"/>
      <c r="P853" s="64"/>
      <c r="Q853" s="64"/>
      <c r="R853" s="64"/>
      <c r="S853" s="64"/>
      <c r="T853" s="64"/>
      <c r="U853" s="64"/>
      <c r="V853" s="64"/>
      <c r="W853" s="64"/>
      <c r="X853" s="64"/>
      <c r="Y853" s="64"/>
      <c r="Z853" s="64"/>
    </row>
    <row r="854" ht="12" customHeight="1">
      <c r="A854" s="64"/>
      <c r="B854" s="64"/>
      <c r="C854" s="64"/>
      <c r="D854" s="64"/>
      <c r="E854" s="64"/>
      <c r="F854" s="64"/>
      <c r="G854" s="64"/>
      <c r="H854" s="64"/>
      <c r="I854" s="64"/>
      <c r="J854" s="64"/>
      <c r="K854" s="64"/>
      <c r="L854" s="64"/>
      <c r="M854" s="64"/>
      <c r="N854" s="64"/>
      <c r="O854" s="64"/>
      <c r="P854" s="64"/>
      <c r="Q854" s="64"/>
      <c r="R854" s="64"/>
      <c r="S854" s="64"/>
      <c r="T854" s="64"/>
      <c r="U854" s="64"/>
      <c r="V854" s="64"/>
      <c r="W854" s="64"/>
      <c r="X854" s="64"/>
      <c r="Y854" s="64"/>
      <c r="Z854" s="64"/>
    </row>
    <row r="855" ht="12" customHeight="1">
      <c r="A855" s="64"/>
      <c r="B855" s="64"/>
      <c r="C855" s="64"/>
      <c r="D855" s="64"/>
      <c r="E855" s="64"/>
      <c r="F855" s="64"/>
      <c r="G855" s="64"/>
      <c r="H855" s="64"/>
      <c r="I855" s="64"/>
      <c r="J855" s="64"/>
      <c r="K855" s="64"/>
      <c r="L855" s="64"/>
      <c r="M855" s="64"/>
      <c r="N855" s="64"/>
      <c r="O855" s="64"/>
      <c r="P855" s="64"/>
      <c r="Q855" s="64"/>
      <c r="R855" s="64"/>
      <c r="S855" s="64"/>
      <c r="T855" s="64"/>
      <c r="U855" s="64"/>
      <c r="V855" s="64"/>
      <c r="W855" s="64"/>
      <c r="X855" s="64"/>
      <c r="Y855" s="64"/>
      <c r="Z855" s="64"/>
    </row>
    <row r="856" ht="12" customHeight="1">
      <c r="A856" s="64"/>
      <c r="B856" s="64"/>
      <c r="C856" s="64"/>
      <c r="D856" s="64"/>
      <c r="E856" s="64"/>
      <c r="F856" s="64"/>
      <c r="G856" s="64"/>
      <c r="H856" s="64"/>
      <c r="I856" s="64"/>
      <c r="J856" s="64"/>
      <c r="K856" s="64"/>
      <c r="L856" s="64"/>
      <c r="M856" s="64"/>
      <c r="N856" s="64"/>
      <c r="O856" s="64"/>
      <c r="P856" s="64"/>
      <c r="Q856" s="64"/>
      <c r="R856" s="64"/>
      <c r="S856" s="64"/>
      <c r="T856" s="64"/>
      <c r="U856" s="64"/>
      <c r="V856" s="64"/>
      <c r="W856" s="64"/>
      <c r="X856" s="64"/>
      <c r="Y856" s="64"/>
      <c r="Z856" s="64"/>
    </row>
    <row r="857" ht="12" customHeight="1">
      <c r="A857" s="64"/>
      <c r="B857" s="64"/>
      <c r="C857" s="64"/>
      <c r="D857" s="64"/>
      <c r="E857" s="64"/>
      <c r="F857" s="64"/>
      <c r="G857" s="64"/>
      <c r="H857" s="64"/>
      <c r="I857" s="64"/>
      <c r="J857" s="64"/>
      <c r="K857" s="64"/>
      <c r="L857" s="64"/>
      <c r="M857" s="64"/>
      <c r="N857" s="64"/>
      <c r="O857" s="64"/>
      <c r="P857" s="64"/>
      <c r="Q857" s="64"/>
      <c r="R857" s="64"/>
      <c r="S857" s="64"/>
      <c r="T857" s="64"/>
      <c r="U857" s="64"/>
      <c r="V857" s="64"/>
      <c r="W857" s="64"/>
      <c r="X857" s="64"/>
      <c r="Y857" s="64"/>
      <c r="Z857" s="64"/>
    </row>
    <row r="858" ht="12" customHeight="1">
      <c r="A858" s="64"/>
      <c r="B858" s="64"/>
      <c r="C858" s="64"/>
      <c r="D858" s="64"/>
      <c r="E858" s="64"/>
      <c r="F858" s="64"/>
      <c r="G858" s="64"/>
      <c r="H858" s="64"/>
      <c r="I858" s="64"/>
      <c r="J858" s="64"/>
      <c r="K858" s="64"/>
      <c r="L858" s="64"/>
      <c r="M858" s="64"/>
      <c r="N858" s="64"/>
      <c r="O858" s="64"/>
      <c r="P858" s="64"/>
      <c r="Q858" s="64"/>
      <c r="R858" s="64"/>
      <c r="S858" s="64"/>
      <c r="T858" s="64"/>
      <c r="U858" s="64"/>
      <c r="V858" s="64"/>
      <c r="W858" s="64"/>
      <c r="X858" s="64"/>
      <c r="Y858" s="64"/>
      <c r="Z858" s="64"/>
    </row>
    <row r="859" ht="12" customHeight="1">
      <c r="A859" s="64"/>
      <c r="B859" s="64"/>
      <c r="C859" s="64"/>
      <c r="D859" s="64"/>
      <c r="E859" s="64"/>
      <c r="F859" s="64"/>
      <c r="G859" s="64"/>
      <c r="H859" s="64"/>
      <c r="I859" s="64"/>
      <c r="J859" s="64"/>
      <c r="K859" s="64"/>
      <c r="L859" s="64"/>
      <c r="M859" s="64"/>
      <c r="N859" s="64"/>
      <c r="O859" s="64"/>
      <c r="P859" s="64"/>
      <c r="Q859" s="64"/>
      <c r="R859" s="64"/>
      <c r="S859" s="64"/>
      <c r="T859" s="64"/>
      <c r="U859" s="64"/>
      <c r="V859" s="64"/>
      <c r="W859" s="64"/>
      <c r="X859" s="64"/>
      <c r="Y859" s="64"/>
      <c r="Z859" s="64"/>
    </row>
    <row r="860" ht="12" customHeight="1">
      <c r="A860" s="64"/>
      <c r="B860" s="64"/>
      <c r="C860" s="64"/>
      <c r="D860" s="64"/>
      <c r="E860" s="64"/>
      <c r="F860" s="64"/>
      <c r="G860" s="64"/>
      <c r="H860" s="64"/>
      <c r="I860" s="64"/>
      <c r="J860" s="64"/>
      <c r="K860" s="64"/>
      <c r="L860" s="64"/>
      <c r="M860" s="64"/>
      <c r="N860" s="64"/>
      <c r="O860" s="64"/>
      <c r="P860" s="64"/>
      <c r="Q860" s="64"/>
      <c r="R860" s="64"/>
      <c r="S860" s="64"/>
      <c r="T860" s="64"/>
      <c r="U860" s="64"/>
      <c r="V860" s="64"/>
      <c r="W860" s="64"/>
      <c r="X860" s="64"/>
      <c r="Y860" s="64"/>
      <c r="Z860" s="64"/>
    </row>
    <row r="861" ht="12" customHeight="1">
      <c r="A861" s="64"/>
      <c r="B861" s="64"/>
      <c r="C861" s="64"/>
      <c r="D861" s="64"/>
      <c r="E861" s="64"/>
      <c r="F861" s="64"/>
      <c r="G861" s="64"/>
      <c r="H861" s="64"/>
      <c r="I861" s="64"/>
      <c r="J861" s="64"/>
      <c r="K861" s="64"/>
      <c r="L861" s="64"/>
      <c r="M861" s="64"/>
      <c r="N861" s="64"/>
      <c r="O861" s="64"/>
      <c r="P861" s="64"/>
      <c r="Q861" s="64"/>
      <c r="R861" s="64"/>
      <c r="S861" s="64"/>
      <c r="T861" s="64"/>
      <c r="U861" s="64"/>
      <c r="V861" s="64"/>
      <c r="W861" s="64"/>
      <c r="X861" s="64"/>
      <c r="Y861" s="64"/>
      <c r="Z861" s="64"/>
    </row>
    <row r="862" ht="12" customHeight="1">
      <c r="A862" s="64"/>
      <c r="B862" s="64"/>
      <c r="C862" s="64"/>
      <c r="D862" s="64"/>
      <c r="E862" s="64"/>
      <c r="F862" s="64"/>
      <c r="G862" s="64"/>
      <c r="H862" s="64"/>
      <c r="I862" s="64"/>
      <c r="J862" s="64"/>
      <c r="K862" s="64"/>
      <c r="L862" s="64"/>
      <c r="M862" s="64"/>
      <c r="N862" s="64"/>
      <c r="O862" s="64"/>
      <c r="P862" s="64"/>
      <c r="Q862" s="64"/>
      <c r="R862" s="64"/>
      <c r="S862" s="64"/>
      <c r="T862" s="64"/>
      <c r="U862" s="64"/>
      <c r="V862" s="64"/>
      <c r="W862" s="64"/>
      <c r="X862" s="64"/>
      <c r="Y862" s="64"/>
      <c r="Z862" s="64"/>
    </row>
    <row r="863" ht="12" customHeight="1">
      <c r="A863" s="64"/>
      <c r="B863" s="64"/>
      <c r="C863" s="64"/>
      <c r="D863" s="64"/>
      <c r="E863" s="64"/>
      <c r="F863" s="64"/>
      <c r="G863" s="64"/>
      <c r="H863" s="64"/>
      <c r="I863" s="64"/>
      <c r="J863" s="64"/>
      <c r="K863" s="64"/>
      <c r="L863" s="64"/>
      <c r="M863" s="64"/>
      <c r="N863" s="64"/>
      <c r="O863" s="64"/>
      <c r="P863" s="64"/>
      <c r="Q863" s="64"/>
      <c r="R863" s="64"/>
      <c r="S863" s="64"/>
      <c r="T863" s="64"/>
      <c r="U863" s="64"/>
      <c r="V863" s="64"/>
      <c r="W863" s="64"/>
      <c r="X863" s="64"/>
      <c r="Y863" s="64"/>
      <c r="Z863" s="64"/>
    </row>
    <row r="864" ht="12" customHeight="1">
      <c r="A864" s="64"/>
      <c r="B864" s="64"/>
      <c r="C864" s="64"/>
      <c r="D864" s="64"/>
      <c r="E864" s="64"/>
      <c r="F864" s="64"/>
      <c r="G864" s="64"/>
      <c r="H864" s="64"/>
      <c r="I864" s="64"/>
      <c r="J864" s="64"/>
      <c r="K864" s="64"/>
      <c r="L864" s="64"/>
      <c r="M864" s="64"/>
      <c r="N864" s="64"/>
      <c r="O864" s="64"/>
      <c r="P864" s="64"/>
      <c r="Q864" s="64"/>
      <c r="R864" s="64"/>
      <c r="S864" s="64"/>
      <c r="T864" s="64"/>
      <c r="U864" s="64"/>
      <c r="V864" s="64"/>
      <c r="W864" s="64"/>
      <c r="X864" s="64"/>
      <c r="Y864" s="64"/>
      <c r="Z864" s="64"/>
    </row>
    <row r="865" ht="12" customHeight="1">
      <c r="A865" s="64"/>
      <c r="B865" s="64"/>
      <c r="C865" s="64"/>
      <c r="D865" s="64"/>
      <c r="E865" s="64"/>
      <c r="F865" s="64"/>
      <c r="G865" s="64"/>
      <c r="H865" s="64"/>
      <c r="I865" s="64"/>
      <c r="J865" s="64"/>
      <c r="K865" s="64"/>
      <c r="L865" s="64"/>
      <c r="M865" s="64"/>
      <c r="N865" s="64"/>
      <c r="O865" s="64"/>
      <c r="P865" s="64"/>
      <c r="Q865" s="64"/>
      <c r="R865" s="64"/>
      <c r="S865" s="64"/>
      <c r="T865" s="64"/>
      <c r="U865" s="64"/>
      <c r="V865" s="64"/>
      <c r="W865" s="64"/>
      <c r="X865" s="64"/>
      <c r="Y865" s="64"/>
      <c r="Z865" s="64"/>
    </row>
    <row r="866" ht="12" customHeight="1">
      <c r="A866" s="64"/>
      <c r="B866" s="64"/>
      <c r="C866" s="64"/>
      <c r="D866" s="64"/>
      <c r="E866" s="64"/>
      <c r="F866" s="64"/>
      <c r="G866" s="64"/>
      <c r="H866" s="64"/>
      <c r="I866" s="64"/>
      <c r="J866" s="64"/>
      <c r="K866" s="64"/>
      <c r="L866" s="64"/>
      <c r="M866" s="64"/>
      <c r="N866" s="64"/>
      <c r="O866" s="64"/>
      <c r="P866" s="64"/>
      <c r="Q866" s="64"/>
      <c r="R866" s="64"/>
      <c r="S866" s="64"/>
      <c r="T866" s="64"/>
      <c r="U866" s="64"/>
      <c r="V866" s="64"/>
      <c r="W866" s="64"/>
      <c r="X866" s="64"/>
      <c r="Y866" s="64"/>
      <c r="Z866" s="64"/>
    </row>
    <row r="867" ht="12" customHeight="1">
      <c r="A867" s="64"/>
      <c r="B867" s="64"/>
      <c r="C867" s="64"/>
      <c r="D867" s="64"/>
      <c r="E867" s="64"/>
      <c r="F867" s="64"/>
      <c r="G867" s="64"/>
      <c r="H867" s="64"/>
      <c r="I867" s="64"/>
      <c r="J867" s="64"/>
      <c r="K867" s="64"/>
      <c r="L867" s="64"/>
      <c r="M867" s="64"/>
      <c r="N867" s="64"/>
      <c r="O867" s="64"/>
      <c r="P867" s="64"/>
      <c r="Q867" s="64"/>
      <c r="R867" s="64"/>
      <c r="S867" s="64"/>
      <c r="T867" s="64"/>
      <c r="U867" s="64"/>
      <c r="V867" s="64"/>
      <c r="W867" s="64"/>
      <c r="X867" s="64"/>
      <c r="Y867" s="64"/>
      <c r="Z867" s="64"/>
    </row>
    <row r="868" ht="12" customHeight="1">
      <c r="A868" s="64"/>
      <c r="B868" s="64"/>
      <c r="C868" s="64"/>
      <c r="D868" s="64"/>
      <c r="E868" s="64"/>
      <c r="F868" s="64"/>
      <c r="G868" s="64"/>
      <c r="H868" s="64"/>
      <c r="I868" s="64"/>
      <c r="J868" s="64"/>
      <c r="K868" s="64"/>
      <c r="L868" s="64"/>
      <c r="M868" s="64"/>
      <c r="N868" s="64"/>
      <c r="O868" s="64"/>
      <c r="P868" s="64"/>
      <c r="Q868" s="64"/>
      <c r="R868" s="64"/>
      <c r="S868" s="64"/>
      <c r="T868" s="64"/>
      <c r="U868" s="64"/>
      <c r="V868" s="64"/>
      <c r="W868" s="64"/>
      <c r="X868" s="64"/>
      <c r="Y868" s="64"/>
      <c r="Z868" s="64"/>
    </row>
    <row r="869" ht="12" customHeight="1">
      <c r="A869" s="64"/>
      <c r="B869" s="64"/>
      <c r="C869" s="64"/>
      <c r="D869" s="64"/>
      <c r="E869" s="64"/>
      <c r="F869" s="64"/>
      <c r="G869" s="64"/>
      <c r="H869" s="64"/>
      <c r="I869" s="64"/>
      <c r="J869" s="64"/>
      <c r="K869" s="64"/>
      <c r="L869" s="64"/>
      <c r="M869" s="64"/>
      <c r="N869" s="64"/>
      <c r="O869" s="64"/>
      <c r="P869" s="64"/>
      <c r="Q869" s="64"/>
      <c r="R869" s="64"/>
      <c r="S869" s="64"/>
      <c r="T869" s="64"/>
      <c r="U869" s="64"/>
      <c r="V869" s="64"/>
      <c r="W869" s="64"/>
      <c r="X869" s="64"/>
      <c r="Y869" s="64"/>
      <c r="Z869" s="64"/>
    </row>
    <row r="870" ht="12" customHeight="1">
      <c r="A870" s="64"/>
      <c r="B870" s="64"/>
      <c r="C870" s="64"/>
      <c r="D870" s="64"/>
      <c r="E870" s="64"/>
      <c r="F870" s="64"/>
      <c r="G870" s="64"/>
      <c r="H870" s="64"/>
      <c r="I870" s="64"/>
      <c r="J870" s="64"/>
      <c r="K870" s="64"/>
      <c r="L870" s="64"/>
      <c r="M870" s="64"/>
      <c r="N870" s="64"/>
      <c r="O870" s="64"/>
      <c r="P870" s="64"/>
      <c r="Q870" s="64"/>
      <c r="R870" s="64"/>
      <c r="S870" s="64"/>
      <c r="T870" s="64"/>
      <c r="U870" s="64"/>
      <c r="V870" s="64"/>
      <c r="W870" s="64"/>
      <c r="X870" s="64"/>
      <c r="Y870" s="64"/>
      <c r="Z870" s="64"/>
    </row>
    <row r="871" ht="12" customHeight="1">
      <c r="A871" s="64"/>
      <c r="B871" s="64"/>
      <c r="C871" s="64"/>
      <c r="D871" s="64"/>
      <c r="E871" s="64"/>
      <c r="F871" s="64"/>
      <c r="G871" s="64"/>
      <c r="H871" s="64"/>
      <c r="I871" s="64"/>
      <c r="J871" s="64"/>
      <c r="K871" s="64"/>
      <c r="L871" s="64"/>
      <c r="M871" s="64"/>
      <c r="N871" s="64"/>
      <c r="O871" s="64"/>
      <c r="P871" s="64"/>
      <c r="Q871" s="64"/>
      <c r="R871" s="64"/>
      <c r="S871" s="64"/>
      <c r="T871" s="64"/>
      <c r="U871" s="64"/>
      <c r="V871" s="64"/>
      <c r="W871" s="64"/>
      <c r="X871" s="64"/>
      <c r="Y871" s="64"/>
      <c r="Z871" s="64"/>
    </row>
    <row r="872" ht="12" customHeight="1">
      <c r="A872" s="64"/>
      <c r="B872" s="64"/>
      <c r="C872" s="64"/>
      <c r="D872" s="64"/>
      <c r="E872" s="64"/>
      <c r="F872" s="64"/>
      <c r="G872" s="64"/>
      <c r="H872" s="64"/>
      <c r="I872" s="64"/>
      <c r="J872" s="64"/>
      <c r="K872" s="64"/>
      <c r="L872" s="64"/>
      <c r="M872" s="64"/>
      <c r="N872" s="64"/>
      <c r="O872" s="64"/>
      <c r="P872" s="64"/>
      <c r="Q872" s="64"/>
      <c r="R872" s="64"/>
      <c r="S872" s="64"/>
      <c r="T872" s="64"/>
      <c r="U872" s="64"/>
      <c r="V872" s="64"/>
      <c r="W872" s="64"/>
      <c r="X872" s="64"/>
      <c r="Y872" s="64"/>
      <c r="Z872" s="64"/>
    </row>
    <row r="873" ht="12" customHeight="1">
      <c r="A873" s="64"/>
      <c r="B873" s="64"/>
      <c r="C873" s="64"/>
      <c r="D873" s="64"/>
      <c r="E873" s="64"/>
      <c r="F873" s="64"/>
      <c r="G873" s="64"/>
      <c r="H873" s="64"/>
      <c r="I873" s="64"/>
      <c r="J873" s="64"/>
      <c r="K873" s="64"/>
      <c r="L873" s="64"/>
      <c r="M873" s="64"/>
      <c r="N873" s="64"/>
      <c r="O873" s="64"/>
      <c r="P873" s="64"/>
      <c r="Q873" s="64"/>
      <c r="R873" s="64"/>
      <c r="S873" s="64"/>
      <c r="T873" s="64"/>
      <c r="U873" s="64"/>
      <c r="V873" s="64"/>
      <c r="W873" s="64"/>
      <c r="X873" s="64"/>
      <c r="Y873" s="64"/>
      <c r="Z873" s="64"/>
    </row>
    <row r="874" ht="12" customHeight="1">
      <c r="A874" s="64"/>
      <c r="B874" s="64"/>
      <c r="C874" s="64"/>
      <c r="D874" s="64"/>
      <c r="E874" s="64"/>
      <c r="F874" s="64"/>
      <c r="G874" s="64"/>
      <c r="H874" s="64"/>
      <c r="I874" s="64"/>
      <c r="J874" s="64"/>
      <c r="K874" s="64"/>
      <c r="L874" s="64"/>
      <c r="M874" s="64"/>
      <c r="N874" s="64"/>
      <c r="O874" s="64"/>
      <c r="P874" s="64"/>
      <c r="Q874" s="64"/>
      <c r="R874" s="64"/>
      <c r="S874" s="64"/>
      <c r="T874" s="64"/>
      <c r="U874" s="64"/>
      <c r="V874" s="64"/>
      <c r="W874" s="64"/>
      <c r="X874" s="64"/>
      <c r="Y874" s="64"/>
      <c r="Z874" s="64"/>
    </row>
    <row r="875" ht="12" customHeight="1">
      <c r="A875" s="64"/>
      <c r="B875" s="64"/>
      <c r="C875" s="64"/>
      <c r="D875" s="64"/>
      <c r="E875" s="64"/>
      <c r="F875" s="64"/>
      <c r="G875" s="64"/>
      <c r="H875" s="64"/>
      <c r="I875" s="64"/>
      <c r="J875" s="64"/>
      <c r="K875" s="64"/>
      <c r="L875" s="64"/>
      <c r="M875" s="64"/>
      <c r="N875" s="64"/>
      <c r="O875" s="64"/>
      <c r="P875" s="64"/>
      <c r="Q875" s="64"/>
      <c r="R875" s="64"/>
      <c r="S875" s="64"/>
      <c r="T875" s="64"/>
      <c r="U875" s="64"/>
      <c r="V875" s="64"/>
      <c r="W875" s="64"/>
      <c r="X875" s="64"/>
      <c r="Y875" s="64"/>
      <c r="Z875" s="64"/>
    </row>
    <row r="876" ht="12" customHeight="1">
      <c r="A876" s="64"/>
      <c r="B876" s="64"/>
      <c r="C876" s="64"/>
      <c r="D876" s="64"/>
      <c r="E876" s="64"/>
      <c r="F876" s="64"/>
      <c r="G876" s="64"/>
      <c r="H876" s="64"/>
      <c r="I876" s="64"/>
      <c r="J876" s="64"/>
      <c r="K876" s="64"/>
      <c r="L876" s="64"/>
      <c r="M876" s="64"/>
      <c r="N876" s="64"/>
      <c r="O876" s="64"/>
      <c r="P876" s="64"/>
      <c r="Q876" s="64"/>
      <c r="R876" s="64"/>
      <c r="S876" s="64"/>
      <c r="T876" s="64"/>
      <c r="U876" s="64"/>
      <c r="V876" s="64"/>
      <c r="W876" s="64"/>
      <c r="X876" s="64"/>
      <c r="Y876" s="64"/>
      <c r="Z876" s="64"/>
    </row>
    <row r="877" ht="12" customHeight="1">
      <c r="A877" s="64"/>
      <c r="B877" s="64"/>
      <c r="C877" s="64"/>
      <c r="D877" s="64"/>
      <c r="E877" s="64"/>
      <c r="F877" s="64"/>
      <c r="G877" s="64"/>
      <c r="H877" s="64"/>
      <c r="I877" s="64"/>
      <c r="J877" s="64"/>
      <c r="K877" s="64"/>
      <c r="L877" s="64"/>
      <c r="M877" s="64"/>
      <c r="N877" s="64"/>
      <c r="O877" s="64"/>
      <c r="P877" s="64"/>
      <c r="Q877" s="64"/>
      <c r="R877" s="64"/>
      <c r="S877" s="64"/>
      <c r="T877" s="64"/>
      <c r="U877" s="64"/>
      <c r="V877" s="64"/>
      <c r="W877" s="64"/>
      <c r="X877" s="64"/>
      <c r="Y877" s="64"/>
      <c r="Z877" s="64"/>
    </row>
    <row r="878" ht="12" customHeight="1">
      <c r="A878" s="64"/>
      <c r="B878" s="64"/>
      <c r="C878" s="64"/>
      <c r="D878" s="64"/>
      <c r="E878" s="64"/>
      <c r="F878" s="64"/>
      <c r="G878" s="64"/>
      <c r="H878" s="64"/>
      <c r="I878" s="64"/>
      <c r="J878" s="64"/>
      <c r="K878" s="64"/>
      <c r="L878" s="64"/>
      <c r="M878" s="64"/>
      <c r="N878" s="64"/>
      <c r="O878" s="64"/>
      <c r="P878" s="64"/>
      <c r="Q878" s="64"/>
      <c r="R878" s="64"/>
      <c r="S878" s="64"/>
      <c r="T878" s="64"/>
      <c r="U878" s="64"/>
      <c r="V878" s="64"/>
      <c r="W878" s="64"/>
      <c r="X878" s="64"/>
      <c r="Y878" s="64"/>
      <c r="Z878" s="64"/>
    </row>
    <row r="879" ht="12" customHeight="1">
      <c r="A879" s="64"/>
      <c r="B879" s="64"/>
      <c r="C879" s="64"/>
      <c r="D879" s="64"/>
      <c r="E879" s="64"/>
      <c r="F879" s="64"/>
      <c r="G879" s="64"/>
      <c r="H879" s="64"/>
      <c r="I879" s="64"/>
      <c r="J879" s="64"/>
      <c r="K879" s="64"/>
      <c r="L879" s="64"/>
      <c r="M879" s="64"/>
      <c r="N879" s="64"/>
      <c r="O879" s="64"/>
      <c r="P879" s="64"/>
      <c r="Q879" s="64"/>
      <c r="R879" s="64"/>
      <c r="S879" s="64"/>
      <c r="T879" s="64"/>
      <c r="U879" s="64"/>
      <c r="V879" s="64"/>
      <c r="W879" s="64"/>
      <c r="X879" s="64"/>
      <c r="Y879" s="64"/>
      <c r="Z879" s="64"/>
    </row>
    <row r="880" ht="12" customHeight="1">
      <c r="A880" s="64"/>
      <c r="B880" s="64"/>
      <c r="C880" s="64"/>
      <c r="D880" s="64"/>
      <c r="E880" s="64"/>
      <c r="F880" s="64"/>
      <c r="G880" s="64"/>
      <c r="H880" s="64"/>
      <c r="I880" s="64"/>
      <c r="J880" s="64"/>
      <c r="K880" s="64"/>
      <c r="L880" s="64"/>
      <c r="M880" s="64"/>
      <c r="N880" s="64"/>
      <c r="O880" s="64"/>
      <c r="P880" s="64"/>
      <c r="Q880" s="64"/>
      <c r="R880" s="64"/>
      <c r="S880" s="64"/>
      <c r="T880" s="64"/>
      <c r="U880" s="64"/>
      <c r="V880" s="64"/>
      <c r="W880" s="64"/>
      <c r="X880" s="64"/>
      <c r="Y880" s="64"/>
      <c r="Z880" s="64"/>
    </row>
    <row r="881" ht="12" customHeight="1">
      <c r="A881" s="64"/>
      <c r="B881" s="64"/>
      <c r="C881" s="64"/>
      <c r="D881" s="64"/>
      <c r="E881" s="64"/>
      <c r="F881" s="64"/>
      <c r="G881" s="64"/>
      <c r="H881" s="64"/>
      <c r="I881" s="64"/>
      <c r="J881" s="64"/>
      <c r="K881" s="64"/>
      <c r="L881" s="64"/>
      <c r="M881" s="64"/>
      <c r="N881" s="64"/>
      <c r="O881" s="64"/>
      <c r="P881" s="64"/>
      <c r="Q881" s="64"/>
      <c r="R881" s="64"/>
      <c r="S881" s="64"/>
      <c r="T881" s="64"/>
      <c r="U881" s="64"/>
      <c r="V881" s="64"/>
      <c r="W881" s="64"/>
      <c r="X881" s="64"/>
      <c r="Y881" s="64"/>
      <c r="Z881" s="64"/>
    </row>
    <row r="882" ht="12" customHeight="1">
      <c r="A882" s="64"/>
      <c r="B882" s="64"/>
      <c r="C882" s="64"/>
      <c r="D882" s="64"/>
      <c r="E882" s="64"/>
      <c r="F882" s="64"/>
      <c r="G882" s="64"/>
      <c r="H882" s="64"/>
      <c r="I882" s="64"/>
      <c r="J882" s="64"/>
      <c r="K882" s="64"/>
      <c r="L882" s="64"/>
      <c r="M882" s="64"/>
      <c r="N882" s="64"/>
      <c r="O882" s="64"/>
      <c r="P882" s="64"/>
      <c r="Q882" s="64"/>
      <c r="R882" s="64"/>
      <c r="S882" s="64"/>
      <c r="T882" s="64"/>
      <c r="U882" s="64"/>
      <c r="V882" s="64"/>
      <c r="W882" s="64"/>
      <c r="X882" s="64"/>
      <c r="Y882" s="64"/>
      <c r="Z882" s="64"/>
    </row>
    <row r="883" ht="12" customHeight="1">
      <c r="A883" s="64"/>
      <c r="B883" s="64"/>
      <c r="C883" s="64"/>
      <c r="D883" s="64"/>
      <c r="E883" s="64"/>
      <c r="F883" s="64"/>
      <c r="G883" s="64"/>
      <c r="H883" s="64"/>
      <c r="I883" s="64"/>
      <c r="J883" s="64"/>
      <c r="K883" s="64"/>
      <c r="L883" s="64"/>
      <c r="M883" s="64"/>
      <c r="N883" s="64"/>
      <c r="O883" s="64"/>
      <c r="P883" s="64"/>
      <c r="Q883" s="64"/>
      <c r="R883" s="64"/>
      <c r="S883" s="64"/>
      <c r="T883" s="64"/>
      <c r="U883" s="64"/>
      <c r="V883" s="64"/>
      <c r="W883" s="64"/>
      <c r="X883" s="64"/>
      <c r="Y883" s="64"/>
      <c r="Z883" s="64"/>
    </row>
    <row r="884" ht="12" customHeight="1">
      <c r="A884" s="64"/>
      <c r="B884" s="64"/>
      <c r="C884" s="64"/>
      <c r="D884" s="64"/>
      <c r="E884" s="64"/>
      <c r="F884" s="64"/>
      <c r="G884" s="64"/>
      <c r="H884" s="64"/>
      <c r="I884" s="64"/>
      <c r="J884" s="64"/>
      <c r="K884" s="64"/>
      <c r="L884" s="64"/>
      <c r="M884" s="64"/>
      <c r="N884" s="64"/>
      <c r="O884" s="64"/>
      <c r="P884" s="64"/>
      <c r="Q884" s="64"/>
      <c r="R884" s="64"/>
      <c r="S884" s="64"/>
      <c r="T884" s="64"/>
      <c r="U884" s="64"/>
      <c r="V884" s="64"/>
      <c r="W884" s="64"/>
      <c r="X884" s="64"/>
      <c r="Y884" s="64"/>
      <c r="Z884" s="64"/>
    </row>
    <row r="885" ht="12" customHeight="1">
      <c r="A885" s="64"/>
      <c r="B885" s="64"/>
      <c r="C885" s="64"/>
      <c r="D885" s="64"/>
      <c r="E885" s="64"/>
      <c r="F885" s="64"/>
      <c r="G885" s="64"/>
      <c r="H885" s="64"/>
      <c r="I885" s="64"/>
      <c r="J885" s="64"/>
      <c r="K885" s="64"/>
      <c r="L885" s="64"/>
      <c r="M885" s="64"/>
      <c r="N885" s="64"/>
      <c r="O885" s="64"/>
      <c r="P885" s="64"/>
      <c r="Q885" s="64"/>
      <c r="R885" s="64"/>
      <c r="S885" s="64"/>
      <c r="T885" s="64"/>
      <c r="U885" s="64"/>
      <c r="V885" s="64"/>
      <c r="W885" s="64"/>
      <c r="X885" s="64"/>
      <c r="Y885" s="64"/>
      <c r="Z885" s="64"/>
    </row>
    <row r="886" ht="12" customHeight="1">
      <c r="A886" s="64"/>
      <c r="B886" s="64"/>
      <c r="C886" s="64"/>
      <c r="D886" s="64"/>
      <c r="E886" s="64"/>
      <c r="F886" s="64"/>
      <c r="G886" s="64"/>
      <c r="H886" s="64"/>
      <c r="I886" s="64"/>
      <c r="J886" s="64"/>
      <c r="K886" s="64"/>
      <c r="L886" s="64"/>
      <c r="M886" s="64"/>
      <c r="N886" s="64"/>
      <c r="O886" s="64"/>
      <c r="P886" s="64"/>
      <c r="Q886" s="64"/>
      <c r="R886" s="64"/>
      <c r="S886" s="64"/>
      <c r="T886" s="64"/>
      <c r="U886" s="64"/>
      <c r="V886" s="64"/>
      <c r="W886" s="64"/>
      <c r="X886" s="64"/>
      <c r="Y886" s="64"/>
      <c r="Z886" s="64"/>
    </row>
    <row r="887" ht="12" customHeight="1">
      <c r="A887" s="64"/>
      <c r="B887" s="64"/>
      <c r="C887" s="64"/>
      <c r="D887" s="64"/>
      <c r="E887" s="64"/>
      <c r="F887" s="64"/>
      <c r="G887" s="64"/>
      <c r="H887" s="64"/>
      <c r="I887" s="64"/>
      <c r="J887" s="64"/>
      <c r="K887" s="64"/>
      <c r="L887" s="64"/>
      <c r="M887" s="64"/>
      <c r="N887" s="64"/>
      <c r="O887" s="64"/>
      <c r="P887" s="64"/>
      <c r="Q887" s="64"/>
      <c r="R887" s="64"/>
      <c r="S887" s="64"/>
      <c r="T887" s="64"/>
      <c r="U887" s="64"/>
      <c r="V887" s="64"/>
      <c r="W887" s="64"/>
      <c r="X887" s="64"/>
      <c r="Y887" s="64"/>
      <c r="Z887" s="64"/>
    </row>
    <row r="888" ht="12" customHeight="1">
      <c r="A888" s="64"/>
      <c r="B888" s="64"/>
      <c r="C888" s="64"/>
      <c r="D888" s="64"/>
      <c r="E888" s="64"/>
      <c r="F888" s="64"/>
      <c r="G888" s="64"/>
      <c r="H888" s="64"/>
      <c r="I888" s="64"/>
      <c r="J888" s="64"/>
      <c r="K888" s="64"/>
      <c r="L888" s="64"/>
      <c r="M888" s="64"/>
      <c r="N888" s="64"/>
      <c r="O888" s="64"/>
      <c r="P888" s="64"/>
      <c r="Q888" s="64"/>
      <c r="R888" s="64"/>
      <c r="S888" s="64"/>
      <c r="T888" s="64"/>
      <c r="U888" s="64"/>
      <c r="V888" s="64"/>
      <c r="W888" s="64"/>
      <c r="X888" s="64"/>
      <c r="Y888" s="64"/>
      <c r="Z888" s="64"/>
    </row>
    <row r="889" ht="12" customHeight="1">
      <c r="A889" s="64"/>
      <c r="B889" s="64"/>
      <c r="C889" s="64"/>
      <c r="D889" s="64"/>
      <c r="E889" s="64"/>
      <c r="F889" s="64"/>
      <c r="G889" s="64"/>
      <c r="H889" s="64"/>
      <c r="I889" s="64"/>
      <c r="J889" s="64"/>
      <c r="K889" s="64"/>
      <c r="L889" s="64"/>
      <c r="M889" s="64"/>
      <c r="N889" s="64"/>
      <c r="O889" s="64"/>
      <c r="P889" s="64"/>
      <c r="Q889" s="64"/>
      <c r="R889" s="64"/>
      <c r="S889" s="64"/>
      <c r="T889" s="64"/>
      <c r="U889" s="64"/>
      <c r="V889" s="64"/>
      <c r="W889" s="64"/>
      <c r="X889" s="64"/>
      <c r="Y889" s="64"/>
      <c r="Z889" s="64"/>
    </row>
    <row r="890" ht="12" customHeight="1">
      <c r="A890" s="64"/>
      <c r="B890" s="64"/>
      <c r="C890" s="64"/>
      <c r="D890" s="64"/>
      <c r="E890" s="64"/>
      <c r="F890" s="64"/>
      <c r="G890" s="64"/>
      <c r="H890" s="64"/>
      <c r="I890" s="64"/>
      <c r="J890" s="64"/>
      <c r="K890" s="64"/>
      <c r="L890" s="64"/>
      <c r="M890" s="64"/>
      <c r="N890" s="64"/>
      <c r="O890" s="64"/>
      <c r="P890" s="64"/>
      <c r="Q890" s="64"/>
      <c r="R890" s="64"/>
      <c r="S890" s="64"/>
      <c r="T890" s="64"/>
      <c r="U890" s="64"/>
      <c r="V890" s="64"/>
      <c r="W890" s="64"/>
      <c r="X890" s="64"/>
      <c r="Y890" s="64"/>
      <c r="Z890" s="64"/>
    </row>
    <row r="891" ht="12" customHeight="1">
      <c r="A891" s="64"/>
      <c r="B891" s="64"/>
      <c r="C891" s="64"/>
      <c r="D891" s="64"/>
      <c r="E891" s="64"/>
      <c r="F891" s="64"/>
      <c r="G891" s="64"/>
      <c r="H891" s="64"/>
      <c r="I891" s="64"/>
      <c r="J891" s="64"/>
      <c r="K891" s="64"/>
      <c r="L891" s="64"/>
      <c r="M891" s="64"/>
      <c r="N891" s="64"/>
      <c r="O891" s="64"/>
      <c r="P891" s="64"/>
      <c r="Q891" s="64"/>
      <c r="R891" s="64"/>
      <c r="S891" s="64"/>
      <c r="T891" s="64"/>
      <c r="U891" s="64"/>
      <c r="V891" s="64"/>
      <c r="W891" s="64"/>
      <c r="X891" s="64"/>
      <c r="Y891" s="64"/>
      <c r="Z891" s="64"/>
    </row>
    <row r="892" ht="12" customHeight="1">
      <c r="A892" s="64"/>
      <c r="B892" s="64"/>
      <c r="C892" s="64"/>
      <c r="D892" s="64"/>
      <c r="E892" s="64"/>
      <c r="F892" s="64"/>
      <c r="G892" s="64"/>
      <c r="H892" s="64"/>
      <c r="I892" s="64"/>
      <c r="J892" s="64"/>
      <c r="K892" s="64"/>
      <c r="L892" s="64"/>
      <c r="M892" s="64"/>
      <c r="N892" s="64"/>
      <c r="O892" s="64"/>
      <c r="P892" s="64"/>
      <c r="Q892" s="64"/>
      <c r="R892" s="64"/>
      <c r="S892" s="64"/>
      <c r="T892" s="64"/>
      <c r="U892" s="64"/>
      <c r="V892" s="64"/>
      <c r="W892" s="64"/>
      <c r="X892" s="64"/>
      <c r="Y892" s="64"/>
      <c r="Z892" s="64"/>
    </row>
    <row r="893" ht="12" customHeight="1">
      <c r="A893" s="64"/>
      <c r="B893" s="64"/>
      <c r="C893" s="64"/>
      <c r="D893" s="64"/>
      <c r="E893" s="64"/>
      <c r="F893" s="64"/>
      <c r="G893" s="64"/>
      <c r="H893" s="64"/>
      <c r="I893" s="64"/>
      <c r="J893" s="64"/>
      <c r="K893" s="64"/>
      <c r="L893" s="64"/>
      <c r="M893" s="64"/>
      <c r="N893" s="64"/>
      <c r="O893" s="64"/>
      <c r="P893" s="64"/>
      <c r="Q893" s="64"/>
      <c r="R893" s="64"/>
      <c r="S893" s="64"/>
      <c r="T893" s="64"/>
      <c r="U893" s="64"/>
      <c r="V893" s="64"/>
      <c r="W893" s="64"/>
      <c r="X893" s="64"/>
      <c r="Y893" s="64"/>
      <c r="Z893" s="64"/>
    </row>
    <row r="894" ht="12" customHeight="1">
      <c r="A894" s="64"/>
      <c r="B894" s="64"/>
      <c r="C894" s="64"/>
      <c r="D894" s="64"/>
      <c r="E894" s="64"/>
      <c r="F894" s="64"/>
      <c r="G894" s="64"/>
      <c r="H894" s="64"/>
      <c r="I894" s="64"/>
      <c r="J894" s="64"/>
      <c r="K894" s="64"/>
      <c r="L894" s="64"/>
      <c r="M894" s="64"/>
      <c r="N894" s="64"/>
      <c r="O894" s="64"/>
      <c r="P894" s="64"/>
      <c r="Q894" s="64"/>
      <c r="R894" s="64"/>
      <c r="S894" s="64"/>
      <c r="T894" s="64"/>
      <c r="U894" s="64"/>
      <c r="V894" s="64"/>
      <c r="W894" s="64"/>
      <c r="X894" s="64"/>
      <c r="Y894" s="64"/>
      <c r="Z894" s="64"/>
    </row>
    <row r="895" ht="12" customHeight="1">
      <c r="A895" s="64"/>
      <c r="B895" s="64"/>
      <c r="C895" s="64"/>
      <c r="D895" s="64"/>
      <c r="E895" s="64"/>
      <c r="F895" s="64"/>
      <c r="G895" s="64"/>
      <c r="H895" s="64"/>
      <c r="I895" s="64"/>
      <c r="J895" s="64"/>
      <c r="K895" s="64"/>
      <c r="L895" s="64"/>
      <c r="M895" s="64"/>
      <c r="N895" s="64"/>
      <c r="O895" s="64"/>
      <c r="P895" s="64"/>
      <c r="Q895" s="64"/>
      <c r="R895" s="64"/>
      <c r="S895" s="64"/>
      <c r="T895" s="64"/>
      <c r="U895" s="64"/>
      <c r="V895" s="64"/>
      <c r="W895" s="64"/>
      <c r="X895" s="64"/>
      <c r="Y895" s="64"/>
      <c r="Z895" s="64"/>
    </row>
    <row r="896" ht="12" customHeight="1">
      <c r="A896" s="64"/>
      <c r="B896" s="64"/>
      <c r="C896" s="64"/>
      <c r="D896" s="64"/>
      <c r="E896" s="64"/>
      <c r="F896" s="64"/>
      <c r="G896" s="64"/>
      <c r="H896" s="64"/>
      <c r="I896" s="64"/>
      <c r="J896" s="64"/>
      <c r="K896" s="64"/>
      <c r="L896" s="64"/>
      <c r="M896" s="64"/>
      <c r="N896" s="64"/>
      <c r="O896" s="64"/>
      <c r="P896" s="64"/>
      <c r="Q896" s="64"/>
      <c r="R896" s="64"/>
      <c r="S896" s="64"/>
      <c r="T896" s="64"/>
      <c r="U896" s="64"/>
      <c r="V896" s="64"/>
      <c r="W896" s="64"/>
      <c r="X896" s="64"/>
      <c r="Y896" s="64"/>
      <c r="Z896" s="64"/>
    </row>
    <row r="897" ht="12" customHeight="1">
      <c r="A897" s="64"/>
      <c r="B897" s="64"/>
      <c r="C897" s="64"/>
      <c r="D897" s="64"/>
      <c r="E897" s="64"/>
      <c r="F897" s="64"/>
      <c r="G897" s="64"/>
      <c r="H897" s="64"/>
      <c r="I897" s="64"/>
      <c r="J897" s="64"/>
      <c r="K897" s="64"/>
      <c r="L897" s="64"/>
      <c r="M897" s="64"/>
      <c r="N897" s="64"/>
      <c r="O897" s="64"/>
      <c r="P897" s="64"/>
      <c r="Q897" s="64"/>
      <c r="R897" s="64"/>
      <c r="S897" s="64"/>
      <c r="T897" s="64"/>
      <c r="U897" s="64"/>
      <c r="V897" s="64"/>
      <c r="W897" s="64"/>
      <c r="X897" s="64"/>
      <c r="Y897" s="64"/>
      <c r="Z897" s="64"/>
    </row>
    <row r="898" ht="12" customHeight="1">
      <c r="A898" s="64"/>
      <c r="B898" s="64"/>
      <c r="C898" s="64"/>
      <c r="D898" s="64"/>
      <c r="E898" s="64"/>
      <c r="F898" s="64"/>
      <c r="G898" s="64"/>
      <c r="H898" s="64"/>
      <c r="I898" s="64"/>
      <c r="J898" s="64"/>
      <c r="K898" s="64"/>
      <c r="L898" s="64"/>
      <c r="M898" s="64"/>
      <c r="N898" s="64"/>
      <c r="O898" s="64"/>
      <c r="P898" s="64"/>
      <c r="Q898" s="64"/>
      <c r="R898" s="64"/>
      <c r="S898" s="64"/>
      <c r="T898" s="64"/>
      <c r="U898" s="64"/>
      <c r="V898" s="64"/>
      <c r="W898" s="64"/>
      <c r="X898" s="64"/>
      <c r="Y898" s="64"/>
      <c r="Z898" s="64"/>
    </row>
    <row r="899" ht="12" customHeight="1">
      <c r="A899" s="64"/>
      <c r="B899" s="64"/>
      <c r="C899" s="64"/>
      <c r="D899" s="64"/>
      <c r="E899" s="64"/>
      <c r="F899" s="64"/>
      <c r="G899" s="64"/>
      <c r="H899" s="64"/>
      <c r="I899" s="64"/>
      <c r="J899" s="64"/>
      <c r="K899" s="64"/>
      <c r="L899" s="64"/>
      <c r="M899" s="64"/>
      <c r="N899" s="64"/>
      <c r="O899" s="64"/>
      <c r="P899" s="64"/>
      <c r="Q899" s="64"/>
      <c r="R899" s="64"/>
      <c r="S899" s="64"/>
      <c r="T899" s="64"/>
      <c r="U899" s="64"/>
      <c r="V899" s="64"/>
      <c r="W899" s="64"/>
      <c r="X899" s="64"/>
      <c r="Y899" s="64"/>
      <c r="Z899" s="64"/>
    </row>
    <row r="900" ht="12" customHeight="1">
      <c r="A900" s="64"/>
      <c r="B900" s="64"/>
      <c r="C900" s="64"/>
      <c r="D900" s="64"/>
      <c r="E900" s="64"/>
      <c r="F900" s="64"/>
      <c r="G900" s="64"/>
      <c r="H900" s="64"/>
      <c r="I900" s="64"/>
      <c r="J900" s="64"/>
      <c r="K900" s="64"/>
      <c r="L900" s="64"/>
      <c r="M900" s="64"/>
      <c r="N900" s="64"/>
      <c r="O900" s="64"/>
      <c r="P900" s="64"/>
      <c r="Q900" s="64"/>
      <c r="R900" s="64"/>
      <c r="S900" s="64"/>
      <c r="T900" s="64"/>
      <c r="U900" s="64"/>
      <c r="V900" s="64"/>
      <c r="W900" s="64"/>
      <c r="X900" s="64"/>
      <c r="Y900" s="64"/>
      <c r="Z900" s="64"/>
    </row>
    <row r="901" ht="12" customHeight="1">
      <c r="A901" s="64"/>
      <c r="B901" s="64"/>
      <c r="C901" s="64"/>
      <c r="D901" s="64"/>
      <c r="E901" s="64"/>
      <c r="F901" s="64"/>
      <c r="G901" s="64"/>
      <c r="H901" s="64"/>
      <c r="I901" s="64"/>
      <c r="J901" s="64"/>
      <c r="K901" s="64"/>
      <c r="L901" s="64"/>
      <c r="M901" s="64"/>
      <c r="N901" s="64"/>
      <c r="O901" s="64"/>
      <c r="P901" s="64"/>
      <c r="Q901" s="64"/>
      <c r="R901" s="64"/>
      <c r="S901" s="64"/>
      <c r="T901" s="64"/>
      <c r="U901" s="64"/>
      <c r="V901" s="64"/>
      <c r="W901" s="64"/>
      <c r="X901" s="64"/>
      <c r="Y901" s="64"/>
      <c r="Z901" s="64"/>
    </row>
    <row r="902" ht="12" customHeight="1">
      <c r="A902" s="64"/>
      <c r="B902" s="64"/>
      <c r="C902" s="64"/>
      <c r="D902" s="64"/>
      <c r="E902" s="64"/>
      <c r="F902" s="64"/>
      <c r="G902" s="64"/>
      <c r="H902" s="64"/>
      <c r="I902" s="64"/>
      <c r="J902" s="64"/>
      <c r="K902" s="64"/>
      <c r="L902" s="64"/>
      <c r="M902" s="64"/>
      <c r="N902" s="64"/>
      <c r="O902" s="64"/>
      <c r="P902" s="64"/>
      <c r="Q902" s="64"/>
      <c r="R902" s="64"/>
      <c r="S902" s="64"/>
      <c r="T902" s="64"/>
      <c r="U902" s="64"/>
      <c r="V902" s="64"/>
      <c r="W902" s="64"/>
      <c r="X902" s="64"/>
      <c r="Y902" s="64"/>
      <c r="Z902" s="64"/>
    </row>
    <row r="903" ht="12" customHeight="1">
      <c r="A903" s="64"/>
      <c r="B903" s="64"/>
      <c r="C903" s="64"/>
      <c r="D903" s="64"/>
      <c r="E903" s="64"/>
      <c r="F903" s="64"/>
      <c r="G903" s="64"/>
      <c r="H903" s="64"/>
      <c r="I903" s="64"/>
      <c r="J903" s="64"/>
      <c r="K903" s="64"/>
      <c r="L903" s="64"/>
      <c r="M903" s="64"/>
      <c r="N903" s="64"/>
      <c r="O903" s="64"/>
      <c r="P903" s="64"/>
      <c r="Q903" s="64"/>
      <c r="R903" s="64"/>
      <c r="S903" s="64"/>
      <c r="T903" s="64"/>
      <c r="U903" s="64"/>
      <c r="V903" s="64"/>
      <c r="W903" s="64"/>
      <c r="X903" s="64"/>
      <c r="Y903" s="64"/>
      <c r="Z903" s="64"/>
    </row>
    <row r="904" ht="12" customHeight="1">
      <c r="A904" s="64"/>
      <c r="B904" s="64"/>
      <c r="C904" s="64"/>
      <c r="D904" s="64"/>
      <c r="E904" s="64"/>
      <c r="F904" s="64"/>
      <c r="G904" s="64"/>
      <c r="H904" s="64"/>
      <c r="I904" s="64"/>
      <c r="J904" s="64"/>
      <c r="K904" s="64"/>
      <c r="L904" s="64"/>
      <c r="M904" s="64"/>
      <c r="N904" s="64"/>
      <c r="O904" s="64"/>
      <c r="P904" s="64"/>
      <c r="Q904" s="64"/>
      <c r="R904" s="64"/>
      <c r="S904" s="64"/>
      <c r="T904" s="64"/>
      <c r="U904" s="64"/>
      <c r="V904" s="64"/>
      <c r="W904" s="64"/>
      <c r="X904" s="64"/>
      <c r="Y904" s="64"/>
      <c r="Z904" s="64"/>
    </row>
    <row r="905" ht="12" customHeight="1">
      <c r="A905" s="64"/>
      <c r="B905" s="64"/>
      <c r="C905" s="64"/>
      <c r="D905" s="64"/>
      <c r="E905" s="64"/>
      <c r="F905" s="64"/>
      <c r="G905" s="64"/>
      <c r="H905" s="64"/>
      <c r="I905" s="64"/>
      <c r="J905" s="64"/>
      <c r="K905" s="64"/>
      <c r="L905" s="64"/>
      <c r="M905" s="64"/>
      <c r="N905" s="64"/>
      <c r="O905" s="64"/>
      <c r="P905" s="64"/>
      <c r="Q905" s="64"/>
      <c r="R905" s="64"/>
      <c r="S905" s="64"/>
      <c r="T905" s="64"/>
      <c r="U905" s="64"/>
      <c r="V905" s="64"/>
      <c r="W905" s="64"/>
      <c r="X905" s="64"/>
      <c r="Y905" s="64"/>
      <c r="Z905" s="64"/>
    </row>
    <row r="906" ht="12" customHeight="1">
      <c r="A906" s="64"/>
      <c r="B906" s="64"/>
      <c r="C906" s="64"/>
      <c r="D906" s="64"/>
      <c r="E906" s="64"/>
      <c r="F906" s="64"/>
      <c r="G906" s="64"/>
      <c r="H906" s="64"/>
      <c r="I906" s="64"/>
      <c r="J906" s="64"/>
      <c r="K906" s="64"/>
      <c r="L906" s="64"/>
      <c r="M906" s="64"/>
      <c r="N906" s="64"/>
      <c r="O906" s="64"/>
      <c r="P906" s="64"/>
      <c r="Q906" s="64"/>
      <c r="R906" s="64"/>
      <c r="S906" s="64"/>
      <c r="T906" s="64"/>
      <c r="U906" s="64"/>
      <c r="V906" s="64"/>
      <c r="W906" s="64"/>
      <c r="X906" s="64"/>
      <c r="Y906" s="64"/>
      <c r="Z906" s="64"/>
    </row>
    <row r="907" ht="12" customHeight="1">
      <c r="A907" s="64"/>
      <c r="B907" s="64"/>
      <c r="C907" s="64"/>
      <c r="D907" s="64"/>
      <c r="E907" s="64"/>
      <c r="F907" s="64"/>
      <c r="G907" s="64"/>
      <c r="H907" s="64"/>
      <c r="I907" s="64"/>
      <c r="J907" s="64"/>
      <c r="K907" s="64"/>
      <c r="L907" s="64"/>
      <c r="M907" s="64"/>
      <c r="N907" s="64"/>
      <c r="O907" s="64"/>
      <c r="P907" s="64"/>
      <c r="Q907" s="64"/>
      <c r="R907" s="64"/>
      <c r="S907" s="64"/>
      <c r="T907" s="64"/>
      <c r="U907" s="64"/>
      <c r="V907" s="64"/>
      <c r="W907" s="64"/>
      <c r="X907" s="64"/>
      <c r="Y907" s="64"/>
      <c r="Z907" s="64"/>
    </row>
    <row r="908" ht="12" customHeight="1">
      <c r="A908" s="64"/>
      <c r="B908" s="64"/>
      <c r="C908" s="64"/>
      <c r="D908" s="64"/>
      <c r="E908" s="64"/>
      <c r="F908" s="64"/>
      <c r="G908" s="64"/>
      <c r="H908" s="64"/>
      <c r="I908" s="64"/>
      <c r="J908" s="64"/>
      <c r="K908" s="64"/>
      <c r="L908" s="64"/>
      <c r="M908" s="64"/>
      <c r="N908" s="64"/>
      <c r="O908" s="64"/>
      <c r="P908" s="64"/>
      <c r="Q908" s="64"/>
      <c r="R908" s="64"/>
      <c r="S908" s="64"/>
      <c r="T908" s="64"/>
      <c r="U908" s="64"/>
      <c r="V908" s="64"/>
      <c r="W908" s="64"/>
      <c r="X908" s="64"/>
      <c r="Y908" s="64"/>
      <c r="Z908" s="64"/>
    </row>
    <row r="909" ht="12" customHeight="1">
      <c r="A909" s="64"/>
      <c r="B909" s="64"/>
      <c r="C909" s="64"/>
      <c r="D909" s="64"/>
      <c r="E909" s="64"/>
      <c r="F909" s="64"/>
      <c r="G909" s="64"/>
      <c r="H909" s="64"/>
      <c r="I909" s="64"/>
      <c r="J909" s="64"/>
      <c r="K909" s="64"/>
      <c r="L909" s="64"/>
      <c r="M909" s="64"/>
      <c r="N909" s="64"/>
      <c r="O909" s="64"/>
      <c r="P909" s="64"/>
      <c r="Q909" s="64"/>
      <c r="R909" s="64"/>
      <c r="S909" s="64"/>
      <c r="T909" s="64"/>
      <c r="U909" s="64"/>
      <c r="V909" s="64"/>
      <c r="W909" s="64"/>
      <c r="X909" s="64"/>
      <c r="Y909" s="64"/>
      <c r="Z909" s="64"/>
    </row>
    <row r="910" ht="12" customHeight="1">
      <c r="A910" s="64"/>
      <c r="B910" s="64"/>
      <c r="C910" s="64"/>
      <c r="D910" s="64"/>
      <c r="E910" s="64"/>
      <c r="F910" s="64"/>
      <c r="G910" s="64"/>
      <c r="H910" s="64"/>
      <c r="I910" s="64"/>
      <c r="J910" s="64"/>
      <c r="K910" s="64"/>
      <c r="L910" s="64"/>
      <c r="M910" s="64"/>
      <c r="N910" s="64"/>
      <c r="O910" s="64"/>
      <c r="P910" s="64"/>
      <c r="Q910" s="64"/>
      <c r="R910" s="64"/>
      <c r="S910" s="64"/>
      <c r="T910" s="64"/>
      <c r="U910" s="64"/>
      <c r="V910" s="64"/>
      <c r="W910" s="64"/>
      <c r="X910" s="64"/>
      <c r="Y910" s="64"/>
      <c r="Z910" s="64"/>
    </row>
    <row r="911" ht="12" customHeight="1">
      <c r="A911" s="64"/>
      <c r="B911" s="64"/>
      <c r="C911" s="64"/>
      <c r="D911" s="64"/>
      <c r="E911" s="64"/>
      <c r="F911" s="64"/>
      <c r="G911" s="64"/>
      <c r="H911" s="64"/>
      <c r="I911" s="64"/>
      <c r="J911" s="64"/>
      <c r="K911" s="64"/>
      <c r="L911" s="64"/>
      <c r="M911" s="64"/>
      <c r="N911" s="64"/>
      <c r="O911" s="64"/>
      <c r="P911" s="64"/>
      <c r="Q911" s="64"/>
      <c r="R911" s="64"/>
      <c r="S911" s="64"/>
      <c r="T911" s="64"/>
      <c r="U911" s="64"/>
      <c r="V911" s="64"/>
      <c r="W911" s="64"/>
      <c r="X911" s="64"/>
      <c r="Y911" s="64"/>
      <c r="Z911" s="64"/>
    </row>
    <row r="912" ht="12" customHeight="1">
      <c r="A912" s="64"/>
      <c r="B912" s="64"/>
      <c r="C912" s="64"/>
      <c r="D912" s="64"/>
      <c r="E912" s="64"/>
      <c r="F912" s="64"/>
      <c r="G912" s="64"/>
      <c r="H912" s="64"/>
      <c r="I912" s="64"/>
      <c r="J912" s="64"/>
      <c r="K912" s="64"/>
      <c r="L912" s="64"/>
      <c r="M912" s="64"/>
      <c r="N912" s="64"/>
      <c r="O912" s="64"/>
      <c r="P912" s="64"/>
      <c r="Q912" s="64"/>
      <c r="R912" s="64"/>
      <c r="S912" s="64"/>
      <c r="T912" s="64"/>
      <c r="U912" s="64"/>
      <c r="V912" s="64"/>
      <c r="W912" s="64"/>
      <c r="X912" s="64"/>
      <c r="Y912" s="64"/>
      <c r="Z912" s="64"/>
    </row>
    <row r="913" ht="12" customHeight="1">
      <c r="A913" s="64"/>
      <c r="B913" s="64"/>
      <c r="C913" s="64"/>
      <c r="D913" s="64"/>
      <c r="E913" s="64"/>
      <c r="F913" s="64"/>
      <c r="G913" s="64"/>
      <c r="H913" s="64"/>
      <c r="I913" s="64"/>
      <c r="J913" s="64"/>
      <c r="K913" s="64"/>
      <c r="L913" s="64"/>
      <c r="M913" s="64"/>
      <c r="N913" s="64"/>
      <c r="O913" s="64"/>
      <c r="P913" s="64"/>
      <c r="Q913" s="64"/>
      <c r="R913" s="64"/>
      <c r="S913" s="64"/>
      <c r="T913" s="64"/>
      <c r="U913" s="64"/>
      <c r="V913" s="64"/>
      <c r="W913" s="64"/>
      <c r="X913" s="64"/>
      <c r="Y913" s="64"/>
      <c r="Z913" s="64"/>
    </row>
    <row r="914" ht="12" customHeight="1">
      <c r="A914" s="64"/>
      <c r="B914" s="64"/>
      <c r="C914" s="64"/>
      <c r="D914" s="64"/>
      <c r="E914" s="64"/>
      <c r="F914" s="64"/>
      <c r="G914" s="64"/>
      <c r="H914" s="64"/>
      <c r="I914" s="64"/>
      <c r="J914" s="64"/>
      <c r="K914" s="64"/>
      <c r="L914" s="64"/>
      <c r="M914" s="64"/>
      <c r="N914" s="64"/>
      <c r="O914" s="64"/>
      <c r="P914" s="64"/>
      <c r="Q914" s="64"/>
      <c r="R914" s="64"/>
      <c r="S914" s="64"/>
      <c r="T914" s="64"/>
      <c r="U914" s="64"/>
      <c r="V914" s="64"/>
      <c r="W914" s="64"/>
      <c r="X914" s="64"/>
      <c r="Y914" s="64"/>
      <c r="Z914" s="64"/>
    </row>
    <row r="915" ht="12" customHeight="1">
      <c r="A915" s="64"/>
      <c r="B915" s="64"/>
      <c r="C915" s="64"/>
      <c r="D915" s="64"/>
      <c r="E915" s="64"/>
      <c r="F915" s="64"/>
      <c r="G915" s="64"/>
      <c r="H915" s="64"/>
      <c r="I915" s="64"/>
      <c r="J915" s="64"/>
      <c r="K915" s="64"/>
      <c r="L915" s="64"/>
      <c r="M915" s="64"/>
      <c r="N915" s="64"/>
      <c r="O915" s="64"/>
      <c r="P915" s="64"/>
      <c r="Q915" s="64"/>
      <c r="R915" s="64"/>
      <c r="S915" s="64"/>
      <c r="T915" s="64"/>
      <c r="U915" s="64"/>
      <c r="V915" s="64"/>
      <c r="W915" s="64"/>
      <c r="X915" s="64"/>
      <c r="Y915" s="64"/>
      <c r="Z915" s="64"/>
    </row>
    <row r="916" ht="12" customHeight="1">
      <c r="A916" s="64"/>
      <c r="B916" s="64"/>
      <c r="C916" s="64"/>
      <c r="D916" s="64"/>
      <c r="E916" s="64"/>
      <c r="F916" s="64"/>
      <c r="G916" s="64"/>
      <c r="H916" s="64"/>
      <c r="I916" s="64"/>
      <c r="J916" s="64"/>
      <c r="K916" s="64"/>
      <c r="L916" s="64"/>
      <c r="M916" s="64"/>
      <c r="N916" s="64"/>
      <c r="O916" s="64"/>
      <c r="P916" s="64"/>
      <c r="Q916" s="64"/>
      <c r="R916" s="64"/>
      <c r="S916" s="64"/>
      <c r="T916" s="64"/>
      <c r="U916" s="64"/>
      <c r="V916" s="64"/>
      <c r="W916" s="64"/>
      <c r="X916" s="64"/>
      <c r="Y916" s="64"/>
      <c r="Z916" s="64"/>
    </row>
    <row r="917" ht="12" customHeight="1">
      <c r="A917" s="64"/>
      <c r="B917" s="64"/>
      <c r="C917" s="64"/>
      <c r="D917" s="64"/>
      <c r="E917" s="64"/>
      <c r="F917" s="64"/>
      <c r="G917" s="64"/>
      <c r="H917" s="64"/>
      <c r="I917" s="64"/>
      <c r="J917" s="64"/>
      <c r="K917" s="64"/>
      <c r="L917" s="64"/>
      <c r="M917" s="64"/>
      <c r="N917" s="64"/>
      <c r="O917" s="64"/>
      <c r="P917" s="64"/>
      <c r="Q917" s="64"/>
      <c r="R917" s="64"/>
      <c r="S917" s="64"/>
      <c r="T917" s="64"/>
      <c r="U917" s="64"/>
      <c r="V917" s="64"/>
      <c r="W917" s="64"/>
      <c r="X917" s="64"/>
      <c r="Y917" s="64"/>
      <c r="Z917" s="64"/>
    </row>
    <row r="918" ht="12" customHeight="1">
      <c r="A918" s="64"/>
      <c r="B918" s="64"/>
      <c r="C918" s="64"/>
      <c r="D918" s="64"/>
      <c r="E918" s="64"/>
      <c r="F918" s="64"/>
      <c r="G918" s="64"/>
      <c r="H918" s="64"/>
      <c r="I918" s="64"/>
      <c r="J918" s="64"/>
      <c r="K918" s="64"/>
      <c r="L918" s="64"/>
      <c r="M918" s="64"/>
      <c r="N918" s="64"/>
      <c r="O918" s="64"/>
      <c r="P918" s="64"/>
      <c r="Q918" s="64"/>
      <c r="R918" s="64"/>
      <c r="S918" s="64"/>
      <c r="T918" s="64"/>
      <c r="U918" s="64"/>
      <c r="V918" s="64"/>
      <c r="W918" s="64"/>
      <c r="X918" s="64"/>
      <c r="Y918" s="64"/>
      <c r="Z918" s="64"/>
    </row>
    <row r="919" ht="12" customHeight="1">
      <c r="A919" s="64"/>
      <c r="B919" s="64"/>
      <c r="C919" s="64"/>
      <c r="D919" s="64"/>
      <c r="E919" s="64"/>
      <c r="F919" s="64"/>
      <c r="G919" s="64"/>
      <c r="H919" s="64"/>
      <c r="I919" s="64"/>
      <c r="J919" s="64"/>
      <c r="K919" s="64"/>
      <c r="L919" s="64"/>
      <c r="M919" s="64"/>
      <c r="N919" s="64"/>
      <c r="O919" s="64"/>
      <c r="P919" s="64"/>
      <c r="Q919" s="64"/>
      <c r="R919" s="64"/>
      <c r="S919" s="64"/>
      <c r="T919" s="64"/>
      <c r="U919" s="64"/>
      <c r="V919" s="64"/>
      <c r="W919" s="64"/>
      <c r="X919" s="64"/>
      <c r="Y919" s="64"/>
      <c r="Z919" s="64"/>
    </row>
    <row r="920" ht="12" customHeight="1">
      <c r="A920" s="64"/>
      <c r="B920" s="64"/>
      <c r="C920" s="64"/>
      <c r="D920" s="64"/>
      <c r="E920" s="64"/>
      <c r="F920" s="64"/>
      <c r="G920" s="64"/>
      <c r="H920" s="64"/>
      <c r="I920" s="64"/>
      <c r="J920" s="64"/>
      <c r="K920" s="64"/>
      <c r="L920" s="64"/>
      <c r="M920" s="64"/>
      <c r="N920" s="64"/>
      <c r="O920" s="64"/>
      <c r="P920" s="64"/>
      <c r="Q920" s="64"/>
      <c r="R920" s="64"/>
      <c r="S920" s="64"/>
      <c r="T920" s="64"/>
      <c r="U920" s="64"/>
      <c r="V920" s="64"/>
      <c r="W920" s="64"/>
      <c r="X920" s="64"/>
      <c r="Y920" s="64"/>
      <c r="Z920" s="64"/>
    </row>
    <row r="921" ht="12" customHeight="1">
      <c r="A921" s="64"/>
      <c r="B921" s="64"/>
      <c r="C921" s="64"/>
      <c r="D921" s="64"/>
      <c r="E921" s="64"/>
      <c r="F921" s="64"/>
      <c r="G921" s="64"/>
      <c r="H921" s="64"/>
      <c r="I921" s="64"/>
      <c r="J921" s="64"/>
      <c r="K921" s="64"/>
      <c r="L921" s="64"/>
      <c r="M921" s="64"/>
      <c r="N921" s="64"/>
      <c r="O921" s="64"/>
      <c r="P921" s="64"/>
      <c r="Q921" s="64"/>
      <c r="R921" s="64"/>
      <c r="S921" s="64"/>
      <c r="T921" s="64"/>
      <c r="U921" s="64"/>
      <c r="V921" s="64"/>
      <c r="W921" s="64"/>
      <c r="X921" s="64"/>
      <c r="Y921" s="64"/>
      <c r="Z921" s="64"/>
    </row>
    <row r="922" ht="12" customHeight="1">
      <c r="A922" s="64"/>
      <c r="B922" s="64"/>
      <c r="C922" s="64"/>
      <c r="D922" s="64"/>
      <c r="E922" s="64"/>
      <c r="F922" s="64"/>
      <c r="G922" s="64"/>
      <c r="H922" s="64"/>
      <c r="I922" s="64"/>
      <c r="J922" s="64"/>
      <c r="K922" s="64"/>
      <c r="L922" s="64"/>
      <c r="M922" s="64"/>
      <c r="N922" s="64"/>
      <c r="O922" s="64"/>
      <c r="P922" s="64"/>
      <c r="Q922" s="64"/>
      <c r="R922" s="64"/>
      <c r="S922" s="64"/>
      <c r="T922" s="64"/>
      <c r="U922" s="64"/>
      <c r="V922" s="64"/>
      <c r="W922" s="64"/>
      <c r="X922" s="64"/>
      <c r="Y922" s="64"/>
      <c r="Z922" s="64"/>
    </row>
    <row r="923" ht="12" customHeight="1">
      <c r="A923" s="64"/>
      <c r="B923" s="64"/>
      <c r="C923" s="64"/>
      <c r="D923" s="64"/>
      <c r="E923" s="64"/>
      <c r="F923" s="64"/>
      <c r="G923" s="64"/>
      <c r="H923" s="64"/>
      <c r="I923" s="64"/>
      <c r="J923" s="64"/>
      <c r="K923" s="64"/>
      <c r="L923" s="64"/>
      <c r="M923" s="64"/>
      <c r="N923" s="64"/>
      <c r="O923" s="64"/>
      <c r="P923" s="64"/>
      <c r="Q923" s="64"/>
      <c r="R923" s="64"/>
      <c r="S923" s="64"/>
      <c r="T923" s="64"/>
      <c r="U923" s="64"/>
      <c r="V923" s="64"/>
      <c r="W923" s="64"/>
      <c r="X923" s="64"/>
      <c r="Y923" s="64"/>
      <c r="Z923" s="64"/>
    </row>
    <row r="924" ht="12" customHeight="1">
      <c r="A924" s="64"/>
      <c r="B924" s="64"/>
      <c r="C924" s="64"/>
      <c r="D924" s="64"/>
      <c r="E924" s="64"/>
      <c r="F924" s="64"/>
      <c r="G924" s="64"/>
      <c r="H924" s="64"/>
      <c r="I924" s="64"/>
      <c r="J924" s="64"/>
      <c r="K924" s="64"/>
      <c r="L924" s="64"/>
      <c r="M924" s="64"/>
      <c r="N924" s="64"/>
      <c r="O924" s="64"/>
      <c r="P924" s="64"/>
      <c r="Q924" s="64"/>
      <c r="R924" s="64"/>
      <c r="S924" s="64"/>
      <c r="T924" s="64"/>
      <c r="U924" s="64"/>
      <c r="V924" s="64"/>
      <c r="W924" s="64"/>
      <c r="X924" s="64"/>
      <c r="Y924" s="64"/>
      <c r="Z924" s="64"/>
    </row>
    <row r="925" ht="12" customHeight="1">
      <c r="A925" s="64"/>
      <c r="B925" s="64"/>
      <c r="C925" s="64"/>
      <c r="D925" s="64"/>
      <c r="E925" s="64"/>
      <c r="F925" s="64"/>
      <c r="G925" s="64"/>
      <c r="H925" s="64"/>
      <c r="I925" s="64"/>
      <c r="J925" s="64"/>
      <c r="K925" s="64"/>
      <c r="L925" s="64"/>
      <c r="M925" s="64"/>
      <c r="N925" s="64"/>
      <c r="O925" s="64"/>
      <c r="P925" s="64"/>
      <c r="Q925" s="64"/>
      <c r="R925" s="64"/>
      <c r="S925" s="64"/>
      <c r="T925" s="64"/>
      <c r="U925" s="64"/>
      <c r="V925" s="64"/>
      <c r="W925" s="64"/>
      <c r="X925" s="64"/>
      <c r="Y925" s="64"/>
      <c r="Z925" s="64"/>
    </row>
    <row r="926" ht="12" customHeight="1">
      <c r="A926" s="64"/>
      <c r="B926" s="64"/>
      <c r="C926" s="64"/>
      <c r="D926" s="64"/>
      <c r="E926" s="64"/>
      <c r="F926" s="64"/>
      <c r="G926" s="64"/>
      <c r="H926" s="64"/>
      <c r="I926" s="64"/>
      <c r="J926" s="64"/>
      <c r="K926" s="64"/>
      <c r="L926" s="64"/>
      <c r="M926" s="64"/>
      <c r="N926" s="64"/>
      <c r="O926" s="64"/>
      <c r="P926" s="64"/>
      <c r="Q926" s="64"/>
      <c r="R926" s="64"/>
      <c r="S926" s="64"/>
      <c r="T926" s="64"/>
      <c r="U926" s="64"/>
      <c r="V926" s="64"/>
      <c r="W926" s="64"/>
      <c r="X926" s="64"/>
      <c r="Y926" s="64"/>
      <c r="Z926" s="64"/>
    </row>
    <row r="927" ht="12" customHeight="1">
      <c r="A927" s="64"/>
      <c r="B927" s="64"/>
      <c r="C927" s="64"/>
      <c r="D927" s="64"/>
      <c r="E927" s="64"/>
      <c r="F927" s="64"/>
      <c r="G927" s="64"/>
      <c r="H927" s="64"/>
      <c r="I927" s="64"/>
      <c r="J927" s="64"/>
      <c r="K927" s="64"/>
      <c r="L927" s="64"/>
      <c r="M927" s="64"/>
      <c r="N927" s="64"/>
      <c r="O927" s="64"/>
      <c r="P927" s="64"/>
      <c r="Q927" s="64"/>
      <c r="R927" s="64"/>
      <c r="S927" s="64"/>
      <c r="T927" s="64"/>
      <c r="U927" s="64"/>
      <c r="V927" s="64"/>
      <c r="W927" s="64"/>
      <c r="X927" s="64"/>
      <c r="Y927" s="64"/>
      <c r="Z927" s="64"/>
    </row>
    <row r="928" ht="12" customHeight="1">
      <c r="A928" s="64"/>
      <c r="B928" s="64"/>
      <c r="C928" s="64"/>
      <c r="D928" s="64"/>
      <c r="E928" s="64"/>
      <c r="F928" s="64"/>
      <c r="G928" s="64"/>
      <c r="H928" s="64"/>
      <c r="I928" s="64"/>
      <c r="J928" s="64"/>
      <c r="K928" s="64"/>
      <c r="L928" s="64"/>
      <c r="M928" s="64"/>
      <c r="N928" s="64"/>
      <c r="O928" s="64"/>
      <c r="P928" s="64"/>
      <c r="Q928" s="64"/>
      <c r="R928" s="64"/>
      <c r="S928" s="64"/>
      <c r="T928" s="64"/>
      <c r="U928" s="64"/>
      <c r="V928" s="64"/>
      <c r="W928" s="64"/>
      <c r="X928" s="64"/>
      <c r="Y928" s="64"/>
      <c r="Z928" s="64"/>
    </row>
    <row r="929" ht="12" customHeight="1">
      <c r="A929" s="64"/>
      <c r="B929" s="64"/>
      <c r="C929" s="64"/>
      <c r="D929" s="64"/>
      <c r="E929" s="64"/>
      <c r="F929" s="64"/>
      <c r="G929" s="64"/>
      <c r="H929" s="64"/>
      <c r="I929" s="64"/>
      <c r="J929" s="64"/>
      <c r="K929" s="64"/>
      <c r="L929" s="64"/>
      <c r="M929" s="64"/>
      <c r="N929" s="64"/>
      <c r="O929" s="64"/>
      <c r="P929" s="64"/>
      <c r="Q929" s="64"/>
      <c r="R929" s="64"/>
      <c r="S929" s="64"/>
      <c r="T929" s="64"/>
      <c r="U929" s="64"/>
      <c r="V929" s="64"/>
      <c r="W929" s="64"/>
      <c r="X929" s="64"/>
      <c r="Y929" s="64"/>
      <c r="Z929" s="64"/>
    </row>
    <row r="930" ht="12" customHeight="1">
      <c r="A930" s="64"/>
      <c r="B930" s="64"/>
      <c r="C930" s="64"/>
      <c r="D930" s="64"/>
      <c r="E930" s="64"/>
      <c r="F930" s="64"/>
      <c r="G930" s="64"/>
      <c r="H930" s="64"/>
      <c r="I930" s="64"/>
      <c r="J930" s="64"/>
      <c r="K930" s="64"/>
      <c r="L930" s="64"/>
      <c r="M930" s="64"/>
      <c r="N930" s="64"/>
      <c r="O930" s="64"/>
      <c r="P930" s="64"/>
      <c r="Q930" s="64"/>
      <c r="R930" s="64"/>
      <c r="S930" s="64"/>
      <c r="T930" s="64"/>
      <c r="U930" s="64"/>
      <c r="V930" s="64"/>
      <c r="W930" s="64"/>
      <c r="X930" s="64"/>
      <c r="Y930" s="64"/>
      <c r="Z930" s="64"/>
    </row>
    <row r="931" ht="12" customHeight="1">
      <c r="A931" s="64"/>
      <c r="B931" s="64"/>
      <c r="C931" s="64"/>
      <c r="D931" s="64"/>
      <c r="E931" s="64"/>
      <c r="F931" s="64"/>
      <c r="G931" s="64"/>
      <c r="H931" s="64"/>
      <c r="I931" s="64"/>
      <c r="J931" s="64"/>
      <c r="K931" s="64"/>
      <c r="L931" s="64"/>
      <c r="M931" s="64"/>
      <c r="N931" s="64"/>
      <c r="O931" s="64"/>
      <c r="P931" s="64"/>
      <c r="Q931" s="64"/>
      <c r="R931" s="64"/>
      <c r="S931" s="64"/>
      <c r="T931" s="64"/>
      <c r="U931" s="64"/>
      <c r="V931" s="64"/>
      <c r="W931" s="64"/>
      <c r="X931" s="64"/>
      <c r="Y931" s="64"/>
      <c r="Z931" s="64"/>
    </row>
    <row r="932" ht="12" customHeight="1">
      <c r="A932" s="64"/>
      <c r="B932" s="64"/>
      <c r="C932" s="64"/>
      <c r="D932" s="64"/>
      <c r="E932" s="64"/>
      <c r="F932" s="64"/>
      <c r="G932" s="64"/>
      <c r="H932" s="64"/>
      <c r="I932" s="64"/>
      <c r="J932" s="64"/>
      <c r="K932" s="64"/>
      <c r="L932" s="64"/>
      <c r="M932" s="64"/>
      <c r="N932" s="64"/>
      <c r="O932" s="64"/>
      <c r="P932" s="64"/>
      <c r="Q932" s="64"/>
      <c r="R932" s="64"/>
      <c r="S932" s="64"/>
      <c r="T932" s="64"/>
      <c r="U932" s="64"/>
      <c r="V932" s="64"/>
      <c r="W932" s="64"/>
      <c r="X932" s="64"/>
      <c r="Y932" s="64"/>
      <c r="Z932" s="64"/>
    </row>
    <row r="933" ht="12" customHeight="1">
      <c r="A933" s="64"/>
      <c r="B933" s="64"/>
      <c r="C933" s="64"/>
      <c r="D933" s="64"/>
      <c r="E933" s="64"/>
      <c r="F933" s="64"/>
      <c r="G933" s="64"/>
      <c r="H933" s="64"/>
      <c r="I933" s="64"/>
      <c r="J933" s="64"/>
      <c r="K933" s="64"/>
      <c r="L933" s="64"/>
      <c r="M933" s="64"/>
      <c r="N933" s="64"/>
      <c r="O933" s="64"/>
      <c r="P933" s="64"/>
      <c r="Q933" s="64"/>
      <c r="R933" s="64"/>
      <c r="S933" s="64"/>
      <c r="T933" s="64"/>
      <c r="U933" s="64"/>
      <c r="V933" s="64"/>
      <c r="W933" s="64"/>
      <c r="X933" s="64"/>
      <c r="Y933" s="64"/>
      <c r="Z933" s="64"/>
    </row>
    <row r="934" ht="12" customHeight="1">
      <c r="A934" s="64"/>
      <c r="B934" s="64"/>
      <c r="C934" s="64"/>
      <c r="D934" s="64"/>
      <c r="E934" s="64"/>
      <c r="F934" s="64"/>
      <c r="G934" s="64"/>
      <c r="H934" s="64"/>
      <c r="I934" s="64"/>
      <c r="J934" s="64"/>
      <c r="K934" s="64"/>
      <c r="L934" s="64"/>
      <c r="M934" s="64"/>
      <c r="N934" s="64"/>
      <c r="O934" s="64"/>
      <c r="P934" s="64"/>
      <c r="Q934" s="64"/>
      <c r="R934" s="64"/>
      <c r="S934" s="64"/>
      <c r="T934" s="64"/>
      <c r="U934" s="64"/>
      <c r="V934" s="64"/>
      <c r="W934" s="64"/>
      <c r="X934" s="64"/>
      <c r="Y934" s="64"/>
      <c r="Z934" s="64"/>
    </row>
    <row r="935" ht="12" customHeight="1">
      <c r="A935" s="64"/>
      <c r="B935" s="64"/>
      <c r="C935" s="64"/>
      <c r="D935" s="64"/>
      <c r="E935" s="64"/>
      <c r="F935" s="64"/>
      <c r="G935" s="64"/>
      <c r="H935" s="64"/>
      <c r="I935" s="64"/>
      <c r="J935" s="64"/>
      <c r="K935" s="64"/>
      <c r="L935" s="64"/>
      <c r="M935" s="64"/>
      <c r="N935" s="64"/>
      <c r="O935" s="64"/>
      <c r="P935" s="64"/>
      <c r="Q935" s="64"/>
      <c r="R935" s="64"/>
      <c r="S935" s="64"/>
      <c r="T935" s="64"/>
      <c r="U935" s="64"/>
      <c r="V935" s="64"/>
      <c r="W935" s="64"/>
      <c r="X935" s="64"/>
      <c r="Y935" s="64"/>
      <c r="Z935" s="64"/>
    </row>
    <row r="936" ht="12" customHeight="1">
      <c r="A936" s="64"/>
      <c r="B936" s="64"/>
      <c r="C936" s="64"/>
      <c r="D936" s="64"/>
      <c r="E936" s="64"/>
      <c r="F936" s="64"/>
      <c r="G936" s="64"/>
      <c r="H936" s="64"/>
      <c r="I936" s="64"/>
      <c r="J936" s="64"/>
      <c r="K936" s="64"/>
      <c r="L936" s="64"/>
      <c r="M936" s="64"/>
      <c r="N936" s="64"/>
      <c r="O936" s="64"/>
      <c r="P936" s="64"/>
      <c r="Q936" s="64"/>
      <c r="R936" s="64"/>
      <c r="S936" s="64"/>
      <c r="T936" s="64"/>
      <c r="U936" s="64"/>
      <c r="V936" s="64"/>
      <c r="W936" s="64"/>
      <c r="X936" s="64"/>
      <c r="Y936" s="64"/>
      <c r="Z936" s="64"/>
    </row>
    <row r="937" ht="12" customHeight="1">
      <c r="A937" s="64"/>
      <c r="B937" s="64"/>
      <c r="C937" s="64"/>
      <c r="D937" s="64"/>
      <c r="E937" s="64"/>
      <c r="F937" s="64"/>
      <c r="G937" s="64"/>
      <c r="H937" s="64"/>
      <c r="I937" s="64"/>
      <c r="J937" s="64"/>
      <c r="K937" s="64"/>
      <c r="L937" s="64"/>
      <c r="M937" s="64"/>
      <c r="N937" s="64"/>
      <c r="O937" s="64"/>
      <c r="P937" s="64"/>
      <c r="Q937" s="64"/>
      <c r="R937" s="64"/>
      <c r="S937" s="64"/>
      <c r="T937" s="64"/>
      <c r="U937" s="64"/>
      <c r="V937" s="64"/>
      <c r="W937" s="64"/>
      <c r="X937" s="64"/>
      <c r="Y937" s="64"/>
      <c r="Z937" s="64"/>
    </row>
    <row r="938" ht="12" customHeight="1">
      <c r="A938" s="64"/>
      <c r="B938" s="64"/>
      <c r="C938" s="64"/>
      <c r="D938" s="64"/>
      <c r="E938" s="64"/>
      <c r="F938" s="64"/>
      <c r="G938" s="64"/>
      <c r="H938" s="64"/>
      <c r="I938" s="64"/>
      <c r="J938" s="64"/>
      <c r="K938" s="64"/>
      <c r="L938" s="64"/>
      <c r="M938" s="64"/>
      <c r="N938" s="64"/>
      <c r="O938" s="64"/>
      <c r="P938" s="64"/>
      <c r="Q938" s="64"/>
      <c r="R938" s="64"/>
      <c r="S938" s="64"/>
      <c r="T938" s="64"/>
      <c r="U938" s="64"/>
      <c r="V938" s="64"/>
      <c r="W938" s="64"/>
      <c r="X938" s="64"/>
      <c r="Y938" s="64"/>
      <c r="Z938" s="64"/>
    </row>
    <row r="939" ht="12" customHeight="1">
      <c r="A939" s="64"/>
      <c r="B939" s="64"/>
      <c r="C939" s="64"/>
      <c r="D939" s="64"/>
      <c r="E939" s="64"/>
      <c r="F939" s="64"/>
      <c r="G939" s="64"/>
      <c r="H939" s="64"/>
      <c r="I939" s="64"/>
      <c r="J939" s="64"/>
      <c r="K939" s="64"/>
      <c r="L939" s="64"/>
      <c r="M939" s="64"/>
      <c r="N939" s="64"/>
      <c r="O939" s="64"/>
      <c r="P939" s="64"/>
      <c r="Q939" s="64"/>
      <c r="R939" s="64"/>
      <c r="S939" s="64"/>
      <c r="T939" s="64"/>
      <c r="U939" s="64"/>
      <c r="V939" s="64"/>
      <c r="W939" s="64"/>
      <c r="X939" s="64"/>
      <c r="Y939" s="64"/>
      <c r="Z939" s="64"/>
    </row>
    <row r="940" ht="12" customHeight="1">
      <c r="A940" s="64"/>
      <c r="B940" s="64"/>
      <c r="C940" s="64"/>
      <c r="D940" s="64"/>
      <c r="E940" s="64"/>
      <c r="F940" s="64"/>
      <c r="G940" s="64"/>
      <c r="H940" s="64"/>
      <c r="I940" s="64"/>
      <c r="J940" s="64"/>
      <c r="K940" s="64"/>
      <c r="L940" s="64"/>
      <c r="M940" s="64"/>
      <c r="N940" s="64"/>
      <c r="O940" s="64"/>
      <c r="P940" s="64"/>
      <c r="Q940" s="64"/>
      <c r="R940" s="64"/>
      <c r="S940" s="64"/>
      <c r="T940" s="64"/>
      <c r="U940" s="64"/>
      <c r="V940" s="64"/>
      <c r="W940" s="64"/>
      <c r="X940" s="64"/>
      <c r="Y940" s="64"/>
      <c r="Z940" s="64"/>
    </row>
    <row r="941" ht="12" customHeight="1">
      <c r="A941" s="64"/>
      <c r="B941" s="64"/>
      <c r="C941" s="64"/>
      <c r="D941" s="64"/>
      <c r="E941" s="64"/>
      <c r="F941" s="64"/>
      <c r="G941" s="64"/>
      <c r="H941" s="64"/>
      <c r="I941" s="64"/>
      <c r="J941" s="64"/>
      <c r="K941" s="64"/>
      <c r="L941" s="64"/>
      <c r="M941" s="64"/>
      <c r="N941" s="64"/>
      <c r="O941" s="64"/>
      <c r="P941" s="64"/>
      <c r="Q941" s="64"/>
      <c r="R941" s="64"/>
      <c r="S941" s="64"/>
      <c r="T941" s="64"/>
      <c r="U941" s="64"/>
      <c r="V941" s="64"/>
      <c r="W941" s="64"/>
      <c r="X941" s="64"/>
      <c r="Y941" s="64"/>
      <c r="Z941" s="64"/>
    </row>
    <row r="942" ht="12" customHeight="1">
      <c r="A942" s="64"/>
      <c r="B942" s="64"/>
      <c r="C942" s="64"/>
      <c r="D942" s="64"/>
      <c r="E942" s="64"/>
      <c r="F942" s="64"/>
      <c r="G942" s="64"/>
      <c r="H942" s="64"/>
      <c r="I942" s="64"/>
      <c r="J942" s="64"/>
      <c r="K942" s="64"/>
      <c r="L942" s="64"/>
      <c r="M942" s="64"/>
      <c r="N942" s="64"/>
      <c r="O942" s="64"/>
      <c r="P942" s="64"/>
      <c r="Q942" s="64"/>
      <c r="R942" s="64"/>
      <c r="S942" s="64"/>
      <c r="T942" s="64"/>
      <c r="U942" s="64"/>
      <c r="V942" s="64"/>
      <c r="W942" s="64"/>
      <c r="X942" s="64"/>
      <c r="Y942" s="64"/>
      <c r="Z942" s="64"/>
    </row>
    <row r="943" ht="12" customHeight="1">
      <c r="A943" s="64"/>
      <c r="B943" s="64"/>
      <c r="C943" s="64"/>
      <c r="D943" s="64"/>
      <c r="E943" s="64"/>
      <c r="F943" s="64"/>
      <c r="G943" s="64"/>
      <c r="H943" s="64"/>
      <c r="I943" s="64"/>
      <c r="J943" s="64"/>
      <c r="K943" s="64"/>
      <c r="L943" s="64"/>
      <c r="M943" s="64"/>
      <c r="N943" s="64"/>
      <c r="O943" s="64"/>
      <c r="P943" s="64"/>
      <c r="Q943" s="64"/>
      <c r="R943" s="64"/>
      <c r="S943" s="64"/>
      <c r="T943" s="64"/>
      <c r="U943" s="64"/>
      <c r="V943" s="64"/>
      <c r="W943" s="64"/>
      <c r="X943" s="64"/>
      <c r="Y943" s="64"/>
      <c r="Z943" s="64"/>
    </row>
    <row r="944" ht="12" customHeight="1">
      <c r="A944" s="64"/>
      <c r="B944" s="64"/>
      <c r="C944" s="64"/>
      <c r="D944" s="64"/>
      <c r="E944" s="64"/>
      <c r="F944" s="64"/>
      <c r="G944" s="64"/>
      <c r="H944" s="64"/>
      <c r="I944" s="64"/>
      <c r="J944" s="64"/>
      <c r="K944" s="64"/>
      <c r="L944" s="64"/>
      <c r="M944" s="64"/>
      <c r="N944" s="64"/>
      <c r="O944" s="64"/>
      <c r="P944" s="64"/>
      <c r="Q944" s="64"/>
      <c r="R944" s="64"/>
      <c r="S944" s="64"/>
      <c r="T944" s="64"/>
      <c r="U944" s="64"/>
      <c r="V944" s="64"/>
      <c r="W944" s="64"/>
      <c r="X944" s="64"/>
      <c r="Y944" s="64"/>
      <c r="Z944" s="64"/>
    </row>
    <row r="945" ht="12" customHeight="1">
      <c r="A945" s="64"/>
      <c r="B945" s="64"/>
      <c r="C945" s="64"/>
      <c r="D945" s="64"/>
      <c r="E945" s="64"/>
      <c r="F945" s="64"/>
      <c r="G945" s="64"/>
      <c r="H945" s="64"/>
      <c r="I945" s="64"/>
      <c r="J945" s="64"/>
      <c r="K945" s="64"/>
      <c r="L945" s="64"/>
      <c r="M945" s="64"/>
      <c r="N945" s="64"/>
      <c r="O945" s="64"/>
      <c r="P945" s="64"/>
      <c r="Q945" s="64"/>
      <c r="R945" s="64"/>
      <c r="S945" s="64"/>
      <c r="T945" s="64"/>
      <c r="U945" s="64"/>
      <c r="V945" s="64"/>
      <c r="W945" s="64"/>
      <c r="X945" s="64"/>
      <c r="Y945" s="64"/>
      <c r="Z945" s="64"/>
    </row>
    <row r="946" ht="12" customHeight="1">
      <c r="A946" s="64"/>
      <c r="B946" s="64"/>
      <c r="C946" s="64"/>
      <c r="D946" s="64"/>
      <c r="E946" s="64"/>
      <c r="F946" s="64"/>
      <c r="G946" s="64"/>
      <c r="H946" s="64"/>
      <c r="I946" s="64"/>
      <c r="J946" s="64"/>
      <c r="K946" s="64"/>
      <c r="L946" s="64"/>
      <c r="M946" s="64"/>
      <c r="N946" s="64"/>
      <c r="O946" s="64"/>
      <c r="P946" s="64"/>
      <c r="Q946" s="64"/>
      <c r="R946" s="64"/>
      <c r="S946" s="64"/>
      <c r="T946" s="64"/>
      <c r="U946" s="64"/>
      <c r="V946" s="64"/>
      <c r="W946" s="64"/>
      <c r="X946" s="64"/>
      <c r="Y946" s="64"/>
      <c r="Z946" s="64"/>
    </row>
    <row r="947" ht="12" customHeight="1">
      <c r="A947" s="64"/>
      <c r="B947" s="64"/>
      <c r="C947" s="64"/>
      <c r="D947" s="64"/>
      <c r="E947" s="64"/>
      <c r="F947" s="64"/>
      <c r="G947" s="64"/>
      <c r="H947" s="64"/>
      <c r="I947" s="64"/>
      <c r="J947" s="64"/>
      <c r="K947" s="64"/>
      <c r="L947" s="64"/>
      <c r="M947" s="64"/>
      <c r="N947" s="64"/>
      <c r="O947" s="64"/>
      <c r="P947" s="64"/>
      <c r="Q947" s="64"/>
      <c r="R947" s="64"/>
      <c r="S947" s="64"/>
      <c r="T947" s="64"/>
      <c r="U947" s="64"/>
      <c r="V947" s="64"/>
      <c r="W947" s="64"/>
      <c r="X947" s="64"/>
      <c r="Y947" s="64"/>
      <c r="Z947" s="64"/>
    </row>
    <row r="948" ht="12" customHeight="1">
      <c r="A948" s="64"/>
      <c r="B948" s="64"/>
      <c r="C948" s="64"/>
      <c r="D948" s="64"/>
      <c r="E948" s="64"/>
      <c r="F948" s="64"/>
      <c r="G948" s="64"/>
      <c r="H948" s="64"/>
      <c r="I948" s="64"/>
      <c r="J948" s="64"/>
      <c r="K948" s="64"/>
      <c r="L948" s="64"/>
      <c r="M948" s="64"/>
      <c r="N948" s="64"/>
      <c r="O948" s="64"/>
      <c r="P948" s="64"/>
      <c r="Q948" s="64"/>
      <c r="R948" s="64"/>
      <c r="S948" s="64"/>
      <c r="T948" s="64"/>
      <c r="U948" s="64"/>
      <c r="V948" s="64"/>
      <c r="W948" s="64"/>
      <c r="X948" s="64"/>
      <c r="Y948" s="64"/>
      <c r="Z948" s="64"/>
    </row>
    <row r="949" ht="12" customHeight="1">
      <c r="A949" s="64"/>
      <c r="B949" s="64"/>
      <c r="C949" s="64"/>
      <c r="D949" s="64"/>
      <c r="E949" s="64"/>
      <c r="F949" s="64"/>
      <c r="G949" s="64"/>
      <c r="H949" s="64"/>
      <c r="I949" s="64"/>
      <c r="J949" s="64"/>
      <c r="K949" s="64"/>
      <c r="L949" s="64"/>
      <c r="M949" s="64"/>
      <c r="N949" s="64"/>
      <c r="O949" s="64"/>
      <c r="P949" s="64"/>
      <c r="Q949" s="64"/>
      <c r="R949" s="64"/>
      <c r="S949" s="64"/>
      <c r="T949" s="64"/>
      <c r="U949" s="64"/>
      <c r="V949" s="64"/>
      <c r="W949" s="64"/>
      <c r="X949" s="64"/>
      <c r="Y949" s="64"/>
      <c r="Z949" s="64"/>
    </row>
    <row r="950" ht="12" customHeight="1">
      <c r="A950" s="64"/>
      <c r="B950" s="64"/>
      <c r="C950" s="64"/>
      <c r="D950" s="64"/>
      <c r="E950" s="64"/>
      <c r="F950" s="64"/>
      <c r="G950" s="64"/>
      <c r="H950" s="64"/>
      <c r="I950" s="64"/>
      <c r="J950" s="64"/>
      <c r="K950" s="64"/>
      <c r="L950" s="64"/>
      <c r="M950" s="64"/>
      <c r="N950" s="64"/>
      <c r="O950" s="64"/>
      <c r="P950" s="64"/>
      <c r="Q950" s="64"/>
      <c r="R950" s="64"/>
      <c r="S950" s="64"/>
      <c r="T950" s="64"/>
      <c r="U950" s="64"/>
      <c r="V950" s="64"/>
      <c r="W950" s="64"/>
      <c r="X950" s="64"/>
      <c r="Y950" s="64"/>
      <c r="Z950" s="64"/>
    </row>
    <row r="951" ht="12" customHeight="1">
      <c r="A951" s="64"/>
      <c r="B951" s="64"/>
      <c r="C951" s="64"/>
      <c r="D951" s="64"/>
      <c r="E951" s="64"/>
      <c r="F951" s="64"/>
      <c r="G951" s="64"/>
      <c r="H951" s="64"/>
      <c r="I951" s="64"/>
      <c r="J951" s="64"/>
      <c r="K951" s="64"/>
      <c r="L951" s="64"/>
      <c r="M951" s="64"/>
      <c r="N951" s="64"/>
      <c r="O951" s="64"/>
      <c r="P951" s="64"/>
      <c r="Q951" s="64"/>
      <c r="R951" s="64"/>
      <c r="S951" s="64"/>
      <c r="T951" s="64"/>
      <c r="U951" s="64"/>
      <c r="V951" s="64"/>
      <c r="W951" s="64"/>
      <c r="X951" s="64"/>
      <c r="Y951" s="64"/>
      <c r="Z951" s="64"/>
    </row>
    <row r="952" ht="12" customHeight="1">
      <c r="A952" s="64"/>
      <c r="B952" s="64"/>
      <c r="C952" s="64"/>
      <c r="D952" s="64"/>
      <c r="E952" s="64"/>
      <c r="F952" s="64"/>
      <c r="G952" s="64"/>
      <c r="H952" s="64"/>
      <c r="I952" s="64"/>
      <c r="J952" s="64"/>
      <c r="K952" s="64"/>
      <c r="L952" s="64"/>
      <c r="M952" s="64"/>
      <c r="N952" s="64"/>
      <c r="O952" s="64"/>
      <c r="P952" s="64"/>
      <c r="Q952" s="64"/>
      <c r="R952" s="64"/>
      <c r="S952" s="64"/>
      <c r="T952" s="64"/>
      <c r="U952" s="64"/>
      <c r="V952" s="64"/>
      <c r="W952" s="64"/>
      <c r="X952" s="64"/>
      <c r="Y952" s="64"/>
      <c r="Z952" s="64"/>
    </row>
    <row r="953" ht="12" customHeight="1">
      <c r="A953" s="64"/>
      <c r="B953" s="64"/>
      <c r="C953" s="64"/>
      <c r="D953" s="64"/>
      <c r="E953" s="64"/>
      <c r="F953" s="64"/>
      <c r="G953" s="64"/>
      <c r="H953" s="64"/>
      <c r="I953" s="64"/>
      <c r="J953" s="64"/>
      <c r="K953" s="64"/>
      <c r="L953" s="64"/>
      <c r="M953" s="64"/>
      <c r="N953" s="64"/>
      <c r="O953" s="64"/>
      <c r="P953" s="64"/>
      <c r="Q953" s="64"/>
      <c r="R953" s="64"/>
      <c r="S953" s="64"/>
      <c r="T953" s="64"/>
      <c r="U953" s="64"/>
      <c r="V953" s="64"/>
      <c r="W953" s="64"/>
      <c r="X953" s="64"/>
      <c r="Y953" s="64"/>
      <c r="Z953" s="64"/>
    </row>
    <row r="954" ht="12" customHeight="1">
      <c r="A954" s="64"/>
      <c r="B954" s="64"/>
      <c r="C954" s="64"/>
      <c r="D954" s="64"/>
      <c r="E954" s="64"/>
      <c r="F954" s="64"/>
      <c r="G954" s="64"/>
      <c r="H954" s="64"/>
      <c r="I954" s="64"/>
      <c r="J954" s="64"/>
      <c r="K954" s="64"/>
      <c r="L954" s="64"/>
      <c r="M954" s="64"/>
      <c r="N954" s="64"/>
      <c r="O954" s="64"/>
      <c r="P954" s="64"/>
      <c r="Q954" s="64"/>
      <c r="R954" s="64"/>
      <c r="S954" s="64"/>
      <c r="T954" s="64"/>
      <c r="U954" s="64"/>
      <c r="V954" s="64"/>
      <c r="W954" s="64"/>
      <c r="X954" s="64"/>
      <c r="Y954" s="64"/>
      <c r="Z954" s="64"/>
    </row>
    <row r="955" ht="12" customHeight="1">
      <c r="A955" s="64"/>
      <c r="B955" s="64"/>
      <c r="C955" s="64"/>
      <c r="D955" s="64"/>
      <c r="E955" s="64"/>
      <c r="F955" s="64"/>
      <c r="G955" s="64"/>
      <c r="H955" s="64"/>
      <c r="I955" s="64"/>
      <c r="J955" s="64"/>
      <c r="K955" s="64"/>
      <c r="L955" s="64"/>
      <c r="M955" s="64"/>
      <c r="N955" s="64"/>
      <c r="O955" s="64"/>
      <c r="P955" s="64"/>
      <c r="Q955" s="64"/>
      <c r="R955" s="64"/>
      <c r="S955" s="64"/>
      <c r="T955" s="64"/>
      <c r="U955" s="64"/>
      <c r="V955" s="64"/>
      <c r="W955" s="64"/>
      <c r="X955" s="64"/>
      <c r="Y955" s="64"/>
      <c r="Z955" s="64"/>
    </row>
    <row r="956" ht="12" customHeight="1">
      <c r="A956" s="64"/>
      <c r="B956" s="64"/>
      <c r="C956" s="64"/>
      <c r="D956" s="64"/>
      <c r="E956" s="64"/>
      <c r="F956" s="64"/>
      <c r="G956" s="64"/>
      <c r="H956" s="64"/>
      <c r="I956" s="64"/>
      <c r="J956" s="64"/>
      <c r="K956" s="64"/>
      <c r="L956" s="64"/>
      <c r="M956" s="64"/>
      <c r="N956" s="64"/>
      <c r="O956" s="64"/>
      <c r="P956" s="64"/>
      <c r="Q956" s="64"/>
      <c r="R956" s="64"/>
      <c r="S956" s="64"/>
      <c r="T956" s="64"/>
      <c r="U956" s="64"/>
      <c r="V956" s="64"/>
      <c r="W956" s="64"/>
      <c r="X956" s="64"/>
      <c r="Y956" s="64"/>
      <c r="Z956" s="64"/>
    </row>
    <row r="957" ht="12" customHeight="1">
      <c r="A957" s="64"/>
      <c r="B957" s="64"/>
      <c r="C957" s="64"/>
      <c r="D957" s="64"/>
      <c r="E957" s="64"/>
      <c r="F957" s="64"/>
      <c r="G957" s="64"/>
      <c r="H957" s="64"/>
      <c r="I957" s="64"/>
      <c r="J957" s="64"/>
      <c r="K957" s="64"/>
      <c r="L957" s="64"/>
      <c r="M957" s="64"/>
      <c r="N957" s="64"/>
      <c r="O957" s="64"/>
      <c r="P957" s="64"/>
      <c r="Q957" s="64"/>
      <c r="R957" s="64"/>
      <c r="S957" s="64"/>
      <c r="T957" s="64"/>
      <c r="U957" s="64"/>
      <c r="V957" s="64"/>
      <c r="W957" s="64"/>
      <c r="X957" s="64"/>
      <c r="Y957" s="64"/>
      <c r="Z957" s="64"/>
    </row>
    <row r="958" ht="12" customHeight="1">
      <c r="A958" s="64"/>
      <c r="B958" s="64"/>
      <c r="C958" s="64"/>
      <c r="D958" s="64"/>
      <c r="E958" s="64"/>
      <c r="F958" s="64"/>
      <c r="G958" s="64"/>
      <c r="H958" s="64"/>
      <c r="I958" s="64"/>
      <c r="J958" s="64"/>
      <c r="K958" s="64"/>
      <c r="L958" s="64"/>
      <c r="M958" s="64"/>
      <c r="N958" s="64"/>
      <c r="O958" s="64"/>
      <c r="P958" s="64"/>
      <c r="Q958" s="64"/>
      <c r="R958" s="64"/>
      <c r="S958" s="64"/>
      <c r="T958" s="64"/>
      <c r="U958" s="64"/>
      <c r="V958" s="64"/>
      <c r="W958" s="64"/>
      <c r="X958" s="64"/>
      <c r="Y958" s="64"/>
      <c r="Z958" s="64"/>
    </row>
    <row r="959" ht="12" customHeight="1">
      <c r="A959" s="64"/>
      <c r="B959" s="64"/>
      <c r="C959" s="64"/>
      <c r="D959" s="64"/>
      <c r="E959" s="64"/>
      <c r="F959" s="64"/>
      <c r="G959" s="64"/>
      <c r="H959" s="64"/>
      <c r="I959" s="64"/>
      <c r="J959" s="64"/>
      <c r="K959" s="64"/>
      <c r="L959" s="64"/>
      <c r="M959" s="64"/>
      <c r="N959" s="64"/>
      <c r="O959" s="64"/>
      <c r="P959" s="64"/>
      <c r="Q959" s="64"/>
      <c r="R959" s="64"/>
      <c r="S959" s="64"/>
      <c r="T959" s="64"/>
      <c r="U959" s="64"/>
      <c r="V959" s="64"/>
      <c r="W959" s="64"/>
      <c r="X959" s="64"/>
      <c r="Y959" s="64"/>
      <c r="Z959" s="64"/>
    </row>
    <row r="960" ht="12" customHeight="1">
      <c r="A960" s="64"/>
      <c r="B960" s="64"/>
      <c r="C960" s="64"/>
      <c r="D960" s="64"/>
      <c r="E960" s="64"/>
      <c r="F960" s="64"/>
      <c r="G960" s="64"/>
      <c r="H960" s="64"/>
      <c r="I960" s="64"/>
      <c r="J960" s="64"/>
      <c r="K960" s="64"/>
      <c r="L960" s="64"/>
      <c r="M960" s="64"/>
      <c r="N960" s="64"/>
      <c r="O960" s="64"/>
      <c r="P960" s="64"/>
      <c r="Q960" s="64"/>
      <c r="R960" s="64"/>
      <c r="S960" s="64"/>
      <c r="T960" s="64"/>
      <c r="U960" s="64"/>
      <c r="V960" s="64"/>
      <c r="W960" s="64"/>
      <c r="X960" s="64"/>
      <c r="Y960" s="64"/>
      <c r="Z960" s="64"/>
    </row>
    <row r="961" ht="12" customHeight="1">
      <c r="A961" s="64"/>
      <c r="B961" s="64"/>
      <c r="C961" s="64"/>
      <c r="D961" s="64"/>
      <c r="E961" s="64"/>
      <c r="F961" s="64"/>
      <c r="G961" s="64"/>
      <c r="H961" s="64"/>
      <c r="I961" s="64"/>
      <c r="J961" s="64"/>
      <c r="K961" s="64"/>
      <c r="L961" s="64"/>
      <c r="M961" s="64"/>
      <c r="N961" s="64"/>
      <c r="O961" s="64"/>
      <c r="P961" s="64"/>
      <c r="Q961" s="64"/>
      <c r="R961" s="64"/>
      <c r="S961" s="64"/>
      <c r="T961" s="64"/>
      <c r="U961" s="64"/>
      <c r="V961" s="64"/>
      <c r="W961" s="64"/>
      <c r="X961" s="64"/>
      <c r="Y961" s="64"/>
      <c r="Z961" s="64"/>
    </row>
    <row r="962" ht="12" customHeight="1">
      <c r="A962" s="64"/>
      <c r="B962" s="64"/>
      <c r="C962" s="64"/>
      <c r="D962" s="64"/>
      <c r="E962" s="64"/>
      <c r="F962" s="64"/>
      <c r="G962" s="64"/>
      <c r="H962" s="64"/>
      <c r="I962" s="64"/>
      <c r="J962" s="64"/>
      <c r="K962" s="64"/>
      <c r="L962" s="64"/>
      <c r="M962" s="64"/>
      <c r="N962" s="64"/>
      <c r="O962" s="64"/>
      <c r="P962" s="64"/>
      <c r="Q962" s="64"/>
      <c r="R962" s="64"/>
      <c r="S962" s="64"/>
      <c r="T962" s="64"/>
      <c r="U962" s="64"/>
      <c r="V962" s="64"/>
      <c r="W962" s="64"/>
      <c r="X962" s="64"/>
      <c r="Y962" s="64"/>
      <c r="Z962" s="64"/>
    </row>
    <row r="963" ht="12" customHeight="1">
      <c r="A963" s="64"/>
      <c r="B963" s="64"/>
      <c r="C963" s="64"/>
      <c r="D963" s="64"/>
      <c r="E963" s="64"/>
      <c r="F963" s="64"/>
      <c r="G963" s="64"/>
      <c r="H963" s="64"/>
      <c r="I963" s="64"/>
      <c r="J963" s="64"/>
      <c r="K963" s="64"/>
      <c r="L963" s="64"/>
      <c r="M963" s="64"/>
      <c r="N963" s="64"/>
      <c r="O963" s="64"/>
      <c r="P963" s="64"/>
      <c r="Q963" s="64"/>
      <c r="R963" s="64"/>
      <c r="S963" s="64"/>
      <c r="T963" s="64"/>
      <c r="U963" s="64"/>
      <c r="V963" s="64"/>
      <c r="W963" s="64"/>
      <c r="X963" s="64"/>
      <c r="Y963" s="64"/>
      <c r="Z963" s="64"/>
    </row>
    <row r="964" ht="12" customHeight="1">
      <c r="A964" s="64"/>
      <c r="B964" s="64"/>
      <c r="C964" s="64"/>
      <c r="D964" s="64"/>
      <c r="E964" s="64"/>
      <c r="F964" s="64"/>
      <c r="G964" s="64"/>
      <c r="H964" s="64"/>
      <c r="I964" s="64"/>
      <c r="J964" s="64"/>
      <c r="K964" s="64"/>
      <c r="L964" s="64"/>
      <c r="M964" s="64"/>
      <c r="N964" s="64"/>
      <c r="O964" s="64"/>
      <c r="P964" s="64"/>
      <c r="Q964" s="64"/>
      <c r="R964" s="64"/>
      <c r="S964" s="64"/>
      <c r="T964" s="64"/>
      <c r="U964" s="64"/>
      <c r="V964" s="64"/>
      <c r="W964" s="64"/>
      <c r="X964" s="64"/>
      <c r="Y964" s="64"/>
      <c r="Z964" s="64"/>
    </row>
    <row r="965" ht="12" customHeight="1">
      <c r="A965" s="64"/>
      <c r="B965" s="64"/>
      <c r="C965" s="64"/>
      <c r="D965" s="64"/>
      <c r="E965" s="64"/>
      <c r="F965" s="64"/>
      <c r="G965" s="64"/>
      <c r="H965" s="64"/>
      <c r="I965" s="64"/>
      <c r="J965" s="64"/>
      <c r="K965" s="64"/>
      <c r="L965" s="64"/>
      <c r="M965" s="64"/>
      <c r="N965" s="64"/>
      <c r="O965" s="64"/>
      <c r="P965" s="64"/>
      <c r="Q965" s="64"/>
      <c r="R965" s="64"/>
      <c r="S965" s="64"/>
      <c r="T965" s="64"/>
      <c r="U965" s="64"/>
      <c r="V965" s="64"/>
      <c r="W965" s="64"/>
      <c r="X965" s="64"/>
      <c r="Y965" s="64"/>
      <c r="Z965" s="64"/>
    </row>
    <row r="966" ht="12" customHeight="1">
      <c r="A966" s="64"/>
      <c r="B966" s="64"/>
      <c r="C966" s="64"/>
      <c r="D966" s="64"/>
      <c r="E966" s="64"/>
      <c r="F966" s="64"/>
      <c r="G966" s="64"/>
      <c r="H966" s="64"/>
      <c r="I966" s="64"/>
      <c r="J966" s="64"/>
      <c r="K966" s="64"/>
      <c r="L966" s="64"/>
      <c r="M966" s="64"/>
      <c r="N966" s="64"/>
      <c r="O966" s="64"/>
      <c r="P966" s="64"/>
      <c r="Q966" s="64"/>
      <c r="R966" s="64"/>
      <c r="S966" s="64"/>
      <c r="T966" s="64"/>
      <c r="U966" s="64"/>
      <c r="V966" s="64"/>
      <c r="W966" s="64"/>
      <c r="X966" s="64"/>
      <c r="Y966" s="64"/>
      <c r="Z966" s="64"/>
    </row>
    <row r="967" ht="12" customHeight="1">
      <c r="A967" s="64"/>
      <c r="B967" s="64"/>
      <c r="C967" s="64"/>
      <c r="D967" s="64"/>
      <c r="E967" s="64"/>
      <c r="F967" s="64"/>
      <c r="G967" s="64"/>
      <c r="H967" s="64"/>
      <c r="I967" s="64"/>
      <c r="J967" s="64"/>
      <c r="K967" s="64"/>
      <c r="L967" s="64"/>
      <c r="M967" s="64"/>
      <c r="N967" s="64"/>
      <c r="O967" s="64"/>
      <c r="P967" s="64"/>
      <c r="Q967" s="64"/>
      <c r="R967" s="64"/>
      <c r="S967" s="64"/>
      <c r="T967" s="64"/>
      <c r="U967" s="64"/>
      <c r="V967" s="64"/>
      <c r="W967" s="64"/>
      <c r="X967" s="64"/>
      <c r="Y967" s="64"/>
      <c r="Z967" s="64"/>
    </row>
    <row r="968" ht="12" customHeight="1">
      <c r="A968" s="64"/>
      <c r="B968" s="64"/>
      <c r="C968" s="64"/>
      <c r="D968" s="64"/>
      <c r="E968" s="64"/>
      <c r="F968" s="64"/>
      <c r="G968" s="64"/>
      <c r="H968" s="64"/>
      <c r="I968" s="64"/>
      <c r="J968" s="64"/>
      <c r="K968" s="64"/>
      <c r="L968" s="64"/>
      <c r="M968" s="64"/>
      <c r="N968" s="64"/>
      <c r="O968" s="64"/>
      <c r="P968" s="64"/>
      <c r="Q968" s="64"/>
      <c r="R968" s="64"/>
      <c r="S968" s="64"/>
      <c r="T968" s="64"/>
      <c r="U968" s="64"/>
      <c r="V968" s="64"/>
      <c r="W968" s="64"/>
      <c r="X968" s="64"/>
      <c r="Y968" s="64"/>
      <c r="Z968" s="64"/>
    </row>
    <row r="969" ht="12" customHeight="1">
      <c r="A969" s="64"/>
      <c r="B969" s="64"/>
      <c r="C969" s="64"/>
      <c r="D969" s="64"/>
      <c r="E969" s="64"/>
      <c r="F969" s="64"/>
      <c r="G969" s="64"/>
      <c r="H969" s="64"/>
      <c r="I969" s="64"/>
      <c r="J969" s="64"/>
      <c r="K969" s="64"/>
      <c r="L969" s="64"/>
      <c r="M969" s="64"/>
      <c r="N969" s="64"/>
      <c r="O969" s="64"/>
      <c r="P969" s="64"/>
      <c r="Q969" s="64"/>
      <c r="R969" s="64"/>
      <c r="S969" s="64"/>
      <c r="T969" s="64"/>
      <c r="U969" s="64"/>
      <c r="V969" s="64"/>
      <c r="W969" s="64"/>
      <c r="X969" s="64"/>
      <c r="Y969" s="64"/>
      <c r="Z969" s="64"/>
    </row>
    <row r="970" ht="12" customHeight="1">
      <c r="A970" s="64"/>
      <c r="B970" s="64"/>
      <c r="C970" s="64"/>
      <c r="D970" s="64"/>
      <c r="E970" s="64"/>
      <c r="F970" s="64"/>
      <c r="G970" s="64"/>
      <c r="H970" s="64"/>
      <c r="I970" s="64"/>
      <c r="J970" s="64"/>
      <c r="K970" s="64"/>
      <c r="L970" s="64"/>
      <c r="M970" s="64"/>
      <c r="N970" s="64"/>
      <c r="O970" s="64"/>
      <c r="P970" s="64"/>
      <c r="Q970" s="64"/>
      <c r="R970" s="64"/>
      <c r="S970" s="64"/>
      <c r="T970" s="64"/>
      <c r="U970" s="64"/>
      <c r="V970" s="64"/>
      <c r="W970" s="64"/>
      <c r="X970" s="64"/>
      <c r="Y970" s="64"/>
      <c r="Z970" s="64"/>
    </row>
    <row r="971" ht="12" customHeight="1">
      <c r="A971" s="64"/>
      <c r="B971" s="64"/>
      <c r="C971" s="64"/>
      <c r="D971" s="64"/>
      <c r="E971" s="64"/>
      <c r="F971" s="64"/>
      <c r="G971" s="64"/>
      <c r="H971" s="64"/>
      <c r="I971" s="64"/>
      <c r="J971" s="64"/>
      <c r="K971" s="64"/>
      <c r="L971" s="64"/>
      <c r="M971" s="64"/>
      <c r="N971" s="64"/>
      <c r="O971" s="64"/>
      <c r="P971" s="64"/>
      <c r="Q971" s="64"/>
      <c r="R971" s="64"/>
      <c r="S971" s="64"/>
      <c r="T971" s="64"/>
      <c r="U971" s="64"/>
      <c r="V971" s="64"/>
      <c r="W971" s="64"/>
      <c r="X971" s="64"/>
      <c r="Y971" s="64"/>
      <c r="Z971" s="64"/>
    </row>
    <row r="972" ht="12" customHeight="1">
      <c r="A972" s="64"/>
      <c r="B972" s="64"/>
      <c r="C972" s="64"/>
      <c r="D972" s="64"/>
      <c r="E972" s="64"/>
      <c r="F972" s="64"/>
      <c r="G972" s="64"/>
      <c r="H972" s="64"/>
      <c r="I972" s="64"/>
      <c r="J972" s="64"/>
      <c r="K972" s="64"/>
      <c r="L972" s="64"/>
      <c r="M972" s="64"/>
      <c r="N972" s="64"/>
      <c r="O972" s="64"/>
      <c r="P972" s="64"/>
      <c r="Q972" s="64"/>
      <c r="R972" s="64"/>
      <c r="S972" s="64"/>
      <c r="T972" s="64"/>
      <c r="U972" s="64"/>
      <c r="V972" s="64"/>
      <c r="W972" s="64"/>
      <c r="X972" s="64"/>
      <c r="Y972" s="64"/>
      <c r="Z972" s="64"/>
    </row>
    <row r="973" ht="12" customHeight="1">
      <c r="A973" s="64"/>
      <c r="B973" s="64"/>
      <c r="C973" s="64"/>
      <c r="D973" s="64"/>
      <c r="E973" s="64"/>
      <c r="F973" s="64"/>
      <c r="G973" s="64"/>
      <c r="H973" s="64"/>
      <c r="I973" s="64"/>
      <c r="J973" s="64"/>
      <c r="K973" s="64"/>
      <c r="L973" s="64"/>
      <c r="M973" s="64"/>
      <c r="N973" s="64"/>
      <c r="O973" s="64"/>
      <c r="P973" s="64"/>
      <c r="Q973" s="64"/>
      <c r="R973" s="64"/>
      <c r="S973" s="64"/>
      <c r="T973" s="64"/>
      <c r="U973" s="64"/>
      <c r="V973" s="64"/>
      <c r="W973" s="64"/>
      <c r="X973" s="64"/>
      <c r="Y973" s="64"/>
      <c r="Z973" s="64"/>
    </row>
    <row r="974" ht="12" customHeight="1">
      <c r="A974" s="64"/>
      <c r="B974" s="64"/>
      <c r="C974" s="64"/>
      <c r="D974" s="64"/>
      <c r="E974" s="64"/>
      <c r="F974" s="64"/>
      <c r="G974" s="64"/>
      <c r="H974" s="64"/>
      <c r="I974" s="64"/>
      <c r="J974" s="64"/>
      <c r="K974" s="64"/>
      <c r="L974" s="64"/>
      <c r="M974" s="64"/>
      <c r="N974" s="64"/>
      <c r="O974" s="64"/>
      <c r="P974" s="64"/>
      <c r="Q974" s="64"/>
      <c r="R974" s="64"/>
      <c r="S974" s="64"/>
      <c r="T974" s="64"/>
      <c r="U974" s="64"/>
      <c r="V974" s="64"/>
      <c r="W974" s="64"/>
      <c r="X974" s="64"/>
      <c r="Y974" s="64"/>
      <c r="Z974" s="64"/>
    </row>
    <row r="975" ht="12" customHeight="1">
      <c r="A975" s="64"/>
      <c r="B975" s="64"/>
      <c r="C975" s="64"/>
      <c r="D975" s="64"/>
      <c r="E975" s="64"/>
      <c r="F975" s="64"/>
      <c r="G975" s="64"/>
      <c r="H975" s="64"/>
      <c r="I975" s="64"/>
      <c r="J975" s="64"/>
      <c r="K975" s="64"/>
      <c r="L975" s="64"/>
      <c r="M975" s="64"/>
      <c r="N975" s="64"/>
      <c r="O975" s="64"/>
      <c r="P975" s="64"/>
      <c r="Q975" s="64"/>
      <c r="R975" s="64"/>
      <c r="S975" s="64"/>
      <c r="T975" s="64"/>
      <c r="U975" s="64"/>
      <c r="V975" s="64"/>
      <c r="W975" s="64"/>
      <c r="X975" s="64"/>
      <c r="Y975" s="64"/>
      <c r="Z975" s="64"/>
    </row>
    <row r="976" ht="12" customHeight="1">
      <c r="A976" s="64"/>
      <c r="B976" s="64"/>
      <c r="C976" s="64"/>
      <c r="D976" s="64"/>
      <c r="E976" s="64"/>
      <c r="F976" s="64"/>
      <c r="G976" s="64"/>
      <c r="H976" s="64"/>
      <c r="I976" s="64"/>
      <c r="J976" s="64"/>
      <c r="K976" s="64"/>
      <c r="L976" s="64"/>
      <c r="M976" s="64"/>
      <c r="N976" s="64"/>
      <c r="O976" s="64"/>
      <c r="P976" s="64"/>
      <c r="Q976" s="64"/>
      <c r="R976" s="64"/>
      <c r="S976" s="64"/>
      <c r="T976" s="64"/>
      <c r="U976" s="64"/>
      <c r="V976" s="64"/>
      <c r="W976" s="64"/>
      <c r="X976" s="64"/>
      <c r="Y976" s="64"/>
      <c r="Z976" s="64"/>
    </row>
    <row r="977" ht="12" customHeight="1">
      <c r="A977" s="64"/>
      <c r="B977" s="64"/>
      <c r="C977" s="64"/>
      <c r="D977" s="64"/>
      <c r="E977" s="64"/>
      <c r="F977" s="64"/>
      <c r="G977" s="64"/>
      <c r="H977" s="64"/>
      <c r="I977" s="64"/>
      <c r="J977" s="64"/>
      <c r="K977" s="64"/>
      <c r="L977" s="64"/>
      <c r="M977" s="64"/>
      <c r="N977" s="64"/>
      <c r="O977" s="64"/>
      <c r="P977" s="64"/>
      <c r="Q977" s="64"/>
      <c r="R977" s="64"/>
      <c r="S977" s="64"/>
      <c r="T977" s="64"/>
      <c r="U977" s="64"/>
      <c r="V977" s="64"/>
      <c r="W977" s="64"/>
      <c r="X977" s="64"/>
      <c r="Y977" s="64"/>
      <c r="Z977" s="64"/>
    </row>
    <row r="978" ht="12" customHeight="1">
      <c r="A978" s="64"/>
      <c r="B978" s="64"/>
      <c r="C978" s="64"/>
      <c r="D978" s="64"/>
      <c r="E978" s="64"/>
      <c r="F978" s="64"/>
      <c r="G978" s="64"/>
      <c r="H978" s="64"/>
      <c r="I978" s="64"/>
      <c r="J978" s="64"/>
      <c r="K978" s="64"/>
      <c r="L978" s="64"/>
      <c r="M978" s="64"/>
      <c r="N978" s="64"/>
      <c r="O978" s="64"/>
      <c r="P978" s="64"/>
      <c r="Q978" s="64"/>
      <c r="R978" s="64"/>
      <c r="S978" s="64"/>
      <c r="T978" s="64"/>
      <c r="U978" s="64"/>
      <c r="V978" s="64"/>
      <c r="W978" s="64"/>
      <c r="X978" s="64"/>
      <c r="Y978" s="64"/>
      <c r="Z978" s="64"/>
    </row>
    <row r="979" ht="12" customHeight="1">
      <c r="A979" s="64"/>
      <c r="B979" s="64"/>
      <c r="C979" s="64"/>
      <c r="D979" s="64"/>
      <c r="E979" s="64"/>
      <c r="F979" s="64"/>
      <c r="G979" s="64"/>
      <c r="H979" s="64"/>
      <c r="I979" s="64"/>
      <c r="J979" s="64"/>
      <c r="K979" s="64"/>
      <c r="L979" s="64"/>
      <c r="M979" s="64"/>
      <c r="N979" s="64"/>
      <c r="O979" s="64"/>
      <c r="P979" s="64"/>
      <c r="Q979" s="64"/>
      <c r="R979" s="64"/>
      <c r="S979" s="64"/>
      <c r="T979" s="64"/>
      <c r="U979" s="64"/>
      <c r="V979" s="64"/>
      <c r="W979" s="64"/>
      <c r="X979" s="64"/>
      <c r="Y979" s="64"/>
      <c r="Z979" s="64"/>
    </row>
    <row r="980" ht="12" customHeight="1">
      <c r="A980" s="64"/>
      <c r="B980" s="64"/>
      <c r="C980" s="64"/>
      <c r="D980" s="64"/>
      <c r="E980" s="64"/>
      <c r="F980" s="64"/>
      <c r="G980" s="64"/>
      <c r="H980" s="64"/>
      <c r="I980" s="64"/>
      <c r="J980" s="64"/>
      <c r="K980" s="64"/>
      <c r="L980" s="64"/>
      <c r="M980" s="64"/>
      <c r="N980" s="64"/>
      <c r="O980" s="64"/>
      <c r="P980" s="64"/>
      <c r="Q980" s="64"/>
      <c r="R980" s="64"/>
      <c r="S980" s="64"/>
      <c r="T980" s="64"/>
      <c r="U980" s="64"/>
      <c r="V980" s="64"/>
      <c r="W980" s="64"/>
      <c r="X980" s="64"/>
      <c r="Y980" s="64"/>
      <c r="Z980" s="64"/>
    </row>
    <row r="981" ht="12" customHeight="1">
      <c r="A981" s="64"/>
      <c r="B981" s="64"/>
      <c r="C981" s="64"/>
      <c r="D981" s="64"/>
      <c r="E981" s="64"/>
      <c r="F981" s="64"/>
      <c r="G981" s="64"/>
      <c r="H981" s="64"/>
      <c r="I981" s="64"/>
      <c r="J981" s="64"/>
      <c r="K981" s="64"/>
      <c r="L981" s="64"/>
      <c r="M981" s="64"/>
      <c r="N981" s="64"/>
      <c r="O981" s="64"/>
      <c r="P981" s="64"/>
      <c r="Q981" s="64"/>
      <c r="R981" s="64"/>
      <c r="S981" s="64"/>
      <c r="T981" s="64"/>
      <c r="U981" s="64"/>
      <c r="V981" s="64"/>
      <c r="W981" s="64"/>
      <c r="X981" s="64"/>
      <c r="Y981" s="64"/>
      <c r="Z981" s="64"/>
    </row>
    <row r="982" ht="12" customHeight="1">
      <c r="A982" s="64"/>
      <c r="B982" s="64"/>
      <c r="C982" s="64"/>
      <c r="D982" s="64"/>
      <c r="E982" s="64"/>
      <c r="F982" s="64"/>
      <c r="G982" s="64"/>
      <c r="H982" s="64"/>
      <c r="I982" s="64"/>
      <c r="J982" s="64"/>
      <c r="K982" s="64"/>
      <c r="L982" s="64"/>
      <c r="M982" s="64"/>
      <c r="N982" s="64"/>
      <c r="O982" s="64"/>
      <c r="P982" s="64"/>
      <c r="Q982" s="64"/>
      <c r="R982" s="64"/>
      <c r="S982" s="64"/>
      <c r="T982" s="64"/>
      <c r="U982" s="64"/>
      <c r="V982" s="64"/>
      <c r="W982" s="64"/>
      <c r="X982" s="64"/>
      <c r="Y982" s="64"/>
      <c r="Z982" s="64"/>
    </row>
    <row r="983" ht="12" customHeight="1">
      <c r="A983" s="64"/>
      <c r="B983" s="64"/>
      <c r="C983" s="64"/>
      <c r="D983" s="64"/>
      <c r="E983" s="64"/>
      <c r="F983" s="64"/>
      <c r="G983" s="64"/>
      <c r="H983" s="64"/>
      <c r="I983" s="64"/>
      <c r="J983" s="64"/>
      <c r="K983" s="64"/>
      <c r="L983" s="64"/>
      <c r="M983" s="64"/>
      <c r="N983" s="64"/>
      <c r="O983" s="64"/>
      <c r="P983" s="64"/>
      <c r="Q983" s="64"/>
      <c r="R983" s="64"/>
      <c r="S983" s="64"/>
      <c r="T983" s="64"/>
      <c r="U983" s="64"/>
      <c r="V983" s="64"/>
      <c r="W983" s="64"/>
      <c r="X983" s="64"/>
      <c r="Y983" s="64"/>
      <c r="Z983" s="64"/>
    </row>
    <row r="984" ht="12" customHeight="1">
      <c r="A984" s="64"/>
      <c r="B984" s="64"/>
      <c r="C984" s="64"/>
      <c r="D984" s="64"/>
      <c r="E984" s="64"/>
      <c r="F984" s="64"/>
      <c r="G984" s="64"/>
      <c r="H984" s="64"/>
      <c r="I984" s="64"/>
      <c r="J984" s="64"/>
      <c r="K984" s="64"/>
      <c r="L984" s="64"/>
      <c r="M984" s="64"/>
      <c r="N984" s="64"/>
      <c r="O984" s="64"/>
      <c r="P984" s="64"/>
      <c r="Q984" s="64"/>
      <c r="R984" s="64"/>
      <c r="S984" s="64"/>
      <c r="T984" s="64"/>
      <c r="U984" s="64"/>
      <c r="V984" s="64"/>
      <c r="W984" s="64"/>
      <c r="X984" s="64"/>
      <c r="Y984" s="64"/>
      <c r="Z984" s="64"/>
    </row>
    <row r="985" ht="12" customHeight="1">
      <c r="A985" s="64"/>
      <c r="B985" s="64"/>
      <c r="C985" s="64"/>
      <c r="D985" s="64"/>
      <c r="E985" s="64"/>
      <c r="F985" s="64"/>
      <c r="G985" s="64"/>
      <c r="H985" s="64"/>
      <c r="I985" s="64"/>
      <c r="J985" s="64"/>
      <c r="K985" s="64"/>
      <c r="L985" s="64"/>
      <c r="M985" s="64"/>
      <c r="N985" s="64"/>
      <c r="O985" s="64"/>
      <c r="P985" s="64"/>
      <c r="Q985" s="64"/>
      <c r="R985" s="64"/>
      <c r="S985" s="64"/>
      <c r="T985" s="64"/>
      <c r="U985" s="64"/>
      <c r="V985" s="64"/>
      <c r="W985" s="64"/>
      <c r="X985" s="64"/>
      <c r="Y985" s="64"/>
      <c r="Z985" s="64"/>
    </row>
    <row r="986" ht="12" customHeight="1">
      <c r="A986" s="64"/>
      <c r="B986" s="64"/>
      <c r="C986" s="64"/>
      <c r="D986" s="64"/>
      <c r="E986" s="64"/>
      <c r="F986" s="64"/>
      <c r="G986" s="64"/>
      <c r="H986" s="64"/>
      <c r="I986" s="64"/>
      <c r="J986" s="64"/>
      <c r="K986" s="64"/>
      <c r="L986" s="64"/>
      <c r="M986" s="64"/>
      <c r="N986" s="64"/>
      <c r="O986" s="64"/>
      <c r="P986" s="64"/>
      <c r="Q986" s="64"/>
      <c r="R986" s="64"/>
      <c r="S986" s="64"/>
      <c r="T986" s="64"/>
      <c r="U986" s="64"/>
      <c r="V986" s="64"/>
      <c r="W986" s="64"/>
      <c r="X986" s="64"/>
      <c r="Y986" s="64"/>
      <c r="Z986" s="64"/>
    </row>
    <row r="987" ht="12" customHeight="1">
      <c r="A987" s="64"/>
      <c r="B987" s="64"/>
      <c r="C987" s="64"/>
      <c r="D987" s="64"/>
      <c r="E987" s="64"/>
      <c r="F987" s="64"/>
      <c r="G987" s="64"/>
      <c r="H987" s="64"/>
      <c r="I987" s="64"/>
      <c r="J987" s="64"/>
      <c r="K987" s="64"/>
      <c r="L987" s="64"/>
      <c r="M987" s="64"/>
      <c r="N987" s="64"/>
      <c r="O987" s="64"/>
      <c r="P987" s="64"/>
      <c r="Q987" s="64"/>
      <c r="R987" s="64"/>
      <c r="S987" s="64"/>
      <c r="T987" s="64"/>
      <c r="U987" s="64"/>
      <c r="V987" s="64"/>
      <c r="W987" s="64"/>
      <c r="X987" s="64"/>
      <c r="Y987" s="64"/>
      <c r="Z987" s="64"/>
    </row>
    <row r="988" ht="12" customHeight="1">
      <c r="A988" s="64"/>
      <c r="B988" s="64"/>
      <c r="C988" s="64"/>
      <c r="D988" s="64"/>
      <c r="E988" s="64"/>
      <c r="F988" s="64"/>
      <c r="G988" s="64"/>
      <c r="H988" s="64"/>
      <c r="I988" s="64"/>
      <c r="J988" s="64"/>
      <c r="K988" s="64"/>
      <c r="L988" s="64"/>
      <c r="M988" s="64"/>
      <c r="N988" s="64"/>
      <c r="O988" s="64"/>
      <c r="P988" s="64"/>
      <c r="Q988" s="64"/>
      <c r="R988" s="64"/>
      <c r="S988" s="64"/>
      <c r="T988" s="64"/>
      <c r="U988" s="64"/>
      <c r="V988" s="64"/>
      <c r="W988" s="64"/>
      <c r="X988" s="64"/>
      <c r="Y988" s="64"/>
      <c r="Z988" s="64"/>
    </row>
    <row r="989" ht="12" customHeight="1">
      <c r="A989" s="64"/>
      <c r="B989" s="64"/>
      <c r="C989" s="64"/>
      <c r="D989" s="64"/>
      <c r="E989" s="64"/>
      <c r="F989" s="64"/>
      <c r="G989" s="64"/>
      <c r="H989" s="64"/>
      <c r="I989" s="64"/>
      <c r="J989" s="64"/>
      <c r="K989" s="64"/>
      <c r="L989" s="64"/>
      <c r="M989" s="64"/>
      <c r="N989" s="64"/>
      <c r="O989" s="64"/>
      <c r="P989" s="64"/>
      <c r="Q989" s="64"/>
      <c r="R989" s="64"/>
      <c r="S989" s="64"/>
      <c r="T989" s="64"/>
      <c r="U989" s="64"/>
      <c r="V989" s="64"/>
      <c r="W989" s="64"/>
      <c r="X989" s="64"/>
      <c r="Y989" s="64"/>
      <c r="Z989" s="64"/>
    </row>
    <row r="990" ht="12" customHeight="1">
      <c r="A990" s="64"/>
      <c r="B990" s="64"/>
      <c r="C990" s="64"/>
      <c r="D990" s="64"/>
      <c r="E990" s="64"/>
      <c r="F990" s="64"/>
      <c r="G990" s="64"/>
      <c r="H990" s="64"/>
      <c r="I990" s="64"/>
      <c r="J990" s="64"/>
      <c r="K990" s="64"/>
      <c r="L990" s="64"/>
      <c r="M990" s="64"/>
      <c r="N990" s="64"/>
      <c r="O990" s="64"/>
      <c r="P990" s="64"/>
      <c r="Q990" s="64"/>
      <c r="R990" s="64"/>
      <c r="S990" s="64"/>
      <c r="T990" s="64"/>
      <c r="U990" s="64"/>
      <c r="V990" s="64"/>
      <c r="W990" s="64"/>
      <c r="X990" s="64"/>
      <c r="Y990" s="64"/>
      <c r="Z990" s="64"/>
    </row>
    <row r="991" ht="12" customHeight="1">
      <c r="A991" s="64"/>
      <c r="B991" s="64"/>
      <c r="C991" s="64"/>
      <c r="D991" s="64"/>
      <c r="E991" s="64"/>
      <c r="F991" s="64"/>
      <c r="G991" s="64"/>
      <c r="H991" s="64"/>
      <c r="I991" s="64"/>
      <c r="J991" s="64"/>
      <c r="K991" s="64"/>
      <c r="L991" s="64"/>
      <c r="M991" s="64"/>
      <c r="N991" s="64"/>
      <c r="O991" s="64"/>
      <c r="P991" s="64"/>
      <c r="Q991" s="64"/>
      <c r="R991" s="64"/>
      <c r="S991" s="64"/>
      <c r="T991" s="64"/>
      <c r="U991" s="64"/>
      <c r="V991" s="64"/>
      <c r="W991" s="64"/>
      <c r="X991" s="64"/>
      <c r="Y991" s="64"/>
      <c r="Z991" s="64"/>
    </row>
    <row r="992" ht="12" customHeight="1">
      <c r="A992" s="64"/>
      <c r="B992" s="64"/>
      <c r="C992" s="64"/>
      <c r="D992" s="64"/>
      <c r="E992" s="64"/>
      <c r="F992" s="64"/>
      <c r="G992" s="64"/>
      <c r="H992" s="64"/>
      <c r="I992" s="64"/>
      <c r="J992" s="64"/>
      <c r="K992" s="64"/>
      <c r="L992" s="64"/>
      <c r="M992" s="64"/>
      <c r="N992" s="64"/>
      <c r="O992" s="64"/>
      <c r="P992" s="64"/>
      <c r="Q992" s="64"/>
      <c r="R992" s="64"/>
      <c r="S992" s="64"/>
      <c r="T992" s="64"/>
      <c r="U992" s="64"/>
      <c r="V992" s="64"/>
      <c r="W992" s="64"/>
      <c r="X992" s="64"/>
      <c r="Y992" s="64"/>
      <c r="Z992" s="64"/>
    </row>
    <row r="993" ht="12" customHeight="1">
      <c r="A993" s="64"/>
      <c r="B993" s="64"/>
      <c r="C993" s="64"/>
      <c r="D993" s="64"/>
      <c r="E993" s="64"/>
      <c r="F993" s="64"/>
      <c r="G993" s="64"/>
      <c r="H993" s="64"/>
      <c r="I993" s="64"/>
      <c r="J993" s="64"/>
      <c r="K993" s="64"/>
      <c r="L993" s="64"/>
      <c r="M993" s="64"/>
      <c r="N993" s="64"/>
      <c r="O993" s="64"/>
      <c r="P993" s="64"/>
      <c r="Q993" s="64"/>
      <c r="R993" s="64"/>
      <c r="S993" s="64"/>
      <c r="T993" s="64"/>
      <c r="U993" s="64"/>
      <c r="V993" s="64"/>
      <c r="W993" s="64"/>
      <c r="X993" s="64"/>
      <c r="Y993" s="64"/>
      <c r="Z993" s="64"/>
    </row>
    <row r="994" ht="12" customHeight="1">
      <c r="A994" s="64"/>
      <c r="B994" s="64"/>
      <c r="C994" s="64"/>
      <c r="D994" s="64"/>
      <c r="E994" s="64"/>
      <c r="F994" s="64"/>
      <c r="G994" s="64"/>
      <c r="H994" s="64"/>
      <c r="I994" s="64"/>
      <c r="J994" s="64"/>
      <c r="K994" s="64"/>
      <c r="L994" s="64"/>
      <c r="M994" s="64"/>
      <c r="N994" s="64"/>
      <c r="O994" s="64"/>
      <c r="P994" s="64"/>
      <c r="Q994" s="64"/>
      <c r="R994" s="64"/>
      <c r="S994" s="64"/>
      <c r="T994" s="64"/>
      <c r="U994" s="64"/>
      <c r="V994" s="64"/>
      <c r="W994" s="64"/>
      <c r="X994" s="64"/>
      <c r="Y994" s="64"/>
      <c r="Z994" s="64"/>
    </row>
    <row r="995" ht="12" customHeight="1">
      <c r="A995" s="64"/>
      <c r="B995" s="64"/>
      <c r="C995" s="64"/>
      <c r="D995" s="64"/>
      <c r="E995" s="64"/>
      <c r="F995" s="64"/>
      <c r="G995" s="64"/>
      <c r="H995" s="64"/>
      <c r="I995" s="64"/>
      <c r="J995" s="64"/>
      <c r="K995" s="64"/>
      <c r="L995" s="64"/>
      <c r="M995" s="64"/>
      <c r="N995" s="64"/>
      <c r="O995" s="64"/>
      <c r="P995" s="64"/>
      <c r="Q995" s="64"/>
      <c r="R995" s="64"/>
      <c r="S995" s="64"/>
      <c r="T995" s="64"/>
      <c r="U995" s="64"/>
      <c r="V995" s="64"/>
      <c r="W995" s="64"/>
      <c r="X995" s="64"/>
      <c r="Y995" s="64"/>
      <c r="Z995" s="64"/>
    </row>
    <row r="996" ht="12" customHeight="1">
      <c r="A996" s="64"/>
      <c r="B996" s="64"/>
      <c r="C996" s="64"/>
      <c r="D996" s="64"/>
      <c r="E996" s="64"/>
      <c r="F996" s="64"/>
      <c r="G996" s="64"/>
      <c r="H996" s="64"/>
      <c r="I996" s="64"/>
      <c r="J996" s="64"/>
      <c r="K996" s="64"/>
      <c r="L996" s="64"/>
      <c r="M996" s="64"/>
      <c r="N996" s="64"/>
      <c r="O996" s="64"/>
      <c r="P996" s="64"/>
      <c r="Q996" s="64"/>
      <c r="R996" s="64"/>
      <c r="S996" s="64"/>
      <c r="T996" s="64"/>
      <c r="U996" s="64"/>
      <c r="V996" s="64"/>
      <c r="W996" s="64"/>
      <c r="X996" s="64"/>
      <c r="Y996" s="64"/>
      <c r="Z996" s="64"/>
    </row>
    <row r="997" ht="12" customHeight="1">
      <c r="A997" s="64"/>
      <c r="B997" s="64"/>
      <c r="C997" s="64"/>
      <c r="D997" s="64"/>
      <c r="E997" s="64"/>
      <c r="F997" s="64"/>
      <c r="G997" s="64"/>
      <c r="H997" s="64"/>
      <c r="I997" s="64"/>
      <c r="J997" s="64"/>
      <c r="K997" s="64"/>
      <c r="L997" s="64"/>
      <c r="M997" s="64"/>
      <c r="N997" s="64"/>
      <c r="O997" s="64"/>
      <c r="P997" s="64"/>
      <c r="Q997" s="64"/>
      <c r="R997" s="64"/>
      <c r="S997" s="64"/>
      <c r="T997" s="64"/>
      <c r="U997" s="64"/>
      <c r="V997" s="64"/>
      <c r="W997" s="64"/>
      <c r="X997" s="64"/>
      <c r="Y997" s="64"/>
      <c r="Z997" s="64"/>
    </row>
    <row r="998" ht="12" customHeight="1">
      <c r="A998" s="64"/>
      <c r="B998" s="64"/>
      <c r="C998" s="64"/>
      <c r="D998" s="64"/>
      <c r="E998" s="64"/>
      <c r="F998" s="64"/>
      <c r="G998" s="64"/>
      <c r="H998" s="64"/>
      <c r="I998" s="64"/>
      <c r="J998" s="64"/>
      <c r="K998" s="64"/>
      <c r="L998" s="64"/>
      <c r="M998" s="64"/>
      <c r="N998" s="64"/>
      <c r="O998" s="64"/>
      <c r="P998" s="64"/>
      <c r="Q998" s="64"/>
      <c r="R998" s="64"/>
      <c r="S998" s="64"/>
      <c r="T998" s="64"/>
      <c r="U998" s="64"/>
      <c r="V998" s="64"/>
      <c r="W998" s="64"/>
      <c r="X998" s="64"/>
      <c r="Y998" s="64"/>
      <c r="Z998" s="64"/>
    </row>
    <row r="999" ht="12" customHeight="1">
      <c r="A999" s="64"/>
      <c r="B999" s="64"/>
      <c r="C999" s="64"/>
      <c r="D999" s="64"/>
      <c r="E999" s="64"/>
      <c r="F999" s="64"/>
      <c r="G999" s="64"/>
      <c r="H999" s="64"/>
      <c r="I999" s="64"/>
      <c r="J999" s="64"/>
      <c r="K999" s="64"/>
      <c r="L999" s="64"/>
      <c r="M999" s="64"/>
      <c r="N999" s="64"/>
      <c r="O999" s="64"/>
      <c r="P999" s="64"/>
      <c r="Q999" s="64"/>
      <c r="R999" s="64"/>
      <c r="S999" s="64"/>
      <c r="T999" s="64"/>
      <c r="U999" s="64"/>
      <c r="V999" s="64"/>
      <c r="W999" s="64"/>
      <c r="X999" s="64"/>
      <c r="Y999" s="64"/>
      <c r="Z999" s="64"/>
    </row>
    <row r="1000" ht="12" customHeight="1">
      <c r="A1000" s="64"/>
      <c r="B1000" s="64"/>
      <c r="C1000" s="64"/>
      <c r="D1000" s="64"/>
      <c r="E1000" s="64"/>
      <c r="F1000" s="64"/>
      <c r="G1000" s="64"/>
      <c r="H1000" s="64"/>
      <c r="I1000" s="64"/>
      <c r="J1000" s="64"/>
      <c r="K1000" s="64"/>
      <c r="L1000" s="64"/>
      <c r="M1000" s="64"/>
      <c r="N1000" s="64"/>
      <c r="O1000" s="64"/>
      <c r="P1000" s="64"/>
      <c r="Q1000" s="64"/>
      <c r="R1000" s="64"/>
      <c r="S1000" s="64"/>
      <c r="T1000" s="64"/>
      <c r="U1000" s="64"/>
      <c r="V1000" s="64"/>
      <c r="W1000" s="64"/>
      <c r="X1000" s="64"/>
      <c r="Y1000" s="64"/>
      <c r="Z1000" s="64"/>
    </row>
  </sheetData>
  <mergeCells count="15">
    <mergeCell ref="M1:O1"/>
    <mergeCell ref="B2:M2"/>
    <mergeCell ref="B3:M3"/>
    <mergeCell ref="B4:M4"/>
    <mergeCell ref="A6:A8"/>
    <mergeCell ref="B6:B8"/>
    <mergeCell ref="C6:C8"/>
    <mergeCell ref="D6:I6"/>
    <mergeCell ref="J6:O6"/>
    <mergeCell ref="D7:D8"/>
    <mergeCell ref="E7:I7"/>
    <mergeCell ref="J7:J8"/>
    <mergeCell ref="K7:O7"/>
    <mergeCell ref="K47:P47"/>
    <mergeCell ref="K48:P48"/>
  </mergeCells>
  <printOptions headings="0" gridLines="0"/>
  <pageMargins left="0.21000000000000005" right="0.25" top="0.21000000000000005" bottom="1" header="0" footer="0"/>
  <pageSetup blackAndWhite="0" cellComments="none" copies="1" draft="0" errors="displayed" firstPageNumber="-1" fitToHeight="0" fitToWidth="1" horizontalDpi="600" orientation="landscape" pageOrder="downThenOver" paperSize="9" scale="100" useFirstPageNumber="0" usePrinterDefaults="1" verticalDpi="600"/>
  <headerFooter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0DA00E7-0074-4406-A2CF-007A0077000F}">
            <xm:f>0</xm:f>
            <x14:dxf>
              <font>
                <color rgb="FF7F7F7F"/>
              </font>
              <fill>
                <patternFill patternType="none"/>
              </fill>
            </x14:dxf>
          </x14:cfRule>
          <xm:sqref>G48:H48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rgb="FF00B0F0"/>
    <outlinePr applyStyles="0" showOutlineSymbols="1" summaryBelow="1" summaryRight="1"/>
    <pageSetUpPr autoPageBreaks="1" fitToPage="1"/>
  </sheetPr>
  <sheetViews>
    <sheetView workbookViewId="0" zoomScale="100">
      <selection activeCell="A1" activeCellId="0" sqref="A1"/>
    </sheetView>
  </sheetViews>
  <sheetFormatPr customHeight="1" defaultColWidth="14.42578125" defaultRowHeight="15"/>
  <cols>
    <col bestFit="1" customWidth="1" min="1" max="1" width="5.42578125"/>
    <col bestFit="1" customWidth="1" min="2" max="2" width="43.28515625"/>
    <col bestFit="1" customWidth="1" min="3" max="4" width="27.42578125"/>
    <col bestFit="1" customWidth="1" min="5" max="5" width="22.28515625"/>
    <col bestFit="1" customWidth="1" min="6" max="6" width="22.7109375"/>
    <col bestFit="1" customWidth="1" min="7" max="7" width="24.140625"/>
    <col bestFit="1" customWidth="1" min="8" max="8" width="24.5703125"/>
    <col bestFit="1" customWidth="1" min="9" max="9" width="22.7109375"/>
    <col bestFit="1" customWidth="1" min="10" max="26" width="9.140625"/>
  </cols>
  <sheetData>
    <row r="1" ht="80.25" customHeight="1">
      <c r="A1" s="64"/>
      <c r="B1" s="64"/>
      <c r="C1" s="64"/>
      <c r="D1" s="64"/>
      <c r="E1" s="65"/>
      <c r="F1" s="65"/>
      <c r="G1" s="65"/>
      <c r="H1" s="66" t="s">
        <v>94</v>
      </c>
      <c r="I1" s="2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</row>
    <row r="2" ht="12" customHeight="1">
      <c r="A2" s="64"/>
      <c r="B2" s="70" t="e">
        <f>"Розрахунок витрат на транспортування власної теплової енергії тепловими мережами інших суб’єктів господарювання на планований період з "&amp;[36]ІНСТРУКЦІЯ!B1&amp;" року"</f>
        <v>#REF!</v>
      </c>
      <c r="C2" s="68"/>
      <c r="D2" s="68"/>
      <c r="E2" s="68"/>
      <c r="F2" s="68"/>
      <c r="G2" s="68"/>
      <c r="H2" s="68"/>
      <c r="I2" s="68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</row>
    <row r="3" ht="25.5" customHeight="1">
      <c r="A3" s="64"/>
      <c r="B3" s="70" t="e">
        <f>'[35]1_Елементи витрат'!A3</f>
        <v>#REF!</v>
      </c>
      <c r="C3" s="68"/>
      <c r="D3" s="68"/>
      <c r="E3" s="68"/>
      <c r="F3" s="68"/>
      <c r="G3" s="68"/>
      <c r="H3" s="68"/>
      <c r="I3" s="68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</row>
    <row r="4" ht="12" customHeight="1">
      <c r="A4" s="64"/>
      <c r="B4" s="71" t="s">
        <v>24</v>
      </c>
      <c r="C4" s="68"/>
      <c r="D4" s="68"/>
      <c r="E4" s="68"/>
      <c r="F4" s="68"/>
      <c r="G4" s="68"/>
      <c r="H4" s="68"/>
      <c r="I4" s="68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</row>
    <row r="5" ht="12" customHeight="1">
      <c r="A5" s="64"/>
      <c r="B5" s="64"/>
      <c r="C5" s="64"/>
      <c r="D5" s="72"/>
      <c r="E5" s="72"/>
      <c r="F5" s="72"/>
      <c r="G5" s="64"/>
      <c r="H5" s="64"/>
      <c r="I5" s="110" t="s">
        <v>25</v>
      </c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</row>
    <row r="6" ht="12" customHeight="1">
      <c r="A6" s="81" t="s">
        <v>26</v>
      </c>
      <c r="B6" s="79" t="s">
        <v>95</v>
      </c>
      <c r="C6" s="79" t="s">
        <v>96</v>
      </c>
      <c r="D6" s="79" t="s">
        <v>97</v>
      </c>
      <c r="E6" s="75" t="s">
        <v>32</v>
      </c>
      <c r="F6" s="8"/>
      <c r="G6" s="79" t="s">
        <v>98</v>
      </c>
      <c r="H6" s="75" t="s">
        <v>32</v>
      </c>
      <c r="I6" s="8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</row>
    <row r="7" ht="92.25" customHeight="1">
      <c r="A7" s="81"/>
      <c r="B7" s="79"/>
      <c r="C7" s="79"/>
      <c r="D7" s="79"/>
      <c r="E7" s="79" t="s">
        <v>99</v>
      </c>
      <c r="F7" s="79" t="s">
        <v>100</v>
      </c>
      <c r="G7" s="79"/>
      <c r="H7" s="79" t="s">
        <v>101</v>
      </c>
      <c r="I7" s="79" t="s">
        <v>102</v>
      </c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</row>
    <row r="8" ht="12" customHeight="1">
      <c r="A8" s="111">
        <v>1</v>
      </c>
      <c r="B8" s="111">
        <v>2</v>
      </c>
      <c r="C8" s="111">
        <v>3</v>
      </c>
      <c r="D8" s="111">
        <v>4</v>
      </c>
      <c r="E8" s="111">
        <v>5</v>
      </c>
      <c r="F8" s="111">
        <v>6</v>
      </c>
      <c r="G8" s="111">
        <v>7</v>
      </c>
      <c r="H8" s="111">
        <v>8</v>
      </c>
      <c r="I8" s="111">
        <v>9</v>
      </c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</row>
    <row r="9" ht="36" customHeight="1">
      <c r="A9" s="112" t="s">
        <v>40</v>
      </c>
      <c r="B9" s="113" t="s">
        <v>103</v>
      </c>
      <c r="C9" s="114" t="e">
        <f>C10+C11+C12+C13+C14</f>
        <v>#REF!</v>
      </c>
      <c r="D9" s="115" t="s">
        <v>42</v>
      </c>
      <c r="E9" s="115" t="s">
        <v>42</v>
      </c>
      <c r="F9" s="115" t="s">
        <v>42</v>
      </c>
      <c r="G9" s="116" t="e">
        <f t="shared" ref="G9:H9" si="44">+G10+G11+G12+G13+G14</f>
        <v>#REF!</v>
      </c>
      <c r="H9" s="116" t="e">
        <f t="shared" si="44"/>
        <v>#REF!</v>
      </c>
      <c r="I9" s="116" t="e">
        <f>G9-H9</f>
        <v>#REF!</v>
      </c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</row>
    <row r="10" ht="12" customHeight="1">
      <c r="A10" s="117" t="s">
        <v>43</v>
      </c>
      <c r="B10" s="118" t="s">
        <v>44</v>
      </c>
      <c r="C10" s="119" t="e">
        <f>#REF!</f>
        <v>#REF!</v>
      </c>
      <c r="D10" s="120" t="e">
        <f t="shared" ref="D10:D13" si="45">E10+F10</f>
        <v>#REF!</v>
      </c>
      <c r="E10" s="120" t="e">
        <f>IF(C10=0,0,#REF!*#REF!/Транс.ін.мережами!C10)</f>
        <v>#REF!</v>
      </c>
      <c r="F10" s="121">
        <v>0</v>
      </c>
      <c r="G10" s="122" t="e">
        <f t="shared" ref="G10:G14" si="46">C10*D10/1000</f>
        <v>#REF!</v>
      </c>
      <c r="H10" s="122" t="e">
        <f t="shared" ref="H10:H14" si="47">C10*E10/1000</f>
        <v>#REF!</v>
      </c>
      <c r="I10" s="123" t="s">
        <v>42</v>
      </c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</row>
    <row r="11" ht="12" customHeight="1">
      <c r="A11" s="117" t="s">
        <v>45</v>
      </c>
      <c r="B11" s="118" t="s">
        <v>46</v>
      </c>
      <c r="C11" s="119" t="e">
        <f>#REF!</f>
        <v>#REF!</v>
      </c>
      <c r="D11" s="120" t="e">
        <f t="shared" si="45"/>
        <v>#REF!</v>
      </c>
      <c r="E11" s="120" t="e">
        <f>IF(C11=0,0,#REF!*#REF!/Транс.ін.мережами!C11)</f>
        <v>#REF!</v>
      </c>
      <c r="F11" s="121">
        <v>0</v>
      </c>
      <c r="G11" s="122" t="e">
        <f t="shared" si="46"/>
        <v>#REF!</v>
      </c>
      <c r="H11" s="122" t="e">
        <f t="shared" si="47"/>
        <v>#REF!</v>
      </c>
      <c r="I11" s="123" t="s">
        <v>42</v>
      </c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</row>
    <row r="12" ht="12" customHeight="1">
      <c r="A12" s="117" t="s">
        <v>47</v>
      </c>
      <c r="B12" s="118" t="s">
        <v>48</v>
      </c>
      <c r="C12" s="119" t="e">
        <f>#REF!</f>
        <v>#REF!</v>
      </c>
      <c r="D12" s="120" t="e">
        <f t="shared" si="45"/>
        <v>#REF!</v>
      </c>
      <c r="E12" s="120" t="e">
        <f>IF(C12=0,0,#REF!*#REF!/Транс.ін.мережами!C12)</f>
        <v>#REF!</v>
      </c>
      <c r="F12" s="121">
        <v>0</v>
      </c>
      <c r="G12" s="122" t="e">
        <f t="shared" si="46"/>
        <v>#REF!</v>
      </c>
      <c r="H12" s="122" t="e">
        <f t="shared" si="47"/>
        <v>#REF!</v>
      </c>
      <c r="I12" s="123" t="s">
        <v>42</v>
      </c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3"/>
    </row>
    <row r="13" ht="12" customHeight="1">
      <c r="A13" s="117" t="s">
        <v>49</v>
      </c>
      <c r="B13" s="118" t="s">
        <v>50</v>
      </c>
      <c r="C13" s="119" t="e">
        <f>#REF!</f>
        <v>#REF!</v>
      </c>
      <c r="D13" s="120" t="e">
        <f t="shared" si="45"/>
        <v>#REF!</v>
      </c>
      <c r="E13" s="120" t="e">
        <f>IF(C13=0,0,#REF!*#REF!/Транс.ін.мережами!C13)</f>
        <v>#REF!</v>
      </c>
      <c r="F13" s="121">
        <v>0</v>
      </c>
      <c r="G13" s="122" t="e">
        <f t="shared" si="46"/>
        <v>#REF!</v>
      </c>
      <c r="H13" s="122" t="e">
        <f t="shared" si="47"/>
        <v>#REF!</v>
      </c>
      <c r="I13" s="123" t="s">
        <v>42</v>
      </c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</row>
    <row r="14" ht="12" customHeight="1">
      <c r="A14" s="117" t="s">
        <v>51</v>
      </c>
      <c r="B14" s="118" t="s">
        <v>52</v>
      </c>
      <c r="C14" s="119" t="e">
        <f>#REF!</f>
        <v>#REF!</v>
      </c>
      <c r="D14" s="120"/>
      <c r="E14" s="120">
        <v>0</v>
      </c>
      <c r="F14" s="121">
        <v>0</v>
      </c>
      <c r="G14" s="122" t="e">
        <f t="shared" si="46"/>
        <v>#REF!</v>
      </c>
      <c r="H14" s="122" t="e">
        <f t="shared" si="47"/>
        <v>#REF!</v>
      </c>
      <c r="I14" s="123" t="s">
        <v>42</v>
      </c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</row>
    <row r="15" ht="12" customHeight="1">
      <c r="A15" s="117" t="s">
        <v>53</v>
      </c>
      <c r="B15" s="124" t="s">
        <v>54</v>
      </c>
      <c r="C15" s="115" t="s">
        <v>42</v>
      </c>
      <c r="D15" s="115" t="s">
        <v>42</v>
      </c>
      <c r="E15" s="115" t="s">
        <v>42</v>
      </c>
      <c r="F15" s="115" t="s">
        <v>42</v>
      </c>
      <c r="G15" s="125" t="e">
        <f>IF(C10=0,,G14/(C10+C11+C12+C13)*C10)</f>
        <v>#REF!</v>
      </c>
      <c r="H15" s="125" t="e">
        <f>IF(C10=0,,H14/(C10+C11+C12+C13)*C10)</f>
        <v>#REF!</v>
      </c>
      <c r="I15" s="126" t="s">
        <v>42</v>
      </c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</row>
    <row r="16" ht="12" customHeight="1">
      <c r="A16" s="117" t="s">
        <v>55</v>
      </c>
      <c r="B16" s="124" t="s">
        <v>56</v>
      </c>
      <c r="C16" s="115" t="s">
        <v>42</v>
      </c>
      <c r="D16" s="115" t="s">
        <v>42</v>
      </c>
      <c r="E16" s="115" t="s">
        <v>42</v>
      </c>
      <c r="F16" s="115" t="s">
        <v>42</v>
      </c>
      <c r="G16" s="125" t="e">
        <f>IF(C11=0,,G14/(C10+C11+C12+C13)*C11)</f>
        <v>#REF!</v>
      </c>
      <c r="H16" s="125" t="e">
        <f>IF(C11=0,,H14/(C10+C11+C12+C13)*C11)</f>
        <v>#REF!</v>
      </c>
      <c r="I16" s="126" t="s">
        <v>42</v>
      </c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</row>
    <row r="17" ht="12" customHeight="1">
      <c r="A17" s="117" t="s">
        <v>57</v>
      </c>
      <c r="B17" s="124" t="s">
        <v>58</v>
      </c>
      <c r="C17" s="115" t="s">
        <v>42</v>
      </c>
      <c r="D17" s="115" t="s">
        <v>42</v>
      </c>
      <c r="E17" s="115" t="s">
        <v>42</v>
      </c>
      <c r="F17" s="115" t="s">
        <v>42</v>
      </c>
      <c r="G17" s="125" t="e">
        <f>IF(C12=0,,G14/(C10+C11+C12+C13)*C12)</f>
        <v>#REF!</v>
      </c>
      <c r="H17" s="125" t="e">
        <f>IF(C12=0,,H14/(C10+C11+C12+C13)*C12)</f>
        <v>#REF!</v>
      </c>
      <c r="I17" s="126" t="s">
        <v>42</v>
      </c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</row>
    <row r="18" ht="12" customHeight="1">
      <c r="A18" s="127" t="s">
        <v>59</v>
      </c>
      <c r="B18" s="124" t="s">
        <v>60</v>
      </c>
      <c r="C18" s="115" t="s">
        <v>42</v>
      </c>
      <c r="D18" s="115" t="s">
        <v>42</v>
      </c>
      <c r="E18" s="115" t="s">
        <v>42</v>
      </c>
      <c r="F18" s="115" t="s">
        <v>42</v>
      </c>
      <c r="G18" s="125" t="e">
        <f t="shared" ref="G18:H18" si="48">G14-G15-G16-G17</f>
        <v>#REF!</v>
      </c>
      <c r="H18" s="125" t="e">
        <f t="shared" si="48"/>
        <v>#REF!</v>
      </c>
      <c r="I18" s="126" t="s">
        <v>42</v>
      </c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</row>
    <row r="19" ht="47.25" customHeight="1">
      <c r="A19" s="112" t="s">
        <v>61</v>
      </c>
      <c r="B19" s="113" t="s">
        <v>104</v>
      </c>
      <c r="C19" s="114">
        <f>C20+C21+C22+C23+C24</f>
        <v>0</v>
      </c>
      <c r="D19" s="115" t="s">
        <v>42</v>
      </c>
      <c r="E19" s="115" t="s">
        <v>42</v>
      </c>
      <c r="F19" s="115" t="s">
        <v>42</v>
      </c>
      <c r="G19" s="116">
        <f t="shared" ref="G19:H19" si="49">+G20+G21+G22+G23+G24</f>
        <v>0</v>
      </c>
      <c r="H19" s="116">
        <f t="shared" si="49"/>
        <v>0</v>
      </c>
      <c r="I19" s="116">
        <f>G19-H19</f>
        <v>0</v>
      </c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</row>
    <row r="20" ht="12" customHeight="1">
      <c r="A20" s="117" t="s">
        <v>63</v>
      </c>
      <c r="B20" s="118" t="s">
        <v>44</v>
      </c>
      <c r="C20" s="119"/>
      <c r="D20" s="120"/>
      <c r="E20" s="120"/>
      <c r="F20" s="120"/>
      <c r="G20" s="122">
        <f t="shared" ref="G20:H24" si="50">C20*D20/1000</f>
        <v>0</v>
      </c>
      <c r="H20" s="122">
        <f t="shared" si="50"/>
        <v>0</v>
      </c>
      <c r="I20" s="123" t="s">
        <v>42</v>
      </c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3"/>
    </row>
    <row r="21" ht="12" customHeight="1">
      <c r="A21" s="117" t="s">
        <v>64</v>
      </c>
      <c r="B21" s="118" t="s">
        <v>46</v>
      </c>
      <c r="C21" s="119"/>
      <c r="D21" s="120"/>
      <c r="E21" s="120"/>
      <c r="F21" s="120"/>
      <c r="G21" s="122">
        <f t="shared" si="50"/>
        <v>0</v>
      </c>
      <c r="H21" s="122">
        <f t="shared" si="50"/>
        <v>0</v>
      </c>
      <c r="I21" s="123" t="s">
        <v>42</v>
      </c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</row>
    <row r="22" ht="12" customHeight="1">
      <c r="A22" s="117" t="s">
        <v>65</v>
      </c>
      <c r="B22" s="118" t="s">
        <v>48</v>
      </c>
      <c r="C22" s="119"/>
      <c r="D22" s="120"/>
      <c r="E22" s="120"/>
      <c r="F22" s="120"/>
      <c r="G22" s="122">
        <f t="shared" si="50"/>
        <v>0</v>
      </c>
      <c r="H22" s="122">
        <f t="shared" si="50"/>
        <v>0</v>
      </c>
      <c r="I22" s="123" t="s">
        <v>42</v>
      </c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3"/>
      <c r="Y22" s="93"/>
      <c r="Z22" s="93"/>
    </row>
    <row r="23" ht="12" customHeight="1">
      <c r="A23" s="117" t="s">
        <v>66</v>
      </c>
      <c r="B23" s="118" t="s">
        <v>50</v>
      </c>
      <c r="C23" s="119"/>
      <c r="D23" s="120"/>
      <c r="E23" s="120"/>
      <c r="F23" s="120"/>
      <c r="G23" s="122">
        <f t="shared" si="50"/>
        <v>0</v>
      </c>
      <c r="H23" s="122">
        <f t="shared" si="50"/>
        <v>0</v>
      </c>
      <c r="I23" s="123" t="s">
        <v>42</v>
      </c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93"/>
      <c r="W23" s="93"/>
      <c r="X23" s="93"/>
      <c r="Y23" s="93"/>
      <c r="Z23" s="93"/>
    </row>
    <row r="24" ht="12" customHeight="1">
      <c r="A24" s="117" t="s">
        <v>67</v>
      </c>
      <c r="B24" s="118" t="s">
        <v>52</v>
      </c>
      <c r="C24" s="119"/>
      <c r="D24" s="120"/>
      <c r="E24" s="120"/>
      <c r="F24" s="120"/>
      <c r="G24" s="122">
        <f t="shared" si="50"/>
        <v>0</v>
      </c>
      <c r="H24" s="122">
        <f t="shared" si="50"/>
        <v>0</v>
      </c>
      <c r="I24" s="123" t="s">
        <v>42</v>
      </c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</row>
    <row r="25" ht="12" customHeight="1">
      <c r="A25" s="117" t="s">
        <v>68</v>
      </c>
      <c r="B25" s="124" t="s">
        <v>54</v>
      </c>
      <c r="C25" s="115" t="s">
        <v>42</v>
      </c>
      <c r="D25" s="115" t="s">
        <v>42</v>
      </c>
      <c r="E25" s="115" t="s">
        <v>42</v>
      </c>
      <c r="F25" s="115" t="s">
        <v>42</v>
      </c>
      <c r="G25" s="125">
        <f>IF(C20=0,,G24/(C20+C21+C22+C23)*C20)</f>
        <v>0</v>
      </c>
      <c r="H25" s="125">
        <f>IF(C20=0,,H24/(C20+C21+C22+C23)*C20)</f>
        <v>0</v>
      </c>
      <c r="I25" s="126" t="s">
        <v>42</v>
      </c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</row>
    <row r="26" ht="12" customHeight="1">
      <c r="A26" s="117" t="s">
        <v>69</v>
      </c>
      <c r="B26" s="124" t="s">
        <v>56</v>
      </c>
      <c r="C26" s="115" t="s">
        <v>42</v>
      </c>
      <c r="D26" s="115" t="s">
        <v>42</v>
      </c>
      <c r="E26" s="115" t="s">
        <v>42</v>
      </c>
      <c r="F26" s="115" t="s">
        <v>42</v>
      </c>
      <c r="G26" s="125">
        <f>IF(C21=0,,G24/(C20+C21+C22+C23)*C21)</f>
        <v>0</v>
      </c>
      <c r="H26" s="125">
        <f>IF(C21=0,,H24/(C20+C21+C22+C23)*C21)</f>
        <v>0</v>
      </c>
      <c r="I26" s="126" t="s">
        <v>42</v>
      </c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93"/>
    </row>
    <row r="27" ht="12" customHeight="1">
      <c r="A27" s="117" t="s">
        <v>70</v>
      </c>
      <c r="B27" s="124" t="s">
        <v>58</v>
      </c>
      <c r="C27" s="115" t="s">
        <v>42</v>
      </c>
      <c r="D27" s="115" t="s">
        <v>42</v>
      </c>
      <c r="E27" s="115" t="s">
        <v>42</v>
      </c>
      <c r="F27" s="115" t="s">
        <v>42</v>
      </c>
      <c r="G27" s="125">
        <f>IF(C22=0,,G24/(C20+C21+C22+C23)*C22)</f>
        <v>0</v>
      </c>
      <c r="H27" s="125">
        <f>IF(C22=0,,H24/(C20+C21+C22+C23)*C22)</f>
        <v>0</v>
      </c>
      <c r="I27" s="126" t="s">
        <v>42</v>
      </c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3"/>
      <c r="Z27" s="93"/>
    </row>
    <row r="28" ht="20.25" customHeight="1">
      <c r="A28" s="127" t="s">
        <v>71</v>
      </c>
      <c r="B28" s="124" t="s">
        <v>60</v>
      </c>
      <c r="C28" s="115" t="s">
        <v>42</v>
      </c>
      <c r="D28" s="115" t="s">
        <v>42</v>
      </c>
      <c r="E28" s="115" t="s">
        <v>42</v>
      </c>
      <c r="F28" s="115" t="s">
        <v>42</v>
      </c>
      <c r="G28" s="125">
        <f t="shared" ref="G28:H28" si="51">G24-G25-G26-G27</f>
        <v>0</v>
      </c>
      <c r="H28" s="125">
        <f t="shared" si="51"/>
        <v>0</v>
      </c>
      <c r="I28" s="126" t="s">
        <v>42</v>
      </c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</row>
    <row r="29" ht="12" customHeight="1">
      <c r="A29" s="112" t="s">
        <v>72</v>
      </c>
      <c r="B29" s="113" t="s">
        <v>105</v>
      </c>
      <c r="C29" s="114" t="e">
        <f>C30+C31+C32+C33</f>
        <v>#REF!</v>
      </c>
      <c r="D29" s="128" t="e">
        <f t="shared" ref="D29:D33" si="52">IF(C29=0,0,G29/C29*1000)</f>
        <v>#REF!</v>
      </c>
      <c r="E29" s="128" t="e">
        <f t="shared" ref="E29:E33" si="53">IF(C29=0,0,H29/C29*1000)</f>
        <v>#REF!</v>
      </c>
      <c r="F29" s="128" t="e">
        <f>IF(C29=0,0,I29/C29*1000)</f>
        <v>#REF!</v>
      </c>
      <c r="G29" s="116" t="e">
        <f t="shared" ref="G29:H29" si="54">G30+G31+G32+G33</f>
        <v>#REF!</v>
      </c>
      <c r="H29" s="116" t="e">
        <f t="shared" si="54"/>
        <v>#REF!</v>
      </c>
      <c r="I29" s="116" t="e">
        <f>G29-H29</f>
        <v>#REF!</v>
      </c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</row>
    <row r="30" ht="12" customHeight="1">
      <c r="A30" s="117" t="s">
        <v>74</v>
      </c>
      <c r="B30" s="113" t="s">
        <v>44</v>
      </c>
      <c r="C30" s="119" t="e">
        <f t="shared" ref="C30:C33" si="55">C10+C20</f>
        <v>#REF!</v>
      </c>
      <c r="D30" s="120" t="e">
        <f t="shared" si="52"/>
        <v>#REF!</v>
      </c>
      <c r="E30" s="120" t="e">
        <f t="shared" si="53"/>
        <v>#REF!</v>
      </c>
      <c r="F30" s="120"/>
      <c r="G30" s="122" t="e">
        <f t="shared" ref="G30:H33" si="56">G10+G15+G20+G25</f>
        <v>#REF!</v>
      </c>
      <c r="H30" s="122" t="e">
        <f t="shared" si="56"/>
        <v>#REF!</v>
      </c>
      <c r="I30" s="123" t="s">
        <v>42</v>
      </c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</row>
    <row r="31" ht="12" customHeight="1">
      <c r="A31" s="117" t="s">
        <v>75</v>
      </c>
      <c r="B31" s="113" t="s">
        <v>46</v>
      </c>
      <c r="C31" s="119" t="e">
        <f t="shared" si="55"/>
        <v>#REF!</v>
      </c>
      <c r="D31" s="120" t="e">
        <f t="shared" si="52"/>
        <v>#REF!</v>
      </c>
      <c r="E31" s="120" t="e">
        <f t="shared" si="53"/>
        <v>#REF!</v>
      </c>
      <c r="F31" s="120"/>
      <c r="G31" s="122" t="e">
        <f t="shared" si="56"/>
        <v>#REF!</v>
      </c>
      <c r="H31" s="122" t="e">
        <f t="shared" si="56"/>
        <v>#REF!</v>
      </c>
      <c r="I31" s="123" t="s">
        <v>42</v>
      </c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</row>
    <row r="32" ht="12" customHeight="1">
      <c r="A32" s="117" t="s">
        <v>76</v>
      </c>
      <c r="B32" s="113" t="s">
        <v>48</v>
      </c>
      <c r="C32" s="119" t="e">
        <f t="shared" si="55"/>
        <v>#REF!</v>
      </c>
      <c r="D32" s="120" t="e">
        <f t="shared" si="52"/>
        <v>#REF!</v>
      </c>
      <c r="E32" s="120" t="e">
        <f t="shared" si="53"/>
        <v>#REF!</v>
      </c>
      <c r="F32" s="120"/>
      <c r="G32" s="122" t="e">
        <f t="shared" si="56"/>
        <v>#REF!</v>
      </c>
      <c r="H32" s="122" t="e">
        <f t="shared" si="56"/>
        <v>#REF!</v>
      </c>
      <c r="I32" s="123" t="s">
        <v>42</v>
      </c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</row>
    <row r="33" ht="12" customHeight="1">
      <c r="A33" s="117" t="s">
        <v>77</v>
      </c>
      <c r="B33" s="113" t="s">
        <v>50</v>
      </c>
      <c r="C33" s="119" t="e">
        <f t="shared" si="55"/>
        <v>#REF!</v>
      </c>
      <c r="D33" s="120" t="e">
        <f t="shared" si="52"/>
        <v>#REF!</v>
      </c>
      <c r="E33" s="120" t="e">
        <f t="shared" si="53"/>
        <v>#REF!</v>
      </c>
      <c r="F33" s="120"/>
      <c r="G33" s="122" t="e">
        <f t="shared" si="56"/>
        <v>#REF!</v>
      </c>
      <c r="H33" s="122" t="e">
        <f t="shared" si="56"/>
        <v>#REF!</v>
      </c>
      <c r="I33" s="123" t="s">
        <v>42</v>
      </c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</row>
    <row r="34" ht="12" customHeight="1">
      <c r="A34" s="64"/>
      <c r="B34" s="64" t="s">
        <v>106</v>
      </c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</row>
    <row r="35" ht="12" customHeight="1">
      <c r="A35" s="64"/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</row>
    <row r="36" ht="12" customHeight="1">
      <c r="A36" s="64"/>
      <c r="B36" s="129" t="s">
        <v>107</v>
      </c>
      <c r="C36" s="104"/>
      <c r="D36" s="107"/>
      <c r="E36" s="105"/>
      <c r="F36" s="108"/>
      <c r="G36" s="108"/>
      <c r="H36" s="106" t="s">
        <v>108</v>
      </c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</row>
    <row r="37" ht="12" customHeight="1">
      <c r="A37" s="64"/>
      <c r="B37" s="108"/>
      <c r="C37" s="104"/>
      <c r="D37" s="108"/>
      <c r="E37" s="107" t="s">
        <v>92</v>
      </c>
      <c r="F37" s="108"/>
      <c r="G37" s="108"/>
      <c r="H37" s="108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</row>
    <row r="38" ht="12" customHeight="1">
      <c r="A38" s="64"/>
      <c r="B38" s="64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</row>
    <row r="39" ht="12" customHeight="1">
      <c r="A39" s="64"/>
      <c r="B39" s="64"/>
      <c r="C39" s="64"/>
      <c r="D39" s="64"/>
      <c r="E39" s="64"/>
      <c r="F39" s="64"/>
      <c r="G39" s="64"/>
      <c r="H39" s="64"/>
      <c r="I39" s="64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0"/>
      <c r="W39" s="130"/>
      <c r="X39" s="130"/>
      <c r="Y39" s="130"/>
      <c r="Z39" s="130"/>
    </row>
    <row r="40" ht="12" customHeight="1">
      <c r="A40" s="64"/>
      <c r="B40" s="64"/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</row>
    <row r="41" ht="12" customHeight="1">
      <c r="A41" s="64"/>
      <c r="B41" s="64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</row>
    <row r="42" ht="12" customHeight="1">
      <c r="A42" s="64"/>
      <c r="B42" s="64"/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</row>
    <row r="43" ht="12" customHeight="1">
      <c r="A43" s="64"/>
      <c r="B43" s="64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</row>
    <row r="44" ht="12" customHeight="1">
      <c r="A44" s="64"/>
      <c r="B44" s="64"/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</row>
    <row r="45" ht="12" customHeight="1">
      <c r="A45" s="64"/>
      <c r="B45" s="64"/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</row>
    <row r="46" ht="12" customHeight="1">
      <c r="A46" s="64"/>
      <c r="B46" s="64"/>
      <c r="C46" s="64"/>
      <c r="D46" s="64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</row>
    <row r="47" ht="12" customHeight="1">
      <c r="A47" s="64"/>
      <c r="B47" s="64"/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</row>
    <row r="48" ht="12" customHeight="1">
      <c r="A48" s="64"/>
      <c r="B48" s="64"/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</row>
    <row r="49" ht="12" customHeight="1">
      <c r="A49" s="64"/>
      <c r="B49" s="64"/>
      <c r="C49" s="64"/>
      <c r="D49" s="64"/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</row>
    <row r="50" ht="12" customHeight="1">
      <c r="A50" s="64"/>
      <c r="B50" s="64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</row>
    <row r="51" ht="12" customHeight="1">
      <c r="A51" s="64"/>
      <c r="B51" s="64"/>
      <c r="C51" s="64"/>
      <c r="D51" s="64"/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</row>
    <row r="52" ht="12" customHeight="1">
      <c r="A52" s="64"/>
      <c r="B52" s="64"/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</row>
    <row r="53" ht="12" customHeight="1">
      <c r="A53" s="64"/>
      <c r="B53" s="64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</row>
    <row r="54" ht="12" customHeight="1">
      <c r="A54" s="64"/>
      <c r="B54" s="64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</row>
    <row r="55" ht="12" customHeight="1">
      <c r="A55" s="64"/>
      <c r="B55" s="64"/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</row>
    <row r="56" ht="12" customHeight="1">
      <c r="A56" s="64"/>
      <c r="B56" s="64"/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</row>
    <row r="57" ht="12" customHeight="1">
      <c r="A57" s="64"/>
      <c r="B57" s="64"/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</row>
    <row r="58" ht="12" customHeight="1">
      <c r="A58" s="64"/>
      <c r="B58" s="64"/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</row>
    <row r="59" ht="12" customHeight="1">
      <c r="A59" s="64"/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</row>
    <row r="60" ht="12" customHeight="1">
      <c r="A60" s="64"/>
      <c r="B60" s="64"/>
      <c r="C60" s="64"/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</row>
    <row r="61" ht="12" customHeight="1">
      <c r="A61" s="64"/>
      <c r="B61" s="64"/>
      <c r="C61" s="64"/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</row>
    <row r="62" ht="12" customHeight="1">
      <c r="A62" s="64"/>
      <c r="B62" s="64"/>
      <c r="C62" s="64"/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4"/>
      <c r="Z62" s="64"/>
    </row>
    <row r="63" ht="12" customHeight="1">
      <c r="A63" s="64"/>
      <c r="B63" s="64"/>
      <c r="C63" s="64"/>
      <c r="D63" s="64"/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4"/>
    </row>
    <row r="64" ht="12" customHeight="1">
      <c r="A64" s="64"/>
      <c r="B64" s="64"/>
      <c r="C64" s="64"/>
      <c r="D64" s="64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</row>
    <row r="65" ht="12" customHeight="1">
      <c r="A65" s="64"/>
      <c r="B65" s="64"/>
      <c r="C65" s="64"/>
      <c r="D65" s="64"/>
      <c r="E65" s="64"/>
      <c r="F65" s="64"/>
      <c r="G65" s="64"/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4"/>
      <c r="Z65" s="64"/>
    </row>
    <row r="66" ht="12" customHeight="1">
      <c r="A66" s="64"/>
      <c r="B66" s="64"/>
      <c r="C66" s="64"/>
      <c r="D66" s="64"/>
      <c r="E66" s="64"/>
      <c r="F66" s="64"/>
      <c r="G66" s="64"/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4"/>
      <c r="Z66" s="64"/>
    </row>
    <row r="67" ht="12" customHeight="1">
      <c r="A67" s="64"/>
      <c r="B67" s="64"/>
      <c r="C67" s="64"/>
      <c r="D67" s="64"/>
      <c r="E67" s="64"/>
      <c r="F67" s="64"/>
      <c r="G67" s="64"/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4"/>
      <c r="Z67" s="64"/>
    </row>
    <row r="68" ht="12" customHeight="1">
      <c r="A68" s="64"/>
      <c r="B68" s="64"/>
      <c r="C68" s="64"/>
      <c r="D68" s="64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</row>
    <row r="69" ht="12" customHeight="1">
      <c r="A69" s="64"/>
      <c r="B69" s="64"/>
      <c r="C69" s="64"/>
      <c r="D69" s="64"/>
      <c r="E69" s="64"/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4"/>
      <c r="Z69" s="64"/>
    </row>
    <row r="70" ht="12" customHeight="1">
      <c r="A70" s="64"/>
      <c r="B70" s="64"/>
      <c r="C70" s="64"/>
      <c r="D70" s="64"/>
      <c r="E70" s="64"/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4"/>
      <c r="Z70" s="64"/>
    </row>
    <row r="71" ht="12" customHeight="1">
      <c r="A71" s="64"/>
      <c r="B71" s="64"/>
      <c r="C71" s="64"/>
      <c r="D71" s="64"/>
      <c r="E71" s="64"/>
      <c r="F71" s="64"/>
      <c r="G71" s="64"/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4"/>
      <c r="Z71" s="64"/>
    </row>
    <row r="72" ht="12" customHeight="1">
      <c r="A72" s="64"/>
      <c r="B72" s="64"/>
      <c r="C72" s="64"/>
      <c r="D72" s="64"/>
      <c r="E72" s="64"/>
      <c r="F72" s="64"/>
      <c r="G72" s="64"/>
      <c r="H72" s="64"/>
      <c r="I72" s="64"/>
      <c r="J72" s="64"/>
      <c r="K72" s="64"/>
      <c r="L72" s="64"/>
      <c r="M72" s="64"/>
      <c r="N72" s="64"/>
      <c r="O72" s="64"/>
      <c r="P72" s="64"/>
      <c r="Q72" s="64"/>
      <c r="R72" s="64"/>
      <c r="S72" s="64"/>
      <c r="T72" s="64"/>
      <c r="U72" s="64"/>
      <c r="V72" s="64"/>
      <c r="W72" s="64"/>
      <c r="X72" s="64"/>
      <c r="Y72" s="64"/>
      <c r="Z72" s="64"/>
    </row>
    <row r="73" ht="12" customHeight="1">
      <c r="A73" s="64"/>
      <c r="B73" s="64"/>
      <c r="C73" s="64"/>
      <c r="D73" s="64"/>
      <c r="E73" s="64"/>
      <c r="F73" s="64"/>
      <c r="G73" s="64"/>
      <c r="H73" s="64"/>
      <c r="I73" s="64"/>
      <c r="J73" s="64"/>
      <c r="K73" s="64"/>
      <c r="L73" s="64"/>
      <c r="M73" s="64"/>
      <c r="N73" s="64"/>
      <c r="O73" s="64"/>
      <c r="P73" s="64"/>
      <c r="Q73" s="64"/>
      <c r="R73" s="64"/>
      <c r="S73" s="64"/>
      <c r="T73" s="64"/>
      <c r="U73" s="64"/>
      <c r="V73" s="64"/>
      <c r="W73" s="64"/>
      <c r="X73" s="64"/>
      <c r="Y73" s="64"/>
      <c r="Z73" s="64"/>
    </row>
    <row r="74" ht="12" customHeight="1">
      <c r="A74" s="64"/>
      <c r="B74" s="64"/>
      <c r="C74" s="64"/>
      <c r="D74" s="64"/>
      <c r="E74" s="64"/>
      <c r="F74" s="64"/>
      <c r="G74" s="64"/>
      <c r="H74" s="64"/>
      <c r="I74" s="64"/>
      <c r="J74" s="64"/>
      <c r="K74" s="64"/>
      <c r="L74" s="64"/>
      <c r="M74" s="64"/>
      <c r="N74" s="64"/>
      <c r="O74" s="64"/>
      <c r="P74" s="64"/>
      <c r="Q74" s="64"/>
      <c r="R74" s="64"/>
      <c r="S74" s="64"/>
      <c r="T74" s="64"/>
      <c r="U74" s="64"/>
      <c r="V74" s="64"/>
      <c r="W74" s="64"/>
      <c r="X74" s="64"/>
      <c r="Y74" s="64"/>
      <c r="Z74" s="64"/>
    </row>
    <row r="75" ht="12" customHeight="1">
      <c r="A75" s="64"/>
      <c r="B75" s="64"/>
      <c r="C75" s="64"/>
      <c r="D75" s="64"/>
      <c r="E75" s="64"/>
      <c r="F75" s="64"/>
      <c r="G75" s="64"/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4"/>
      <c r="X75" s="64"/>
      <c r="Y75" s="64"/>
      <c r="Z75" s="64"/>
    </row>
    <row r="76" ht="12" customHeight="1">
      <c r="A76" s="64"/>
      <c r="B76" s="64"/>
      <c r="C76" s="64"/>
      <c r="D76" s="64"/>
      <c r="E76" s="64"/>
      <c r="F76" s="64"/>
      <c r="G76" s="64"/>
      <c r="H76" s="64"/>
      <c r="I76" s="64"/>
      <c r="J76" s="64"/>
      <c r="K76" s="64"/>
      <c r="L76" s="64"/>
      <c r="M76" s="64"/>
      <c r="N76" s="64"/>
      <c r="O76" s="64"/>
      <c r="P76" s="64"/>
      <c r="Q76" s="64"/>
      <c r="R76" s="64"/>
      <c r="S76" s="64"/>
      <c r="T76" s="64"/>
      <c r="U76" s="64"/>
      <c r="V76" s="64"/>
      <c r="W76" s="64"/>
      <c r="X76" s="64"/>
      <c r="Y76" s="64"/>
      <c r="Z76" s="64"/>
    </row>
    <row r="77" ht="12" customHeight="1">
      <c r="A77" s="64"/>
      <c r="B77" s="64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</row>
    <row r="78" ht="12" customHeight="1">
      <c r="A78" s="64"/>
      <c r="B78" s="64"/>
      <c r="C78" s="64"/>
      <c r="D78" s="64"/>
      <c r="E78" s="64"/>
      <c r="F78" s="64"/>
      <c r="G78" s="64"/>
      <c r="H78" s="64"/>
      <c r="I78" s="64"/>
      <c r="J78" s="64"/>
      <c r="K78" s="64"/>
      <c r="L78" s="64"/>
      <c r="M78" s="64"/>
      <c r="N78" s="64"/>
      <c r="O78" s="64"/>
      <c r="P78" s="64"/>
      <c r="Q78" s="64"/>
      <c r="R78" s="64"/>
      <c r="S78" s="64"/>
      <c r="T78" s="64"/>
      <c r="U78" s="64"/>
      <c r="V78" s="64"/>
      <c r="W78" s="64"/>
      <c r="X78" s="64"/>
      <c r="Y78" s="64"/>
      <c r="Z78" s="64"/>
    </row>
    <row r="79" ht="12" customHeight="1">
      <c r="A79" s="64"/>
      <c r="B79" s="64"/>
      <c r="C79" s="64"/>
      <c r="D79" s="64"/>
      <c r="E79" s="64"/>
      <c r="F79" s="64"/>
      <c r="G79" s="64"/>
      <c r="H79" s="64"/>
      <c r="I79" s="6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64"/>
      <c r="U79" s="64"/>
      <c r="V79" s="64"/>
      <c r="W79" s="64"/>
      <c r="X79" s="64"/>
      <c r="Y79" s="64"/>
      <c r="Z79" s="64"/>
    </row>
    <row r="80" ht="12" customHeight="1">
      <c r="A80" s="64"/>
      <c r="B80" s="64"/>
      <c r="C80" s="64"/>
      <c r="D80" s="64"/>
      <c r="E80" s="64"/>
      <c r="F80" s="64"/>
      <c r="G80" s="64"/>
      <c r="H80" s="64"/>
      <c r="I80" s="6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64"/>
      <c r="U80" s="64"/>
      <c r="V80" s="64"/>
      <c r="W80" s="64"/>
      <c r="X80" s="64"/>
      <c r="Y80" s="64"/>
      <c r="Z80" s="64"/>
    </row>
    <row r="81" ht="12" customHeight="1">
      <c r="A81" s="64"/>
      <c r="B81" s="64"/>
      <c r="C81" s="64"/>
      <c r="D81" s="64"/>
      <c r="E81" s="64"/>
      <c r="F81" s="64"/>
      <c r="G81" s="64"/>
      <c r="H81" s="64"/>
      <c r="I81" s="6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64"/>
      <c r="U81" s="64"/>
      <c r="V81" s="64"/>
      <c r="W81" s="64"/>
      <c r="X81" s="64"/>
      <c r="Y81" s="64"/>
      <c r="Z81" s="64"/>
    </row>
    <row r="82" ht="12" customHeight="1">
      <c r="A82" s="64"/>
      <c r="B82" s="64"/>
      <c r="C82" s="64"/>
      <c r="D82" s="64"/>
      <c r="E82" s="64"/>
      <c r="F82" s="64"/>
      <c r="G82" s="64"/>
      <c r="H82" s="64"/>
      <c r="I82" s="64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64"/>
      <c r="U82" s="64"/>
      <c r="V82" s="64"/>
      <c r="W82" s="64"/>
      <c r="X82" s="64"/>
      <c r="Y82" s="64"/>
      <c r="Z82" s="64"/>
    </row>
    <row r="83" ht="12" customHeight="1">
      <c r="A83" s="64"/>
      <c r="B83" s="64"/>
      <c r="C83" s="64"/>
      <c r="D83" s="64"/>
      <c r="E83" s="64"/>
      <c r="F83" s="64"/>
      <c r="G83" s="64"/>
      <c r="H83" s="64"/>
      <c r="I83" s="64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64"/>
      <c r="U83" s="64"/>
      <c r="V83" s="64"/>
      <c r="W83" s="64"/>
      <c r="X83" s="64"/>
      <c r="Y83" s="64"/>
      <c r="Z83" s="64"/>
    </row>
    <row r="84" ht="12" customHeight="1">
      <c r="A84" s="64"/>
      <c r="B84" s="64"/>
      <c r="C84" s="64"/>
      <c r="D84" s="64"/>
      <c r="E84" s="64"/>
      <c r="F84" s="64"/>
      <c r="G84" s="64"/>
      <c r="H84" s="64"/>
      <c r="I84" s="64"/>
      <c r="J84" s="64"/>
      <c r="K84" s="64"/>
      <c r="L84" s="64"/>
      <c r="M84" s="64"/>
      <c r="N84" s="64"/>
      <c r="O84" s="64"/>
      <c r="P84" s="64"/>
      <c r="Q84" s="64"/>
      <c r="R84" s="64"/>
      <c r="S84" s="64"/>
      <c r="T84" s="64"/>
      <c r="U84" s="64"/>
      <c r="V84" s="64"/>
      <c r="W84" s="64"/>
      <c r="X84" s="64"/>
      <c r="Y84" s="64"/>
      <c r="Z84" s="64"/>
    </row>
    <row r="85" ht="12" customHeight="1">
      <c r="A85" s="64"/>
      <c r="B85" s="64"/>
      <c r="C85" s="64"/>
      <c r="D85" s="64"/>
      <c r="E85" s="64"/>
      <c r="F85" s="64"/>
      <c r="G85" s="64"/>
      <c r="H85" s="64"/>
      <c r="I85" s="64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64"/>
      <c r="U85" s="64"/>
      <c r="V85" s="64"/>
      <c r="W85" s="64"/>
      <c r="X85" s="64"/>
      <c r="Y85" s="64"/>
      <c r="Z85" s="64"/>
    </row>
    <row r="86" ht="12" customHeight="1">
      <c r="A86" s="64"/>
      <c r="B86" s="64"/>
      <c r="C86" s="64"/>
      <c r="D86" s="64"/>
      <c r="E86" s="64"/>
      <c r="F86" s="64"/>
      <c r="G86" s="64"/>
      <c r="H86" s="64"/>
      <c r="I86" s="64"/>
      <c r="J86" s="64"/>
      <c r="K86" s="64"/>
      <c r="L86" s="64"/>
      <c r="M86" s="64"/>
      <c r="N86" s="64"/>
      <c r="O86" s="64"/>
      <c r="P86" s="64"/>
      <c r="Q86" s="64"/>
      <c r="R86" s="64"/>
      <c r="S86" s="64"/>
      <c r="T86" s="64"/>
      <c r="U86" s="64"/>
      <c r="V86" s="64"/>
      <c r="W86" s="64"/>
      <c r="X86" s="64"/>
      <c r="Y86" s="64"/>
      <c r="Z86" s="64"/>
    </row>
    <row r="87" ht="12" customHeight="1">
      <c r="A87" s="64"/>
      <c r="B87" s="64"/>
      <c r="C87" s="64"/>
      <c r="D87" s="64"/>
      <c r="E87" s="64"/>
      <c r="F87" s="64"/>
      <c r="G87" s="64"/>
      <c r="H87" s="64"/>
      <c r="I87" s="64"/>
      <c r="J87" s="64"/>
      <c r="K87" s="64"/>
      <c r="L87" s="64"/>
      <c r="M87" s="64"/>
      <c r="N87" s="64"/>
      <c r="O87" s="64"/>
      <c r="P87" s="64"/>
      <c r="Q87" s="64"/>
      <c r="R87" s="64"/>
      <c r="S87" s="64"/>
      <c r="T87" s="64"/>
      <c r="U87" s="64"/>
      <c r="V87" s="64"/>
      <c r="W87" s="64"/>
      <c r="X87" s="64"/>
      <c r="Y87" s="64"/>
      <c r="Z87" s="64"/>
    </row>
    <row r="88" ht="12" customHeight="1">
      <c r="A88" s="64"/>
      <c r="B88" s="64"/>
      <c r="C88" s="64"/>
      <c r="D88" s="64"/>
      <c r="E88" s="64"/>
      <c r="F88" s="64"/>
      <c r="G88" s="64"/>
      <c r="H88" s="64"/>
      <c r="I88" s="64"/>
      <c r="J88" s="64"/>
      <c r="K88" s="64"/>
      <c r="L88" s="64"/>
      <c r="M88" s="64"/>
      <c r="N88" s="64"/>
      <c r="O88" s="64"/>
      <c r="P88" s="64"/>
      <c r="Q88" s="64"/>
      <c r="R88" s="64"/>
      <c r="S88" s="64"/>
      <c r="T88" s="64"/>
      <c r="U88" s="64"/>
      <c r="V88" s="64"/>
      <c r="W88" s="64"/>
      <c r="X88" s="64"/>
      <c r="Y88" s="64"/>
      <c r="Z88" s="64"/>
    </row>
    <row r="89" ht="12" customHeight="1">
      <c r="A89" s="64"/>
      <c r="B89" s="64"/>
      <c r="C89" s="64"/>
      <c r="D89" s="64"/>
      <c r="E89" s="64"/>
      <c r="F89" s="64"/>
      <c r="G89" s="64"/>
      <c r="H89" s="64"/>
      <c r="I89" s="64"/>
      <c r="J89" s="64"/>
      <c r="K89" s="64"/>
      <c r="L89" s="64"/>
      <c r="M89" s="64"/>
      <c r="N89" s="64"/>
      <c r="O89" s="64"/>
      <c r="P89" s="64"/>
      <c r="Q89" s="64"/>
      <c r="R89" s="64"/>
      <c r="S89" s="64"/>
      <c r="T89" s="64"/>
      <c r="U89" s="64"/>
      <c r="V89" s="64"/>
      <c r="W89" s="64"/>
      <c r="X89" s="64"/>
      <c r="Y89" s="64"/>
      <c r="Z89" s="64"/>
    </row>
    <row r="90" ht="12" customHeight="1">
      <c r="A90" s="64"/>
      <c r="B90" s="64"/>
      <c r="C90" s="64"/>
      <c r="D90" s="64"/>
      <c r="E90" s="64"/>
      <c r="F90" s="64"/>
      <c r="G90" s="64"/>
      <c r="H90" s="64"/>
      <c r="I90" s="64"/>
      <c r="J90" s="64"/>
      <c r="K90" s="64"/>
      <c r="L90" s="64"/>
      <c r="M90" s="64"/>
      <c r="N90" s="64"/>
      <c r="O90" s="64"/>
      <c r="P90" s="64"/>
      <c r="Q90" s="64"/>
      <c r="R90" s="64"/>
      <c r="S90" s="64"/>
      <c r="T90" s="64"/>
      <c r="U90" s="64"/>
      <c r="V90" s="64"/>
      <c r="W90" s="64"/>
      <c r="X90" s="64"/>
      <c r="Y90" s="64"/>
      <c r="Z90" s="64"/>
    </row>
    <row r="91" ht="12" customHeight="1">
      <c r="A91" s="64"/>
      <c r="B91" s="64"/>
      <c r="C91" s="64"/>
      <c r="D91" s="64"/>
      <c r="E91" s="64"/>
      <c r="F91" s="64"/>
      <c r="G91" s="64"/>
      <c r="H91" s="64"/>
      <c r="I91" s="64"/>
      <c r="J91" s="64"/>
      <c r="K91" s="64"/>
      <c r="L91" s="64"/>
      <c r="M91" s="64"/>
      <c r="N91" s="64"/>
      <c r="O91" s="64"/>
      <c r="P91" s="64"/>
      <c r="Q91" s="64"/>
      <c r="R91" s="64"/>
      <c r="S91" s="64"/>
      <c r="T91" s="64"/>
      <c r="U91" s="64"/>
      <c r="V91" s="64"/>
      <c r="W91" s="64"/>
      <c r="X91" s="64"/>
      <c r="Y91" s="64"/>
      <c r="Z91" s="64"/>
    </row>
    <row r="92" ht="12" customHeight="1">
      <c r="A92" s="64"/>
      <c r="B92" s="64"/>
      <c r="C92" s="64"/>
      <c r="D92" s="64"/>
      <c r="E92" s="64"/>
      <c r="F92" s="64"/>
      <c r="G92" s="64"/>
      <c r="H92" s="64"/>
      <c r="I92" s="64"/>
      <c r="J92" s="64"/>
      <c r="K92" s="64"/>
      <c r="L92" s="64"/>
      <c r="M92" s="64"/>
      <c r="N92" s="64"/>
      <c r="O92" s="64"/>
      <c r="P92" s="64"/>
      <c r="Q92" s="64"/>
      <c r="R92" s="64"/>
      <c r="S92" s="64"/>
      <c r="T92" s="64"/>
      <c r="U92" s="64"/>
      <c r="V92" s="64"/>
      <c r="W92" s="64"/>
      <c r="X92" s="64"/>
      <c r="Y92" s="64"/>
      <c r="Z92" s="64"/>
    </row>
    <row r="93" ht="12" customHeight="1">
      <c r="A93" s="64"/>
      <c r="B93" s="64"/>
      <c r="C93" s="64"/>
      <c r="D93" s="64"/>
      <c r="E93" s="64"/>
      <c r="F93" s="64"/>
      <c r="G93" s="64"/>
      <c r="H93" s="64"/>
      <c r="I93" s="64"/>
      <c r="J93" s="64"/>
      <c r="K93" s="64"/>
      <c r="L93" s="64"/>
      <c r="M93" s="64"/>
      <c r="N93" s="64"/>
      <c r="O93" s="64"/>
      <c r="P93" s="64"/>
      <c r="Q93" s="64"/>
      <c r="R93" s="64"/>
      <c r="S93" s="64"/>
      <c r="T93" s="64"/>
      <c r="U93" s="64"/>
      <c r="V93" s="64"/>
      <c r="W93" s="64"/>
      <c r="X93" s="64"/>
      <c r="Y93" s="64"/>
      <c r="Z93" s="64"/>
    </row>
    <row r="94" ht="12" customHeight="1">
      <c r="A94" s="64"/>
      <c r="B94" s="64"/>
      <c r="C94" s="64"/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</row>
    <row r="95" ht="12" customHeight="1">
      <c r="A95" s="64"/>
      <c r="B95" s="64"/>
      <c r="C95" s="64"/>
      <c r="D95" s="64"/>
      <c r="E95" s="64"/>
      <c r="F95" s="64"/>
      <c r="G95" s="64"/>
      <c r="H95" s="64"/>
      <c r="I95" s="64"/>
      <c r="J95" s="64"/>
      <c r="K95" s="64"/>
      <c r="L95" s="64"/>
      <c r="M95" s="64"/>
      <c r="N95" s="64"/>
      <c r="O95" s="64"/>
      <c r="P95" s="64"/>
      <c r="Q95" s="64"/>
      <c r="R95" s="64"/>
      <c r="S95" s="64"/>
      <c r="T95" s="64"/>
      <c r="U95" s="64"/>
      <c r="V95" s="64"/>
      <c r="W95" s="64"/>
      <c r="X95" s="64"/>
      <c r="Y95" s="64"/>
      <c r="Z95" s="64"/>
    </row>
    <row r="96" ht="12" customHeight="1">
      <c r="A96" s="64"/>
      <c r="B96" s="64"/>
      <c r="C96" s="64"/>
      <c r="D96" s="64"/>
      <c r="E96" s="64"/>
      <c r="F96" s="64"/>
      <c r="G96" s="64"/>
      <c r="H96" s="64"/>
      <c r="I96" s="64"/>
      <c r="J96" s="64"/>
      <c r="K96" s="64"/>
      <c r="L96" s="64"/>
      <c r="M96" s="64"/>
      <c r="N96" s="64"/>
      <c r="O96" s="64"/>
      <c r="P96" s="64"/>
      <c r="Q96" s="64"/>
      <c r="R96" s="64"/>
      <c r="S96" s="64"/>
      <c r="T96" s="64"/>
      <c r="U96" s="64"/>
      <c r="V96" s="64"/>
      <c r="W96" s="64"/>
      <c r="X96" s="64"/>
      <c r="Y96" s="64"/>
      <c r="Z96" s="64"/>
    </row>
    <row r="97" ht="12" customHeight="1">
      <c r="A97" s="64"/>
      <c r="B97" s="64"/>
      <c r="C97" s="64"/>
      <c r="D97" s="64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</row>
    <row r="98" ht="12" customHeight="1">
      <c r="A98" s="64"/>
      <c r="B98" s="64"/>
      <c r="C98" s="64"/>
      <c r="D98" s="64"/>
      <c r="E98" s="64"/>
      <c r="F98" s="64"/>
      <c r="G98" s="64"/>
      <c r="H98" s="64"/>
      <c r="I98" s="64"/>
      <c r="J98" s="64"/>
      <c r="K98" s="64"/>
      <c r="L98" s="64"/>
      <c r="M98" s="64"/>
      <c r="N98" s="64"/>
      <c r="O98" s="64"/>
      <c r="P98" s="64"/>
      <c r="Q98" s="64"/>
      <c r="R98" s="64"/>
      <c r="S98" s="64"/>
      <c r="T98" s="64"/>
      <c r="U98" s="64"/>
      <c r="V98" s="64"/>
      <c r="W98" s="64"/>
      <c r="X98" s="64"/>
      <c r="Y98" s="64"/>
      <c r="Z98" s="64"/>
    </row>
    <row r="99" ht="12" customHeight="1">
      <c r="A99" s="64"/>
      <c r="B99" s="64"/>
      <c r="C99" s="64"/>
      <c r="D99" s="64"/>
      <c r="E99" s="64"/>
      <c r="F99" s="64"/>
      <c r="G99" s="64"/>
      <c r="H99" s="64"/>
      <c r="I99" s="64"/>
      <c r="J99" s="64"/>
      <c r="K99" s="64"/>
      <c r="L99" s="64"/>
      <c r="M99" s="64"/>
      <c r="N99" s="64"/>
      <c r="O99" s="64"/>
      <c r="P99" s="64"/>
      <c r="Q99" s="64"/>
      <c r="R99" s="64"/>
      <c r="S99" s="64"/>
      <c r="T99" s="64"/>
      <c r="U99" s="64"/>
      <c r="V99" s="64"/>
      <c r="W99" s="64"/>
      <c r="X99" s="64"/>
      <c r="Y99" s="64"/>
      <c r="Z99" s="64"/>
    </row>
    <row r="100" ht="12" customHeight="1">
      <c r="A100" s="64"/>
      <c r="B100" s="64"/>
      <c r="C100" s="64"/>
      <c r="D100" s="64"/>
      <c r="E100" s="64"/>
      <c r="F100" s="64"/>
      <c r="G100" s="64"/>
      <c r="H100" s="64"/>
      <c r="I100" s="64"/>
      <c r="J100" s="64"/>
      <c r="K100" s="64"/>
      <c r="L100" s="64"/>
      <c r="M100" s="64"/>
      <c r="N100" s="64"/>
      <c r="O100" s="64"/>
      <c r="P100" s="64"/>
      <c r="Q100" s="64"/>
      <c r="R100" s="64"/>
      <c r="S100" s="64"/>
      <c r="T100" s="64"/>
      <c r="U100" s="64"/>
      <c r="V100" s="64"/>
      <c r="W100" s="64"/>
      <c r="X100" s="64"/>
      <c r="Y100" s="64"/>
      <c r="Z100" s="64"/>
    </row>
    <row r="101" ht="12" customHeight="1">
      <c r="A101" s="64"/>
      <c r="B101" s="64"/>
      <c r="C101" s="64"/>
      <c r="D101" s="64"/>
      <c r="E101" s="64"/>
      <c r="F101" s="64"/>
      <c r="G101" s="64"/>
      <c r="H101" s="64"/>
      <c r="I101" s="64"/>
      <c r="J101" s="64"/>
      <c r="K101" s="64"/>
      <c r="L101" s="64"/>
      <c r="M101" s="64"/>
      <c r="N101" s="64"/>
      <c r="O101" s="64"/>
      <c r="P101" s="64"/>
      <c r="Q101" s="64"/>
      <c r="R101" s="64"/>
      <c r="S101" s="64"/>
      <c r="T101" s="64"/>
      <c r="U101" s="64"/>
      <c r="V101" s="64"/>
      <c r="W101" s="64"/>
      <c r="X101" s="64"/>
      <c r="Y101" s="64"/>
      <c r="Z101" s="64"/>
    </row>
    <row r="102" ht="12" customHeight="1">
      <c r="A102" s="64"/>
      <c r="B102" s="64"/>
      <c r="C102" s="64"/>
      <c r="D102" s="64"/>
      <c r="E102" s="64"/>
      <c r="F102" s="64"/>
      <c r="G102" s="64"/>
      <c r="H102" s="64"/>
      <c r="I102" s="64"/>
      <c r="J102" s="64"/>
      <c r="K102" s="64"/>
      <c r="L102" s="64"/>
      <c r="M102" s="64"/>
      <c r="N102" s="64"/>
      <c r="O102" s="64"/>
      <c r="P102" s="64"/>
      <c r="Q102" s="64"/>
      <c r="R102" s="64"/>
      <c r="S102" s="64"/>
      <c r="T102" s="64"/>
      <c r="U102" s="64"/>
      <c r="V102" s="64"/>
      <c r="W102" s="64"/>
      <c r="X102" s="64"/>
      <c r="Y102" s="64"/>
      <c r="Z102" s="64"/>
    </row>
    <row r="103" ht="12" customHeight="1">
      <c r="A103" s="64"/>
      <c r="B103" s="64"/>
      <c r="C103" s="64"/>
      <c r="D103" s="64"/>
      <c r="E103" s="64"/>
      <c r="F103" s="64"/>
      <c r="G103" s="64"/>
      <c r="H103" s="64"/>
      <c r="I103" s="64"/>
      <c r="J103" s="64"/>
      <c r="K103" s="64"/>
      <c r="L103" s="64"/>
      <c r="M103" s="64"/>
      <c r="N103" s="64"/>
      <c r="O103" s="64"/>
      <c r="P103" s="64"/>
      <c r="Q103" s="64"/>
      <c r="R103" s="64"/>
      <c r="S103" s="64"/>
      <c r="T103" s="64"/>
      <c r="U103" s="64"/>
      <c r="V103" s="64"/>
      <c r="W103" s="64"/>
      <c r="X103" s="64"/>
      <c r="Y103" s="64"/>
      <c r="Z103" s="64"/>
    </row>
    <row r="104" ht="12" customHeight="1">
      <c r="A104" s="64"/>
      <c r="B104" s="64"/>
      <c r="C104" s="64"/>
      <c r="D104" s="64"/>
      <c r="E104" s="64"/>
      <c r="F104" s="64"/>
      <c r="G104" s="64"/>
      <c r="H104" s="64"/>
      <c r="I104" s="64"/>
      <c r="J104" s="64"/>
      <c r="K104" s="64"/>
      <c r="L104" s="64"/>
      <c r="M104" s="64"/>
      <c r="N104" s="64"/>
      <c r="O104" s="64"/>
      <c r="P104" s="64"/>
      <c r="Q104" s="64"/>
      <c r="R104" s="64"/>
      <c r="S104" s="64"/>
      <c r="T104" s="64"/>
      <c r="U104" s="64"/>
      <c r="V104" s="64"/>
      <c r="W104" s="64"/>
      <c r="X104" s="64"/>
      <c r="Y104" s="64"/>
      <c r="Z104" s="64"/>
    </row>
    <row r="105" ht="12" customHeight="1">
      <c r="A105" s="64"/>
      <c r="B105" s="64"/>
      <c r="C105" s="64"/>
      <c r="D105" s="64"/>
      <c r="E105" s="64"/>
      <c r="F105" s="64"/>
      <c r="G105" s="64"/>
      <c r="H105" s="64"/>
      <c r="I105" s="64"/>
      <c r="J105" s="64"/>
      <c r="K105" s="64"/>
      <c r="L105" s="64"/>
      <c r="M105" s="64"/>
      <c r="N105" s="64"/>
      <c r="O105" s="64"/>
      <c r="P105" s="64"/>
      <c r="Q105" s="64"/>
      <c r="R105" s="64"/>
      <c r="S105" s="64"/>
      <c r="T105" s="64"/>
      <c r="U105" s="64"/>
      <c r="V105" s="64"/>
      <c r="W105" s="64"/>
      <c r="X105" s="64"/>
      <c r="Y105" s="64"/>
      <c r="Z105" s="64"/>
    </row>
    <row r="106" ht="12" customHeight="1">
      <c r="A106" s="64"/>
      <c r="B106" s="64"/>
      <c r="C106" s="64"/>
      <c r="D106" s="64"/>
      <c r="E106" s="64"/>
      <c r="F106" s="64"/>
      <c r="G106" s="64"/>
      <c r="H106" s="64"/>
      <c r="I106" s="64"/>
      <c r="J106" s="64"/>
      <c r="K106" s="64"/>
      <c r="L106" s="64"/>
      <c r="M106" s="64"/>
      <c r="N106" s="64"/>
      <c r="O106" s="64"/>
      <c r="P106" s="64"/>
      <c r="Q106" s="64"/>
      <c r="R106" s="64"/>
      <c r="S106" s="64"/>
      <c r="T106" s="64"/>
      <c r="U106" s="64"/>
      <c r="V106" s="64"/>
      <c r="W106" s="64"/>
      <c r="X106" s="64"/>
      <c r="Y106" s="64"/>
      <c r="Z106" s="64"/>
    </row>
    <row r="107" ht="12" customHeight="1">
      <c r="A107" s="64"/>
      <c r="B107" s="64"/>
      <c r="C107" s="64"/>
      <c r="D107" s="64"/>
      <c r="E107" s="64"/>
      <c r="F107" s="64"/>
      <c r="G107" s="64"/>
      <c r="H107" s="64"/>
      <c r="I107" s="64"/>
      <c r="J107" s="64"/>
      <c r="K107" s="64"/>
      <c r="L107" s="64"/>
      <c r="M107" s="64"/>
      <c r="N107" s="64"/>
      <c r="O107" s="64"/>
      <c r="P107" s="64"/>
      <c r="Q107" s="64"/>
      <c r="R107" s="64"/>
      <c r="S107" s="64"/>
      <c r="T107" s="64"/>
      <c r="U107" s="64"/>
      <c r="V107" s="64"/>
      <c r="W107" s="64"/>
      <c r="X107" s="64"/>
      <c r="Y107" s="64"/>
      <c r="Z107" s="64"/>
    </row>
    <row r="108" ht="12" customHeight="1">
      <c r="A108" s="64"/>
      <c r="B108" s="64"/>
      <c r="C108" s="64"/>
      <c r="D108" s="64"/>
      <c r="E108" s="64"/>
      <c r="F108" s="64"/>
      <c r="G108" s="64"/>
      <c r="H108" s="64"/>
      <c r="I108" s="64"/>
      <c r="J108" s="64"/>
      <c r="K108" s="64"/>
      <c r="L108" s="64"/>
      <c r="M108" s="64"/>
      <c r="N108" s="64"/>
      <c r="O108" s="64"/>
      <c r="P108" s="64"/>
      <c r="Q108" s="64"/>
      <c r="R108" s="64"/>
      <c r="S108" s="64"/>
      <c r="T108" s="64"/>
      <c r="U108" s="64"/>
      <c r="V108" s="64"/>
      <c r="W108" s="64"/>
      <c r="X108" s="64"/>
      <c r="Y108" s="64"/>
      <c r="Z108" s="64"/>
    </row>
    <row r="109" ht="12" customHeight="1">
      <c r="A109" s="64"/>
      <c r="B109" s="64"/>
      <c r="C109" s="64"/>
      <c r="D109" s="64"/>
      <c r="E109" s="64"/>
      <c r="F109" s="64"/>
      <c r="G109" s="64"/>
      <c r="H109" s="64"/>
      <c r="I109" s="64"/>
      <c r="J109" s="64"/>
      <c r="K109" s="64"/>
      <c r="L109" s="64"/>
      <c r="M109" s="64"/>
      <c r="N109" s="64"/>
      <c r="O109" s="64"/>
      <c r="P109" s="64"/>
      <c r="Q109" s="64"/>
      <c r="R109" s="64"/>
      <c r="S109" s="64"/>
      <c r="T109" s="64"/>
      <c r="U109" s="64"/>
      <c r="V109" s="64"/>
      <c r="W109" s="64"/>
      <c r="X109" s="64"/>
      <c r="Y109" s="64"/>
      <c r="Z109" s="64"/>
    </row>
    <row r="110" ht="12" customHeight="1">
      <c r="A110" s="64"/>
      <c r="B110" s="64"/>
      <c r="C110" s="64"/>
      <c r="D110" s="64"/>
      <c r="E110" s="64"/>
      <c r="F110" s="64"/>
      <c r="G110" s="64"/>
      <c r="H110" s="64"/>
      <c r="I110" s="64"/>
      <c r="J110" s="64"/>
      <c r="K110" s="64"/>
      <c r="L110" s="64"/>
      <c r="M110" s="64"/>
      <c r="N110" s="64"/>
      <c r="O110" s="64"/>
      <c r="P110" s="64"/>
      <c r="Q110" s="64"/>
      <c r="R110" s="64"/>
      <c r="S110" s="64"/>
      <c r="T110" s="64"/>
      <c r="U110" s="64"/>
      <c r="V110" s="64"/>
      <c r="W110" s="64"/>
      <c r="X110" s="64"/>
      <c r="Y110" s="64"/>
      <c r="Z110" s="64"/>
    </row>
    <row r="111" ht="12" customHeight="1">
      <c r="A111" s="64"/>
      <c r="B111" s="64"/>
      <c r="C111" s="64"/>
      <c r="D111" s="64"/>
      <c r="E111" s="64"/>
      <c r="F111" s="64"/>
      <c r="G111" s="64"/>
      <c r="H111" s="64"/>
      <c r="I111" s="64"/>
      <c r="J111" s="64"/>
      <c r="K111" s="64"/>
      <c r="L111" s="64"/>
      <c r="M111" s="64"/>
      <c r="N111" s="64"/>
      <c r="O111" s="64"/>
      <c r="P111" s="64"/>
      <c r="Q111" s="64"/>
      <c r="R111" s="64"/>
      <c r="S111" s="64"/>
      <c r="T111" s="64"/>
      <c r="U111" s="64"/>
      <c r="V111" s="64"/>
      <c r="W111" s="64"/>
      <c r="X111" s="64"/>
      <c r="Y111" s="64"/>
      <c r="Z111" s="64"/>
    </row>
    <row r="112" ht="12" customHeight="1">
      <c r="A112" s="64"/>
      <c r="B112" s="64"/>
      <c r="C112" s="64"/>
      <c r="D112" s="64"/>
      <c r="E112" s="64"/>
      <c r="F112" s="64"/>
      <c r="G112" s="64"/>
      <c r="H112" s="64"/>
      <c r="I112" s="64"/>
      <c r="J112" s="64"/>
      <c r="K112" s="64"/>
      <c r="L112" s="64"/>
      <c r="M112" s="64"/>
      <c r="N112" s="64"/>
      <c r="O112" s="64"/>
      <c r="P112" s="64"/>
      <c r="Q112" s="64"/>
      <c r="R112" s="64"/>
      <c r="S112" s="64"/>
      <c r="T112" s="64"/>
      <c r="U112" s="64"/>
      <c r="V112" s="64"/>
      <c r="W112" s="64"/>
      <c r="X112" s="64"/>
      <c r="Y112" s="64"/>
      <c r="Z112" s="64"/>
    </row>
    <row r="113" ht="12" customHeight="1">
      <c r="A113" s="64"/>
      <c r="B113" s="64"/>
      <c r="C113" s="64"/>
      <c r="D113" s="64"/>
      <c r="E113" s="64"/>
      <c r="F113" s="64"/>
      <c r="G113" s="64"/>
      <c r="H113" s="64"/>
      <c r="I113" s="64"/>
      <c r="J113" s="64"/>
      <c r="K113" s="64"/>
      <c r="L113" s="64"/>
      <c r="M113" s="64"/>
      <c r="N113" s="64"/>
      <c r="O113" s="64"/>
      <c r="P113" s="64"/>
      <c r="Q113" s="64"/>
      <c r="R113" s="64"/>
      <c r="S113" s="64"/>
      <c r="T113" s="64"/>
      <c r="U113" s="64"/>
      <c r="V113" s="64"/>
      <c r="W113" s="64"/>
      <c r="X113" s="64"/>
      <c r="Y113" s="64"/>
      <c r="Z113" s="64"/>
    </row>
    <row r="114" ht="12" customHeight="1">
      <c r="A114" s="64"/>
      <c r="B114" s="64"/>
      <c r="C114" s="64"/>
      <c r="D114" s="64"/>
      <c r="E114" s="64"/>
      <c r="F114" s="64"/>
      <c r="G114" s="64"/>
      <c r="H114" s="64"/>
      <c r="I114" s="64"/>
      <c r="J114" s="64"/>
      <c r="K114" s="64"/>
      <c r="L114" s="64"/>
      <c r="M114" s="64"/>
      <c r="N114" s="64"/>
      <c r="O114" s="64"/>
      <c r="P114" s="64"/>
      <c r="Q114" s="64"/>
      <c r="R114" s="64"/>
      <c r="S114" s="64"/>
      <c r="T114" s="64"/>
      <c r="U114" s="64"/>
      <c r="V114" s="64"/>
      <c r="W114" s="64"/>
      <c r="X114" s="64"/>
      <c r="Y114" s="64"/>
      <c r="Z114" s="64"/>
    </row>
    <row r="115" ht="12" customHeight="1">
      <c r="A115" s="64"/>
      <c r="B115" s="64"/>
      <c r="C115" s="64"/>
      <c r="D115" s="64"/>
      <c r="E115" s="64"/>
      <c r="F115" s="64"/>
      <c r="G115" s="64"/>
      <c r="H115" s="64"/>
      <c r="I115" s="64"/>
      <c r="J115" s="64"/>
      <c r="K115" s="64"/>
      <c r="L115" s="64"/>
      <c r="M115" s="64"/>
      <c r="N115" s="64"/>
      <c r="O115" s="64"/>
      <c r="P115" s="64"/>
      <c r="Q115" s="64"/>
      <c r="R115" s="64"/>
      <c r="S115" s="64"/>
      <c r="T115" s="64"/>
      <c r="U115" s="64"/>
      <c r="V115" s="64"/>
      <c r="W115" s="64"/>
      <c r="X115" s="64"/>
      <c r="Y115" s="64"/>
      <c r="Z115" s="64"/>
    </row>
    <row r="116" ht="12" customHeight="1">
      <c r="A116" s="64"/>
      <c r="B116" s="64"/>
      <c r="C116" s="64"/>
      <c r="D116" s="64"/>
      <c r="E116" s="64"/>
      <c r="F116" s="64"/>
      <c r="G116" s="64"/>
      <c r="H116" s="64"/>
      <c r="I116" s="64"/>
      <c r="J116" s="64"/>
      <c r="K116" s="64"/>
      <c r="L116" s="64"/>
      <c r="M116" s="64"/>
      <c r="N116" s="64"/>
      <c r="O116" s="64"/>
      <c r="P116" s="64"/>
      <c r="Q116" s="64"/>
      <c r="R116" s="64"/>
      <c r="S116" s="64"/>
      <c r="T116" s="64"/>
      <c r="U116" s="64"/>
      <c r="V116" s="64"/>
      <c r="W116" s="64"/>
      <c r="X116" s="64"/>
      <c r="Y116" s="64"/>
      <c r="Z116" s="64"/>
    </row>
    <row r="117" ht="12" customHeight="1">
      <c r="A117" s="64"/>
      <c r="B117" s="64"/>
      <c r="C117" s="64"/>
      <c r="D117" s="64"/>
      <c r="E117" s="64"/>
      <c r="F117" s="64"/>
      <c r="G117" s="64"/>
      <c r="H117" s="64"/>
      <c r="I117" s="64"/>
      <c r="J117" s="64"/>
      <c r="K117" s="64"/>
      <c r="L117" s="64"/>
      <c r="M117" s="64"/>
      <c r="N117" s="64"/>
      <c r="O117" s="64"/>
      <c r="P117" s="64"/>
      <c r="Q117" s="64"/>
      <c r="R117" s="64"/>
      <c r="S117" s="64"/>
      <c r="T117" s="64"/>
      <c r="U117" s="64"/>
      <c r="V117" s="64"/>
      <c r="W117" s="64"/>
      <c r="X117" s="64"/>
      <c r="Y117" s="64"/>
      <c r="Z117" s="64"/>
    </row>
    <row r="118" ht="12" customHeight="1">
      <c r="A118" s="64"/>
      <c r="B118" s="64"/>
      <c r="C118" s="64"/>
      <c r="D118" s="64"/>
      <c r="E118" s="64"/>
      <c r="F118" s="64"/>
      <c r="G118" s="64"/>
      <c r="H118" s="64"/>
      <c r="I118" s="64"/>
      <c r="J118" s="64"/>
      <c r="K118" s="64"/>
      <c r="L118" s="64"/>
      <c r="M118" s="64"/>
      <c r="N118" s="64"/>
      <c r="O118" s="64"/>
      <c r="P118" s="64"/>
      <c r="Q118" s="64"/>
      <c r="R118" s="64"/>
      <c r="S118" s="64"/>
      <c r="T118" s="64"/>
      <c r="U118" s="64"/>
      <c r="V118" s="64"/>
      <c r="W118" s="64"/>
      <c r="X118" s="64"/>
      <c r="Y118" s="64"/>
      <c r="Z118" s="64"/>
    </row>
    <row r="119" ht="12" customHeight="1">
      <c r="A119" s="64"/>
      <c r="B119" s="64"/>
      <c r="C119" s="64"/>
      <c r="D119" s="64"/>
      <c r="E119" s="64"/>
      <c r="F119" s="64"/>
      <c r="G119" s="64"/>
      <c r="H119" s="64"/>
      <c r="I119" s="64"/>
      <c r="J119" s="64"/>
      <c r="K119" s="64"/>
      <c r="L119" s="64"/>
      <c r="M119" s="64"/>
      <c r="N119" s="64"/>
      <c r="O119" s="64"/>
      <c r="P119" s="64"/>
      <c r="Q119" s="64"/>
      <c r="R119" s="64"/>
      <c r="S119" s="64"/>
      <c r="T119" s="64"/>
      <c r="U119" s="64"/>
      <c r="V119" s="64"/>
      <c r="W119" s="64"/>
      <c r="X119" s="64"/>
      <c r="Y119" s="64"/>
      <c r="Z119" s="64"/>
    </row>
    <row r="120" ht="12" customHeight="1">
      <c r="A120" s="64"/>
      <c r="B120" s="64"/>
      <c r="C120" s="64"/>
      <c r="D120" s="64"/>
      <c r="E120" s="64"/>
      <c r="F120" s="64"/>
      <c r="G120" s="64"/>
      <c r="H120" s="64"/>
      <c r="I120" s="64"/>
      <c r="J120" s="64"/>
      <c r="K120" s="64"/>
      <c r="L120" s="64"/>
      <c r="M120" s="64"/>
      <c r="N120" s="64"/>
      <c r="O120" s="64"/>
      <c r="P120" s="64"/>
      <c r="Q120" s="64"/>
      <c r="R120" s="64"/>
      <c r="S120" s="64"/>
      <c r="T120" s="64"/>
      <c r="U120" s="64"/>
      <c r="V120" s="64"/>
      <c r="W120" s="64"/>
      <c r="X120" s="64"/>
      <c r="Y120" s="64"/>
      <c r="Z120" s="64"/>
    </row>
    <row r="121" ht="12" customHeight="1">
      <c r="A121" s="64"/>
      <c r="B121" s="64"/>
      <c r="C121" s="64"/>
      <c r="D121" s="64"/>
      <c r="E121" s="64"/>
      <c r="F121" s="64"/>
      <c r="G121" s="64"/>
      <c r="H121" s="64"/>
      <c r="I121" s="64"/>
      <c r="J121" s="64"/>
      <c r="K121" s="64"/>
      <c r="L121" s="64"/>
      <c r="M121" s="64"/>
      <c r="N121" s="64"/>
      <c r="O121" s="64"/>
      <c r="P121" s="64"/>
      <c r="Q121" s="64"/>
      <c r="R121" s="64"/>
      <c r="S121" s="64"/>
      <c r="T121" s="64"/>
      <c r="U121" s="64"/>
      <c r="V121" s="64"/>
      <c r="W121" s="64"/>
      <c r="X121" s="64"/>
      <c r="Y121" s="64"/>
      <c r="Z121" s="64"/>
    </row>
    <row r="122" ht="12" customHeight="1">
      <c r="A122" s="64"/>
      <c r="B122" s="64"/>
      <c r="C122" s="64"/>
      <c r="D122" s="64"/>
      <c r="E122" s="64"/>
      <c r="F122" s="64"/>
      <c r="G122" s="64"/>
      <c r="H122" s="64"/>
      <c r="I122" s="64"/>
      <c r="J122" s="64"/>
      <c r="K122" s="64"/>
      <c r="L122" s="64"/>
      <c r="M122" s="64"/>
      <c r="N122" s="64"/>
      <c r="O122" s="64"/>
      <c r="P122" s="64"/>
      <c r="Q122" s="64"/>
      <c r="R122" s="64"/>
      <c r="S122" s="64"/>
      <c r="T122" s="64"/>
      <c r="U122" s="64"/>
      <c r="V122" s="64"/>
      <c r="W122" s="64"/>
      <c r="X122" s="64"/>
      <c r="Y122" s="64"/>
      <c r="Z122" s="64"/>
    </row>
    <row r="123" ht="12" customHeight="1">
      <c r="A123" s="64"/>
      <c r="B123" s="64"/>
      <c r="C123" s="64"/>
      <c r="D123" s="64"/>
      <c r="E123" s="64"/>
      <c r="F123" s="64"/>
      <c r="G123" s="64"/>
      <c r="H123" s="64"/>
      <c r="I123" s="64"/>
      <c r="J123" s="64"/>
      <c r="K123" s="64"/>
      <c r="L123" s="64"/>
      <c r="M123" s="64"/>
      <c r="N123" s="64"/>
      <c r="O123" s="64"/>
      <c r="P123" s="64"/>
      <c r="Q123" s="64"/>
      <c r="R123" s="64"/>
      <c r="S123" s="64"/>
      <c r="T123" s="64"/>
      <c r="U123" s="64"/>
      <c r="V123" s="64"/>
      <c r="W123" s="64"/>
      <c r="X123" s="64"/>
      <c r="Y123" s="64"/>
      <c r="Z123" s="64"/>
    </row>
    <row r="124" ht="12" customHeight="1">
      <c r="A124" s="64"/>
      <c r="B124" s="64"/>
      <c r="C124" s="64"/>
      <c r="D124" s="64"/>
      <c r="E124" s="64"/>
      <c r="F124" s="64"/>
      <c r="G124" s="64"/>
      <c r="H124" s="64"/>
      <c r="I124" s="64"/>
      <c r="J124" s="64"/>
      <c r="K124" s="64"/>
      <c r="L124" s="64"/>
      <c r="M124" s="64"/>
      <c r="N124" s="64"/>
      <c r="O124" s="64"/>
      <c r="P124" s="64"/>
      <c r="Q124" s="64"/>
      <c r="R124" s="64"/>
      <c r="S124" s="64"/>
      <c r="T124" s="64"/>
      <c r="U124" s="64"/>
      <c r="V124" s="64"/>
      <c r="W124" s="64"/>
      <c r="X124" s="64"/>
      <c r="Y124" s="64"/>
      <c r="Z124" s="64"/>
    </row>
    <row r="125" ht="12" customHeight="1">
      <c r="A125" s="64"/>
      <c r="B125" s="64"/>
      <c r="C125" s="64"/>
      <c r="D125" s="64"/>
      <c r="E125" s="64"/>
      <c r="F125" s="64"/>
      <c r="G125" s="64"/>
      <c r="H125" s="64"/>
      <c r="I125" s="64"/>
      <c r="J125" s="64"/>
      <c r="K125" s="64"/>
      <c r="L125" s="64"/>
      <c r="M125" s="64"/>
      <c r="N125" s="64"/>
      <c r="O125" s="64"/>
      <c r="P125" s="64"/>
      <c r="Q125" s="64"/>
      <c r="R125" s="64"/>
      <c r="S125" s="64"/>
      <c r="T125" s="64"/>
      <c r="U125" s="64"/>
      <c r="V125" s="64"/>
      <c r="W125" s="64"/>
      <c r="X125" s="64"/>
      <c r="Y125" s="64"/>
      <c r="Z125" s="64"/>
    </row>
    <row r="126" ht="12" customHeight="1">
      <c r="A126" s="64"/>
      <c r="B126" s="64"/>
      <c r="C126" s="64"/>
      <c r="D126" s="64"/>
      <c r="E126" s="64"/>
      <c r="F126" s="64"/>
      <c r="G126" s="64"/>
      <c r="H126" s="64"/>
      <c r="I126" s="64"/>
      <c r="J126" s="64"/>
      <c r="K126" s="64"/>
      <c r="L126" s="64"/>
      <c r="M126" s="64"/>
      <c r="N126" s="64"/>
      <c r="O126" s="64"/>
      <c r="P126" s="64"/>
      <c r="Q126" s="64"/>
      <c r="R126" s="64"/>
      <c r="S126" s="64"/>
      <c r="T126" s="64"/>
      <c r="U126" s="64"/>
      <c r="V126" s="64"/>
      <c r="W126" s="64"/>
      <c r="X126" s="64"/>
      <c r="Y126" s="64"/>
      <c r="Z126" s="64"/>
    </row>
    <row r="127" ht="12" customHeight="1">
      <c r="A127" s="64"/>
      <c r="B127" s="64"/>
      <c r="C127" s="64"/>
      <c r="D127" s="64"/>
      <c r="E127" s="64"/>
      <c r="F127" s="64"/>
      <c r="G127" s="64"/>
      <c r="H127" s="64"/>
      <c r="I127" s="64"/>
      <c r="J127" s="64"/>
      <c r="K127" s="64"/>
      <c r="L127" s="64"/>
      <c r="M127" s="64"/>
      <c r="N127" s="64"/>
      <c r="O127" s="64"/>
      <c r="P127" s="64"/>
      <c r="Q127" s="64"/>
      <c r="R127" s="64"/>
      <c r="S127" s="64"/>
      <c r="T127" s="64"/>
      <c r="U127" s="64"/>
      <c r="V127" s="64"/>
      <c r="W127" s="64"/>
      <c r="X127" s="64"/>
      <c r="Y127" s="64"/>
      <c r="Z127" s="64"/>
    </row>
    <row r="128" ht="12" customHeight="1">
      <c r="A128" s="64"/>
      <c r="B128" s="64"/>
      <c r="C128" s="64"/>
      <c r="D128" s="64"/>
      <c r="E128" s="64"/>
      <c r="F128" s="64"/>
      <c r="G128" s="64"/>
      <c r="H128" s="64"/>
      <c r="I128" s="64"/>
      <c r="J128" s="64"/>
      <c r="K128" s="64"/>
      <c r="L128" s="64"/>
      <c r="M128" s="64"/>
      <c r="N128" s="64"/>
      <c r="O128" s="64"/>
      <c r="P128" s="64"/>
      <c r="Q128" s="64"/>
      <c r="R128" s="64"/>
      <c r="S128" s="64"/>
      <c r="T128" s="64"/>
      <c r="U128" s="64"/>
      <c r="V128" s="64"/>
      <c r="W128" s="64"/>
      <c r="X128" s="64"/>
      <c r="Y128" s="64"/>
      <c r="Z128" s="64"/>
    </row>
    <row r="129" ht="12" customHeight="1">
      <c r="A129" s="64"/>
      <c r="B129" s="64"/>
      <c r="C129" s="64"/>
      <c r="D129" s="64"/>
      <c r="E129" s="64"/>
      <c r="F129" s="64"/>
      <c r="G129" s="64"/>
      <c r="H129" s="64"/>
      <c r="I129" s="64"/>
      <c r="J129" s="64"/>
      <c r="K129" s="64"/>
      <c r="L129" s="64"/>
      <c r="M129" s="64"/>
      <c r="N129" s="64"/>
      <c r="O129" s="64"/>
      <c r="P129" s="64"/>
      <c r="Q129" s="64"/>
      <c r="R129" s="64"/>
      <c r="S129" s="64"/>
      <c r="T129" s="64"/>
      <c r="U129" s="64"/>
      <c r="V129" s="64"/>
      <c r="W129" s="64"/>
      <c r="X129" s="64"/>
      <c r="Y129" s="64"/>
      <c r="Z129" s="64"/>
    </row>
    <row r="130" ht="12" customHeight="1">
      <c r="A130" s="64"/>
      <c r="B130" s="64"/>
      <c r="C130" s="64"/>
      <c r="D130" s="64"/>
      <c r="E130" s="64"/>
      <c r="F130" s="64"/>
      <c r="G130" s="64"/>
      <c r="H130" s="64"/>
      <c r="I130" s="64"/>
      <c r="J130" s="64"/>
      <c r="K130" s="64"/>
      <c r="L130" s="64"/>
      <c r="M130" s="64"/>
      <c r="N130" s="64"/>
      <c r="O130" s="64"/>
      <c r="P130" s="64"/>
      <c r="Q130" s="64"/>
      <c r="R130" s="64"/>
      <c r="S130" s="64"/>
      <c r="T130" s="64"/>
      <c r="U130" s="64"/>
      <c r="V130" s="64"/>
      <c r="W130" s="64"/>
      <c r="X130" s="64"/>
      <c r="Y130" s="64"/>
      <c r="Z130" s="64"/>
    </row>
    <row r="131" ht="12" customHeight="1">
      <c r="A131" s="64"/>
      <c r="B131" s="64"/>
      <c r="C131" s="64"/>
      <c r="D131" s="64"/>
      <c r="E131" s="64"/>
      <c r="F131" s="64"/>
      <c r="G131" s="64"/>
      <c r="H131" s="64"/>
      <c r="I131" s="64"/>
      <c r="J131" s="64"/>
      <c r="K131" s="64"/>
      <c r="L131" s="64"/>
      <c r="M131" s="64"/>
      <c r="N131" s="64"/>
      <c r="O131" s="64"/>
      <c r="P131" s="64"/>
      <c r="Q131" s="64"/>
      <c r="R131" s="64"/>
      <c r="S131" s="64"/>
      <c r="T131" s="64"/>
      <c r="U131" s="64"/>
      <c r="V131" s="64"/>
      <c r="W131" s="64"/>
      <c r="X131" s="64"/>
      <c r="Y131" s="64"/>
      <c r="Z131" s="64"/>
    </row>
    <row r="132" ht="12" customHeight="1">
      <c r="A132" s="64"/>
      <c r="B132" s="64"/>
      <c r="C132" s="64"/>
      <c r="D132" s="64"/>
      <c r="E132" s="64"/>
      <c r="F132" s="64"/>
      <c r="G132" s="64"/>
      <c r="H132" s="64"/>
      <c r="I132" s="64"/>
      <c r="J132" s="64"/>
      <c r="K132" s="64"/>
      <c r="L132" s="64"/>
      <c r="M132" s="64"/>
      <c r="N132" s="64"/>
      <c r="O132" s="64"/>
      <c r="P132" s="64"/>
      <c r="Q132" s="64"/>
      <c r="R132" s="64"/>
      <c r="S132" s="64"/>
      <c r="T132" s="64"/>
      <c r="U132" s="64"/>
      <c r="V132" s="64"/>
      <c r="W132" s="64"/>
      <c r="X132" s="64"/>
      <c r="Y132" s="64"/>
      <c r="Z132" s="64"/>
    </row>
    <row r="133" ht="12" customHeight="1">
      <c r="A133" s="64"/>
      <c r="B133" s="64"/>
      <c r="C133" s="64"/>
      <c r="D133" s="64"/>
      <c r="E133" s="64"/>
      <c r="F133" s="64"/>
      <c r="G133" s="64"/>
      <c r="H133" s="64"/>
      <c r="I133" s="64"/>
      <c r="J133" s="64"/>
      <c r="K133" s="64"/>
      <c r="L133" s="64"/>
      <c r="M133" s="64"/>
      <c r="N133" s="64"/>
      <c r="O133" s="64"/>
      <c r="P133" s="64"/>
      <c r="Q133" s="64"/>
      <c r="R133" s="64"/>
      <c r="S133" s="64"/>
      <c r="T133" s="64"/>
      <c r="U133" s="64"/>
      <c r="V133" s="64"/>
      <c r="W133" s="64"/>
      <c r="X133" s="64"/>
      <c r="Y133" s="64"/>
      <c r="Z133" s="64"/>
    </row>
    <row r="134" ht="12" customHeight="1">
      <c r="A134" s="64"/>
      <c r="B134" s="64"/>
      <c r="C134" s="64"/>
      <c r="D134" s="64"/>
      <c r="E134" s="64"/>
      <c r="F134" s="64"/>
      <c r="G134" s="64"/>
      <c r="H134" s="64"/>
      <c r="I134" s="64"/>
      <c r="J134" s="64"/>
      <c r="K134" s="64"/>
      <c r="L134" s="64"/>
      <c r="M134" s="64"/>
      <c r="N134" s="64"/>
      <c r="O134" s="64"/>
      <c r="P134" s="64"/>
      <c r="Q134" s="64"/>
      <c r="R134" s="64"/>
      <c r="S134" s="64"/>
      <c r="T134" s="64"/>
      <c r="U134" s="64"/>
      <c r="V134" s="64"/>
      <c r="W134" s="64"/>
      <c r="X134" s="64"/>
      <c r="Y134" s="64"/>
      <c r="Z134" s="64"/>
    </row>
    <row r="135" ht="12" customHeight="1">
      <c r="A135" s="64"/>
      <c r="B135" s="64"/>
      <c r="C135" s="64"/>
      <c r="D135" s="64"/>
      <c r="E135" s="64"/>
      <c r="F135" s="64"/>
      <c r="G135" s="64"/>
      <c r="H135" s="64"/>
      <c r="I135" s="64"/>
      <c r="J135" s="64"/>
      <c r="K135" s="64"/>
      <c r="L135" s="64"/>
      <c r="M135" s="64"/>
      <c r="N135" s="64"/>
      <c r="O135" s="64"/>
      <c r="P135" s="64"/>
      <c r="Q135" s="64"/>
      <c r="R135" s="64"/>
      <c r="S135" s="64"/>
      <c r="T135" s="64"/>
      <c r="U135" s="64"/>
      <c r="V135" s="64"/>
      <c r="W135" s="64"/>
      <c r="X135" s="64"/>
      <c r="Y135" s="64"/>
      <c r="Z135" s="64"/>
    </row>
    <row r="136" ht="12" customHeight="1">
      <c r="A136" s="64"/>
      <c r="B136" s="64"/>
      <c r="C136" s="64"/>
      <c r="D136" s="64"/>
      <c r="E136" s="64"/>
      <c r="F136" s="64"/>
      <c r="G136" s="64"/>
      <c r="H136" s="64"/>
      <c r="I136" s="64"/>
      <c r="J136" s="64"/>
      <c r="K136" s="64"/>
      <c r="L136" s="64"/>
      <c r="M136" s="64"/>
      <c r="N136" s="64"/>
      <c r="O136" s="64"/>
      <c r="P136" s="64"/>
      <c r="Q136" s="64"/>
      <c r="R136" s="64"/>
      <c r="S136" s="64"/>
      <c r="T136" s="64"/>
      <c r="U136" s="64"/>
      <c r="V136" s="64"/>
      <c r="W136" s="64"/>
      <c r="X136" s="64"/>
      <c r="Y136" s="64"/>
      <c r="Z136" s="64"/>
    </row>
    <row r="137" ht="12" customHeight="1">
      <c r="A137" s="64"/>
      <c r="B137" s="64"/>
      <c r="C137" s="64"/>
      <c r="D137" s="64"/>
      <c r="E137" s="64"/>
      <c r="F137" s="64"/>
      <c r="G137" s="64"/>
      <c r="H137" s="64"/>
      <c r="I137" s="64"/>
      <c r="J137" s="64"/>
      <c r="K137" s="64"/>
      <c r="L137" s="64"/>
      <c r="M137" s="64"/>
      <c r="N137" s="64"/>
      <c r="O137" s="64"/>
      <c r="P137" s="64"/>
      <c r="Q137" s="64"/>
      <c r="R137" s="64"/>
      <c r="S137" s="64"/>
      <c r="T137" s="64"/>
      <c r="U137" s="64"/>
      <c r="V137" s="64"/>
      <c r="W137" s="64"/>
      <c r="X137" s="64"/>
      <c r="Y137" s="64"/>
      <c r="Z137" s="64"/>
    </row>
    <row r="138" ht="12" customHeight="1">
      <c r="A138" s="64"/>
      <c r="B138" s="64"/>
      <c r="C138" s="64"/>
      <c r="D138" s="64"/>
      <c r="E138" s="64"/>
      <c r="F138" s="64"/>
      <c r="G138" s="64"/>
      <c r="H138" s="64"/>
      <c r="I138" s="64"/>
      <c r="J138" s="64"/>
      <c r="K138" s="64"/>
      <c r="L138" s="64"/>
      <c r="M138" s="64"/>
      <c r="N138" s="64"/>
      <c r="O138" s="64"/>
      <c r="P138" s="64"/>
      <c r="Q138" s="64"/>
      <c r="R138" s="64"/>
      <c r="S138" s="64"/>
      <c r="T138" s="64"/>
      <c r="U138" s="64"/>
      <c r="V138" s="64"/>
      <c r="W138" s="64"/>
      <c r="X138" s="64"/>
      <c r="Y138" s="64"/>
      <c r="Z138" s="64"/>
    </row>
    <row r="139" ht="12" customHeight="1">
      <c r="A139" s="64"/>
      <c r="B139" s="64"/>
      <c r="C139" s="64"/>
      <c r="D139" s="64"/>
      <c r="E139" s="64"/>
      <c r="F139" s="64"/>
      <c r="G139" s="64"/>
      <c r="H139" s="64"/>
      <c r="I139" s="64"/>
      <c r="J139" s="64"/>
      <c r="K139" s="64"/>
      <c r="L139" s="64"/>
      <c r="M139" s="64"/>
      <c r="N139" s="64"/>
      <c r="O139" s="64"/>
      <c r="P139" s="64"/>
      <c r="Q139" s="64"/>
      <c r="R139" s="64"/>
      <c r="S139" s="64"/>
      <c r="T139" s="64"/>
      <c r="U139" s="64"/>
      <c r="V139" s="64"/>
      <c r="W139" s="64"/>
      <c r="X139" s="64"/>
      <c r="Y139" s="64"/>
      <c r="Z139" s="64"/>
    </row>
    <row r="140" ht="12" customHeight="1">
      <c r="A140" s="64"/>
      <c r="B140" s="64"/>
      <c r="C140" s="64"/>
      <c r="D140" s="64"/>
      <c r="E140" s="64"/>
      <c r="F140" s="64"/>
      <c r="G140" s="64"/>
      <c r="H140" s="64"/>
      <c r="I140" s="64"/>
      <c r="J140" s="64"/>
      <c r="K140" s="64"/>
      <c r="L140" s="64"/>
      <c r="M140" s="64"/>
      <c r="N140" s="64"/>
      <c r="O140" s="64"/>
      <c r="P140" s="64"/>
      <c r="Q140" s="64"/>
      <c r="R140" s="64"/>
      <c r="S140" s="64"/>
      <c r="T140" s="64"/>
      <c r="U140" s="64"/>
      <c r="V140" s="64"/>
      <c r="W140" s="64"/>
      <c r="X140" s="64"/>
      <c r="Y140" s="64"/>
      <c r="Z140" s="64"/>
    </row>
    <row r="141" ht="12" customHeight="1">
      <c r="A141" s="64"/>
      <c r="B141" s="64"/>
      <c r="C141" s="64"/>
      <c r="D141" s="64"/>
      <c r="E141" s="64"/>
      <c r="F141" s="64"/>
      <c r="G141" s="64"/>
      <c r="H141" s="64"/>
      <c r="I141" s="64"/>
      <c r="J141" s="64"/>
      <c r="K141" s="64"/>
      <c r="L141" s="64"/>
      <c r="M141" s="64"/>
      <c r="N141" s="64"/>
      <c r="O141" s="64"/>
      <c r="P141" s="64"/>
      <c r="Q141" s="64"/>
      <c r="R141" s="64"/>
      <c r="S141" s="64"/>
      <c r="T141" s="64"/>
      <c r="U141" s="64"/>
      <c r="V141" s="64"/>
      <c r="W141" s="64"/>
      <c r="X141" s="64"/>
      <c r="Y141" s="64"/>
      <c r="Z141" s="64"/>
    </row>
    <row r="142" ht="12" customHeight="1">
      <c r="A142" s="64"/>
      <c r="B142" s="64"/>
      <c r="C142" s="64"/>
      <c r="D142" s="64"/>
      <c r="E142" s="64"/>
      <c r="F142" s="64"/>
      <c r="G142" s="64"/>
      <c r="H142" s="64"/>
      <c r="I142" s="64"/>
      <c r="J142" s="64"/>
      <c r="K142" s="64"/>
      <c r="L142" s="64"/>
      <c r="M142" s="64"/>
      <c r="N142" s="64"/>
      <c r="O142" s="64"/>
      <c r="P142" s="64"/>
      <c r="Q142" s="64"/>
      <c r="R142" s="64"/>
      <c r="S142" s="64"/>
      <c r="T142" s="64"/>
      <c r="U142" s="64"/>
      <c r="V142" s="64"/>
      <c r="W142" s="64"/>
      <c r="X142" s="64"/>
      <c r="Y142" s="64"/>
      <c r="Z142" s="64"/>
    </row>
    <row r="143" ht="12" customHeight="1">
      <c r="A143" s="64"/>
      <c r="B143" s="64"/>
      <c r="C143" s="64"/>
      <c r="D143" s="64"/>
      <c r="E143" s="64"/>
      <c r="F143" s="64"/>
      <c r="G143" s="64"/>
      <c r="H143" s="64"/>
      <c r="I143" s="64"/>
      <c r="J143" s="64"/>
      <c r="K143" s="64"/>
      <c r="L143" s="64"/>
      <c r="M143" s="64"/>
      <c r="N143" s="64"/>
      <c r="O143" s="64"/>
      <c r="P143" s="64"/>
      <c r="Q143" s="64"/>
      <c r="R143" s="64"/>
      <c r="S143" s="64"/>
      <c r="T143" s="64"/>
      <c r="U143" s="64"/>
      <c r="V143" s="64"/>
      <c r="W143" s="64"/>
      <c r="X143" s="64"/>
      <c r="Y143" s="64"/>
      <c r="Z143" s="64"/>
    </row>
    <row r="144" ht="12" customHeight="1">
      <c r="A144" s="64"/>
      <c r="B144" s="64"/>
      <c r="C144" s="64"/>
      <c r="D144" s="64"/>
      <c r="E144" s="64"/>
      <c r="F144" s="64"/>
      <c r="G144" s="64"/>
      <c r="H144" s="64"/>
      <c r="I144" s="64"/>
      <c r="J144" s="64"/>
      <c r="K144" s="64"/>
      <c r="L144" s="64"/>
      <c r="M144" s="64"/>
      <c r="N144" s="64"/>
      <c r="O144" s="64"/>
      <c r="P144" s="64"/>
      <c r="Q144" s="64"/>
      <c r="R144" s="64"/>
      <c r="S144" s="64"/>
      <c r="T144" s="64"/>
      <c r="U144" s="64"/>
      <c r="V144" s="64"/>
      <c r="W144" s="64"/>
      <c r="X144" s="64"/>
      <c r="Y144" s="64"/>
      <c r="Z144" s="64"/>
    </row>
    <row r="145" ht="12" customHeight="1">
      <c r="A145" s="64"/>
      <c r="B145" s="64"/>
      <c r="C145" s="64"/>
      <c r="D145" s="64"/>
      <c r="E145" s="64"/>
      <c r="F145" s="64"/>
      <c r="G145" s="64"/>
      <c r="H145" s="64"/>
      <c r="I145" s="64"/>
      <c r="J145" s="64"/>
      <c r="K145" s="64"/>
      <c r="L145" s="64"/>
      <c r="M145" s="64"/>
      <c r="N145" s="64"/>
      <c r="O145" s="64"/>
      <c r="P145" s="64"/>
      <c r="Q145" s="64"/>
      <c r="R145" s="64"/>
      <c r="S145" s="64"/>
      <c r="T145" s="64"/>
      <c r="U145" s="64"/>
      <c r="V145" s="64"/>
      <c r="W145" s="64"/>
      <c r="X145" s="64"/>
      <c r="Y145" s="64"/>
      <c r="Z145" s="64"/>
    </row>
    <row r="146" ht="12" customHeight="1">
      <c r="A146" s="64"/>
      <c r="B146" s="64"/>
      <c r="C146" s="64"/>
      <c r="D146" s="64"/>
      <c r="E146" s="64"/>
      <c r="F146" s="64"/>
      <c r="G146" s="64"/>
      <c r="H146" s="64"/>
      <c r="I146" s="64"/>
      <c r="J146" s="64"/>
      <c r="K146" s="64"/>
      <c r="L146" s="64"/>
      <c r="M146" s="64"/>
      <c r="N146" s="64"/>
      <c r="O146" s="64"/>
      <c r="P146" s="64"/>
      <c r="Q146" s="64"/>
      <c r="R146" s="64"/>
      <c r="S146" s="64"/>
      <c r="T146" s="64"/>
      <c r="U146" s="64"/>
      <c r="V146" s="64"/>
      <c r="W146" s="64"/>
      <c r="X146" s="64"/>
      <c r="Y146" s="64"/>
      <c r="Z146" s="64"/>
    </row>
    <row r="147" ht="12" customHeight="1">
      <c r="A147" s="64"/>
      <c r="B147" s="64"/>
      <c r="C147" s="64"/>
      <c r="D147" s="64"/>
      <c r="E147" s="64"/>
      <c r="F147" s="64"/>
      <c r="G147" s="64"/>
      <c r="H147" s="64"/>
      <c r="I147" s="64"/>
      <c r="J147" s="64"/>
      <c r="K147" s="64"/>
      <c r="L147" s="64"/>
      <c r="M147" s="64"/>
      <c r="N147" s="64"/>
      <c r="O147" s="64"/>
      <c r="P147" s="64"/>
      <c r="Q147" s="64"/>
      <c r="R147" s="64"/>
      <c r="S147" s="64"/>
      <c r="T147" s="64"/>
      <c r="U147" s="64"/>
      <c r="V147" s="64"/>
      <c r="W147" s="64"/>
      <c r="X147" s="64"/>
      <c r="Y147" s="64"/>
      <c r="Z147" s="64"/>
    </row>
    <row r="148" ht="12" customHeight="1">
      <c r="A148" s="64"/>
      <c r="B148" s="64"/>
      <c r="C148" s="64"/>
      <c r="D148" s="64"/>
      <c r="E148" s="64"/>
      <c r="F148" s="64"/>
      <c r="G148" s="64"/>
      <c r="H148" s="64"/>
      <c r="I148" s="64"/>
      <c r="J148" s="64"/>
      <c r="K148" s="64"/>
      <c r="L148" s="64"/>
      <c r="M148" s="64"/>
      <c r="N148" s="64"/>
      <c r="O148" s="64"/>
      <c r="P148" s="64"/>
      <c r="Q148" s="64"/>
      <c r="R148" s="64"/>
      <c r="S148" s="64"/>
      <c r="T148" s="64"/>
      <c r="U148" s="64"/>
      <c r="V148" s="64"/>
      <c r="W148" s="64"/>
      <c r="X148" s="64"/>
      <c r="Y148" s="64"/>
      <c r="Z148" s="64"/>
    </row>
    <row r="149" ht="12" customHeight="1">
      <c r="A149" s="64"/>
      <c r="B149" s="64"/>
      <c r="C149" s="64"/>
      <c r="D149" s="64"/>
      <c r="E149" s="64"/>
      <c r="F149" s="64"/>
      <c r="G149" s="64"/>
      <c r="H149" s="64"/>
      <c r="I149" s="64"/>
      <c r="J149" s="64"/>
      <c r="K149" s="64"/>
      <c r="L149" s="64"/>
      <c r="M149" s="64"/>
      <c r="N149" s="64"/>
      <c r="O149" s="64"/>
      <c r="P149" s="64"/>
      <c r="Q149" s="64"/>
      <c r="R149" s="64"/>
      <c r="S149" s="64"/>
      <c r="T149" s="64"/>
      <c r="U149" s="64"/>
      <c r="V149" s="64"/>
      <c r="W149" s="64"/>
      <c r="X149" s="64"/>
      <c r="Y149" s="64"/>
      <c r="Z149" s="64"/>
    </row>
    <row r="150" ht="12" customHeight="1">
      <c r="A150" s="64"/>
      <c r="B150" s="64"/>
      <c r="C150" s="64"/>
      <c r="D150" s="64"/>
      <c r="E150" s="64"/>
      <c r="F150" s="64"/>
      <c r="G150" s="64"/>
      <c r="H150" s="64"/>
      <c r="I150" s="64"/>
      <c r="J150" s="64"/>
      <c r="K150" s="64"/>
      <c r="L150" s="64"/>
      <c r="M150" s="64"/>
      <c r="N150" s="64"/>
      <c r="O150" s="64"/>
      <c r="P150" s="64"/>
      <c r="Q150" s="64"/>
      <c r="R150" s="64"/>
      <c r="S150" s="64"/>
      <c r="T150" s="64"/>
      <c r="U150" s="64"/>
      <c r="V150" s="64"/>
      <c r="W150" s="64"/>
      <c r="X150" s="64"/>
      <c r="Y150" s="64"/>
      <c r="Z150" s="64"/>
    </row>
    <row r="151" ht="12" customHeight="1">
      <c r="A151" s="64"/>
      <c r="B151" s="64"/>
      <c r="C151" s="64"/>
      <c r="D151" s="64"/>
      <c r="E151" s="64"/>
      <c r="F151" s="64"/>
      <c r="G151" s="64"/>
      <c r="H151" s="64"/>
      <c r="I151" s="64"/>
      <c r="J151" s="64"/>
      <c r="K151" s="64"/>
      <c r="L151" s="64"/>
      <c r="M151" s="64"/>
      <c r="N151" s="64"/>
      <c r="O151" s="64"/>
      <c r="P151" s="64"/>
      <c r="Q151" s="64"/>
      <c r="R151" s="64"/>
      <c r="S151" s="64"/>
      <c r="T151" s="64"/>
      <c r="U151" s="64"/>
      <c r="V151" s="64"/>
      <c r="W151" s="64"/>
      <c r="X151" s="64"/>
      <c r="Y151" s="64"/>
      <c r="Z151" s="64"/>
    </row>
    <row r="152" ht="12" customHeight="1">
      <c r="A152" s="64"/>
      <c r="B152" s="64"/>
      <c r="C152" s="64"/>
      <c r="D152" s="64"/>
      <c r="E152" s="64"/>
      <c r="F152" s="64"/>
      <c r="G152" s="64"/>
      <c r="H152" s="64"/>
      <c r="I152" s="64"/>
      <c r="J152" s="64"/>
      <c r="K152" s="64"/>
      <c r="L152" s="64"/>
      <c r="M152" s="64"/>
      <c r="N152" s="64"/>
      <c r="O152" s="64"/>
      <c r="P152" s="64"/>
      <c r="Q152" s="64"/>
      <c r="R152" s="64"/>
      <c r="S152" s="64"/>
      <c r="T152" s="64"/>
      <c r="U152" s="64"/>
      <c r="V152" s="64"/>
      <c r="W152" s="64"/>
      <c r="X152" s="64"/>
      <c r="Y152" s="64"/>
      <c r="Z152" s="64"/>
    </row>
    <row r="153" ht="12" customHeight="1">
      <c r="A153" s="64"/>
      <c r="B153" s="64"/>
      <c r="C153" s="64"/>
      <c r="D153" s="64"/>
      <c r="E153" s="64"/>
      <c r="F153" s="64"/>
      <c r="G153" s="64"/>
      <c r="H153" s="64"/>
      <c r="I153" s="64"/>
      <c r="J153" s="64"/>
      <c r="K153" s="64"/>
      <c r="L153" s="64"/>
      <c r="M153" s="64"/>
      <c r="N153" s="64"/>
      <c r="O153" s="64"/>
      <c r="P153" s="64"/>
      <c r="Q153" s="64"/>
      <c r="R153" s="64"/>
      <c r="S153" s="64"/>
      <c r="T153" s="64"/>
      <c r="U153" s="64"/>
      <c r="V153" s="64"/>
      <c r="W153" s="64"/>
      <c r="X153" s="64"/>
      <c r="Y153" s="64"/>
      <c r="Z153" s="64"/>
    </row>
    <row r="154" ht="12" customHeight="1">
      <c r="A154" s="64"/>
      <c r="B154" s="64"/>
      <c r="C154" s="64"/>
      <c r="D154" s="64"/>
      <c r="E154" s="64"/>
      <c r="F154" s="64"/>
      <c r="G154" s="64"/>
      <c r="H154" s="64"/>
      <c r="I154" s="64"/>
      <c r="J154" s="64"/>
      <c r="K154" s="64"/>
      <c r="L154" s="64"/>
      <c r="M154" s="64"/>
      <c r="N154" s="64"/>
      <c r="O154" s="64"/>
      <c r="P154" s="64"/>
      <c r="Q154" s="64"/>
      <c r="R154" s="64"/>
      <c r="S154" s="64"/>
      <c r="T154" s="64"/>
      <c r="U154" s="64"/>
      <c r="V154" s="64"/>
      <c r="W154" s="64"/>
      <c r="X154" s="64"/>
      <c r="Y154" s="64"/>
      <c r="Z154" s="64"/>
    </row>
    <row r="155" ht="12" customHeight="1">
      <c r="A155" s="64"/>
      <c r="B155" s="64"/>
      <c r="C155" s="64"/>
      <c r="D155" s="64"/>
      <c r="E155" s="64"/>
      <c r="F155" s="64"/>
      <c r="G155" s="64"/>
      <c r="H155" s="64"/>
      <c r="I155" s="64"/>
      <c r="J155" s="64"/>
      <c r="K155" s="64"/>
      <c r="L155" s="64"/>
      <c r="M155" s="64"/>
      <c r="N155" s="64"/>
      <c r="O155" s="64"/>
      <c r="P155" s="64"/>
      <c r="Q155" s="64"/>
      <c r="R155" s="64"/>
      <c r="S155" s="64"/>
      <c r="T155" s="64"/>
      <c r="U155" s="64"/>
      <c r="V155" s="64"/>
      <c r="W155" s="64"/>
      <c r="X155" s="64"/>
      <c r="Y155" s="64"/>
      <c r="Z155" s="64"/>
    </row>
    <row r="156" ht="12" customHeight="1">
      <c r="A156" s="64"/>
      <c r="B156" s="64"/>
      <c r="C156" s="64"/>
      <c r="D156" s="64"/>
      <c r="E156" s="64"/>
      <c r="F156" s="64"/>
      <c r="G156" s="64"/>
      <c r="H156" s="64"/>
      <c r="I156" s="64"/>
      <c r="J156" s="64"/>
      <c r="K156" s="64"/>
      <c r="L156" s="64"/>
      <c r="M156" s="64"/>
      <c r="N156" s="64"/>
      <c r="O156" s="64"/>
      <c r="P156" s="64"/>
      <c r="Q156" s="64"/>
      <c r="R156" s="64"/>
      <c r="S156" s="64"/>
      <c r="T156" s="64"/>
      <c r="U156" s="64"/>
      <c r="V156" s="64"/>
      <c r="W156" s="64"/>
      <c r="X156" s="64"/>
      <c r="Y156" s="64"/>
      <c r="Z156" s="64"/>
    </row>
    <row r="157" ht="12" customHeight="1">
      <c r="A157" s="64"/>
      <c r="B157" s="64"/>
      <c r="C157" s="64"/>
      <c r="D157" s="64"/>
      <c r="E157" s="64"/>
      <c r="F157" s="64"/>
      <c r="G157" s="64"/>
      <c r="H157" s="64"/>
      <c r="I157" s="64"/>
      <c r="J157" s="64"/>
      <c r="K157" s="64"/>
      <c r="L157" s="64"/>
      <c r="M157" s="64"/>
      <c r="N157" s="64"/>
      <c r="O157" s="64"/>
      <c r="P157" s="64"/>
      <c r="Q157" s="64"/>
      <c r="R157" s="64"/>
      <c r="S157" s="64"/>
      <c r="T157" s="64"/>
      <c r="U157" s="64"/>
      <c r="V157" s="64"/>
      <c r="W157" s="64"/>
      <c r="X157" s="64"/>
      <c r="Y157" s="64"/>
      <c r="Z157" s="64"/>
    </row>
    <row r="158" ht="12" customHeight="1">
      <c r="A158" s="64"/>
      <c r="B158" s="64"/>
      <c r="C158" s="64"/>
      <c r="D158" s="64"/>
      <c r="E158" s="64"/>
      <c r="F158" s="64"/>
      <c r="G158" s="64"/>
      <c r="H158" s="64"/>
      <c r="I158" s="64"/>
      <c r="J158" s="64"/>
      <c r="K158" s="64"/>
      <c r="L158" s="64"/>
      <c r="M158" s="64"/>
      <c r="N158" s="64"/>
      <c r="O158" s="64"/>
      <c r="P158" s="64"/>
      <c r="Q158" s="64"/>
      <c r="R158" s="64"/>
      <c r="S158" s="64"/>
      <c r="T158" s="64"/>
      <c r="U158" s="64"/>
      <c r="V158" s="64"/>
      <c r="W158" s="64"/>
      <c r="X158" s="64"/>
      <c r="Y158" s="64"/>
      <c r="Z158" s="64"/>
    </row>
    <row r="159" ht="12" customHeight="1">
      <c r="A159" s="64"/>
      <c r="B159" s="64"/>
      <c r="C159" s="64"/>
      <c r="D159" s="64"/>
      <c r="E159" s="64"/>
      <c r="F159" s="64"/>
      <c r="G159" s="64"/>
      <c r="H159" s="64"/>
      <c r="I159" s="64"/>
      <c r="J159" s="64"/>
      <c r="K159" s="64"/>
      <c r="L159" s="64"/>
      <c r="M159" s="64"/>
      <c r="N159" s="64"/>
      <c r="O159" s="64"/>
      <c r="P159" s="64"/>
      <c r="Q159" s="64"/>
      <c r="R159" s="64"/>
      <c r="S159" s="64"/>
      <c r="T159" s="64"/>
      <c r="U159" s="64"/>
      <c r="V159" s="64"/>
      <c r="W159" s="64"/>
      <c r="X159" s="64"/>
      <c r="Y159" s="64"/>
      <c r="Z159" s="64"/>
    </row>
    <row r="160" ht="12" customHeight="1">
      <c r="A160" s="64"/>
      <c r="B160" s="64"/>
      <c r="C160" s="64"/>
      <c r="D160" s="64"/>
      <c r="E160" s="64"/>
      <c r="F160" s="64"/>
      <c r="G160" s="64"/>
      <c r="H160" s="64"/>
      <c r="I160" s="64"/>
      <c r="J160" s="64"/>
      <c r="K160" s="64"/>
      <c r="L160" s="64"/>
      <c r="M160" s="64"/>
      <c r="N160" s="64"/>
      <c r="O160" s="64"/>
      <c r="P160" s="64"/>
      <c r="Q160" s="64"/>
      <c r="R160" s="64"/>
      <c r="S160" s="64"/>
      <c r="T160" s="64"/>
      <c r="U160" s="64"/>
      <c r="V160" s="64"/>
      <c r="W160" s="64"/>
      <c r="X160" s="64"/>
      <c r="Y160" s="64"/>
      <c r="Z160" s="64"/>
    </row>
    <row r="161" ht="12" customHeight="1">
      <c r="A161" s="64"/>
      <c r="B161" s="64"/>
      <c r="C161" s="64"/>
      <c r="D161" s="64"/>
      <c r="E161" s="64"/>
      <c r="F161" s="64"/>
      <c r="G161" s="64"/>
      <c r="H161" s="64"/>
      <c r="I161" s="64"/>
      <c r="J161" s="64"/>
      <c r="K161" s="64"/>
      <c r="L161" s="64"/>
      <c r="M161" s="64"/>
      <c r="N161" s="64"/>
      <c r="O161" s="64"/>
      <c r="P161" s="64"/>
      <c r="Q161" s="64"/>
      <c r="R161" s="64"/>
      <c r="S161" s="64"/>
      <c r="T161" s="64"/>
      <c r="U161" s="64"/>
      <c r="V161" s="64"/>
      <c r="W161" s="64"/>
      <c r="X161" s="64"/>
      <c r="Y161" s="64"/>
      <c r="Z161" s="64"/>
    </row>
    <row r="162" ht="12" customHeight="1">
      <c r="A162" s="64"/>
      <c r="B162" s="64"/>
      <c r="C162" s="64"/>
      <c r="D162" s="64"/>
      <c r="E162" s="64"/>
      <c r="F162" s="64"/>
      <c r="G162" s="64"/>
      <c r="H162" s="64"/>
      <c r="I162" s="64"/>
      <c r="J162" s="64"/>
      <c r="K162" s="64"/>
      <c r="L162" s="64"/>
      <c r="M162" s="64"/>
      <c r="N162" s="64"/>
      <c r="O162" s="64"/>
      <c r="P162" s="64"/>
      <c r="Q162" s="64"/>
      <c r="R162" s="64"/>
      <c r="S162" s="64"/>
      <c r="T162" s="64"/>
      <c r="U162" s="64"/>
      <c r="V162" s="64"/>
      <c r="W162" s="64"/>
      <c r="X162" s="64"/>
      <c r="Y162" s="64"/>
      <c r="Z162" s="64"/>
    </row>
    <row r="163" ht="12" customHeight="1">
      <c r="A163" s="64"/>
      <c r="B163" s="64"/>
      <c r="C163" s="64"/>
      <c r="D163" s="64"/>
      <c r="E163" s="64"/>
      <c r="F163" s="64"/>
      <c r="G163" s="64"/>
      <c r="H163" s="64"/>
      <c r="I163" s="64"/>
      <c r="J163" s="64"/>
      <c r="K163" s="64"/>
      <c r="L163" s="64"/>
      <c r="M163" s="64"/>
      <c r="N163" s="64"/>
      <c r="O163" s="64"/>
      <c r="P163" s="64"/>
      <c r="Q163" s="64"/>
      <c r="R163" s="64"/>
      <c r="S163" s="64"/>
      <c r="T163" s="64"/>
      <c r="U163" s="64"/>
      <c r="V163" s="64"/>
      <c r="W163" s="64"/>
      <c r="X163" s="64"/>
      <c r="Y163" s="64"/>
      <c r="Z163" s="64"/>
    </row>
    <row r="164" ht="12" customHeight="1">
      <c r="A164" s="64"/>
      <c r="B164" s="64"/>
      <c r="C164" s="64"/>
      <c r="D164" s="64"/>
      <c r="E164" s="64"/>
      <c r="F164" s="64"/>
      <c r="G164" s="64"/>
      <c r="H164" s="64"/>
      <c r="I164" s="64"/>
      <c r="J164" s="64"/>
      <c r="K164" s="64"/>
      <c r="L164" s="64"/>
      <c r="M164" s="64"/>
      <c r="N164" s="64"/>
      <c r="O164" s="64"/>
      <c r="P164" s="64"/>
      <c r="Q164" s="64"/>
      <c r="R164" s="64"/>
      <c r="S164" s="64"/>
      <c r="T164" s="64"/>
      <c r="U164" s="64"/>
      <c r="V164" s="64"/>
      <c r="W164" s="64"/>
      <c r="X164" s="64"/>
      <c r="Y164" s="64"/>
      <c r="Z164" s="64"/>
    </row>
    <row r="165" ht="12" customHeight="1">
      <c r="A165" s="64"/>
      <c r="B165" s="64"/>
      <c r="C165" s="64"/>
      <c r="D165" s="64"/>
      <c r="E165" s="64"/>
      <c r="F165" s="64"/>
      <c r="G165" s="64"/>
      <c r="H165" s="64"/>
      <c r="I165" s="64"/>
      <c r="J165" s="64"/>
      <c r="K165" s="64"/>
      <c r="L165" s="64"/>
      <c r="M165" s="64"/>
      <c r="N165" s="64"/>
      <c r="O165" s="64"/>
      <c r="P165" s="64"/>
      <c r="Q165" s="64"/>
      <c r="R165" s="64"/>
      <c r="S165" s="64"/>
      <c r="T165" s="64"/>
      <c r="U165" s="64"/>
      <c r="V165" s="64"/>
      <c r="W165" s="64"/>
      <c r="X165" s="64"/>
      <c r="Y165" s="64"/>
      <c r="Z165" s="64"/>
    </row>
    <row r="166" ht="12" customHeight="1">
      <c r="A166" s="64"/>
      <c r="B166" s="64"/>
      <c r="C166" s="64"/>
      <c r="D166" s="64"/>
      <c r="E166" s="64"/>
      <c r="F166" s="64"/>
      <c r="G166" s="64"/>
      <c r="H166" s="64"/>
      <c r="I166" s="64"/>
      <c r="J166" s="64"/>
      <c r="K166" s="64"/>
      <c r="L166" s="64"/>
      <c r="M166" s="64"/>
      <c r="N166" s="64"/>
      <c r="O166" s="64"/>
      <c r="P166" s="64"/>
      <c r="Q166" s="64"/>
      <c r="R166" s="64"/>
      <c r="S166" s="64"/>
      <c r="T166" s="64"/>
      <c r="U166" s="64"/>
      <c r="V166" s="64"/>
      <c r="W166" s="64"/>
      <c r="X166" s="64"/>
      <c r="Y166" s="64"/>
      <c r="Z166" s="64"/>
    </row>
    <row r="167" ht="12" customHeight="1">
      <c r="A167" s="64"/>
      <c r="B167" s="64"/>
      <c r="C167" s="64"/>
      <c r="D167" s="64"/>
      <c r="E167" s="64"/>
      <c r="F167" s="64"/>
      <c r="G167" s="64"/>
      <c r="H167" s="64"/>
      <c r="I167" s="64"/>
      <c r="J167" s="64"/>
      <c r="K167" s="64"/>
      <c r="L167" s="64"/>
      <c r="M167" s="64"/>
      <c r="N167" s="64"/>
      <c r="O167" s="64"/>
      <c r="P167" s="64"/>
      <c r="Q167" s="64"/>
      <c r="R167" s="64"/>
      <c r="S167" s="64"/>
      <c r="T167" s="64"/>
      <c r="U167" s="64"/>
      <c r="V167" s="64"/>
      <c r="W167" s="64"/>
      <c r="X167" s="64"/>
      <c r="Y167" s="64"/>
      <c r="Z167" s="64"/>
    </row>
    <row r="168" ht="12" customHeight="1">
      <c r="A168" s="64"/>
      <c r="B168" s="64"/>
      <c r="C168" s="64"/>
      <c r="D168" s="64"/>
      <c r="E168" s="64"/>
      <c r="F168" s="64"/>
      <c r="G168" s="64"/>
      <c r="H168" s="64"/>
      <c r="I168" s="64"/>
      <c r="J168" s="64"/>
      <c r="K168" s="64"/>
      <c r="L168" s="64"/>
      <c r="M168" s="64"/>
      <c r="N168" s="64"/>
      <c r="O168" s="64"/>
      <c r="P168" s="64"/>
      <c r="Q168" s="64"/>
      <c r="R168" s="64"/>
      <c r="S168" s="64"/>
      <c r="T168" s="64"/>
      <c r="U168" s="64"/>
      <c r="V168" s="64"/>
      <c r="W168" s="64"/>
      <c r="X168" s="64"/>
      <c r="Y168" s="64"/>
      <c r="Z168" s="64"/>
    </row>
    <row r="169" ht="12" customHeight="1">
      <c r="A169" s="64"/>
      <c r="B169" s="64"/>
      <c r="C169" s="64"/>
      <c r="D169" s="64"/>
      <c r="E169" s="64"/>
      <c r="F169" s="64"/>
      <c r="G169" s="64"/>
      <c r="H169" s="64"/>
      <c r="I169" s="64"/>
      <c r="J169" s="64"/>
      <c r="K169" s="64"/>
      <c r="L169" s="64"/>
      <c r="M169" s="64"/>
      <c r="N169" s="64"/>
      <c r="O169" s="64"/>
      <c r="P169" s="64"/>
      <c r="Q169" s="64"/>
      <c r="R169" s="64"/>
      <c r="S169" s="64"/>
      <c r="T169" s="64"/>
      <c r="U169" s="64"/>
      <c r="V169" s="64"/>
      <c r="W169" s="64"/>
      <c r="X169" s="64"/>
      <c r="Y169" s="64"/>
      <c r="Z169" s="64"/>
    </row>
    <row r="170" ht="12" customHeight="1">
      <c r="A170" s="64"/>
      <c r="B170" s="64"/>
      <c r="C170" s="64"/>
      <c r="D170" s="64"/>
      <c r="E170" s="64"/>
      <c r="F170" s="64"/>
      <c r="G170" s="64"/>
      <c r="H170" s="64"/>
      <c r="I170" s="64"/>
      <c r="J170" s="64"/>
      <c r="K170" s="64"/>
      <c r="L170" s="64"/>
      <c r="M170" s="64"/>
      <c r="N170" s="64"/>
      <c r="O170" s="64"/>
      <c r="P170" s="64"/>
      <c r="Q170" s="64"/>
      <c r="R170" s="64"/>
      <c r="S170" s="64"/>
      <c r="T170" s="64"/>
      <c r="U170" s="64"/>
      <c r="V170" s="64"/>
      <c r="W170" s="64"/>
      <c r="X170" s="64"/>
      <c r="Y170" s="64"/>
      <c r="Z170" s="64"/>
    </row>
    <row r="171" ht="12" customHeight="1">
      <c r="A171" s="64"/>
      <c r="B171" s="64"/>
      <c r="C171" s="64"/>
      <c r="D171" s="64"/>
      <c r="E171" s="64"/>
      <c r="F171" s="64"/>
      <c r="G171" s="64"/>
      <c r="H171" s="64"/>
      <c r="I171" s="64"/>
      <c r="J171" s="64"/>
      <c r="K171" s="64"/>
      <c r="L171" s="64"/>
      <c r="M171" s="64"/>
      <c r="N171" s="64"/>
      <c r="O171" s="64"/>
      <c r="P171" s="64"/>
      <c r="Q171" s="64"/>
      <c r="R171" s="64"/>
      <c r="S171" s="64"/>
      <c r="T171" s="64"/>
      <c r="U171" s="64"/>
      <c r="V171" s="64"/>
      <c r="W171" s="64"/>
      <c r="X171" s="64"/>
      <c r="Y171" s="64"/>
      <c r="Z171" s="64"/>
    </row>
    <row r="172" ht="12" customHeight="1">
      <c r="A172" s="64"/>
      <c r="B172" s="64"/>
      <c r="C172" s="64"/>
      <c r="D172" s="64"/>
      <c r="E172" s="64"/>
      <c r="F172" s="64"/>
      <c r="G172" s="64"/>
      <c r="H172" s="64"/>
      <c r="I172" s="64"/>
      <c r="J172" s="64"/>
      <c r="K172" s="64"/>
      <c r="L172" s="64"/>
      <c r="M172" s="64"/>
      <c r="N172" s="64"/>
      <c r="O172" s="64"/>
      <c r="P172" s="64"/>
      <c r="Q172" s="64"/>
      <c r="R172" s="64"/>
      <c r="S172" s="64"/>
      <c r="T172" s="64"/>
      <c r="U172" s="64"/>
      <c r="V172" s="64"/>
      <c r="W172" s="64"/>
      <c r="X172" s="64"/>
      <c r="Y172" s="64"/>
      <c r="Z172" s="64"/>
    </row>
    <row r="173" ht="12" customHeight="1">
      <c r="A173" s="64"/>
      <c r="B173" s="64"/>
      <c r="C173" s="64"/>
      <c r="D173" s="64"/>
      <c r="E173" s="64"/>
      <c r="F173" s="64"/>
      <c r="G173" s="64"/>
      <c r="H173" s="64"/>
      <c r="I173" s="64"/>
      <c r="J173" s="64"/>
      <c r="K173" s="64"/>
      <c r="L173" s="64"/>
      <c r="M173" s="64"/>
      <c r="N173" s="64"/>
      <c r="O173" s="64"/>
      <c r="P173" s="64"/>
      <c r="Q173" s="64"/>
      <c r="R173" s="64"/>
      <c r="S173" s="64"/>
      <c r="T173" s="64"/>
      <c r="U173" s="64"/>
      <c r="V173" s="64"/>
      <c r="W173" s="64"/>
      <c r="X173" s="64"/>
      <c r="Y173" s="64"/>
      <c r="Z173" s="64"/>
    </row>
    <row r="174" ht="12" customHeight="1">
      <c r="A174" s="64"/>
      <c r="B174" s="64"/>
      <c r="C174" s="64"/>
      <c r="D174" s="64"/>
      <c r="E174" s="64"/>
      <c r="F174" s="64"/>
      <c r="G174" s="64"/>
      <c r="H174" s="64"/>
      <c r="I174" s="64"/>
      <c r="J174" s="64"/>
      <c r="K174" s="64"/>
      <c r="L174" s="64"/>
      <c r="M174" s="64"/>
      <c r="N174" s="64"/>
      <c r="O174" s="64"/>
      <c r="P174" s="64"/>
      <c r="Q174" s="64"/>
      <c r="R174" s="64"/>
      <c r="S174" s="64"/>
      <c r="T174" s="64"/>
      <c r="U174" s="64"/>
      <c r="V174" s="64"/>
      <c r="W174" s="64"/>
      <c r="X174" s="64"/>
      <c r="Y174" s="64"/>
      <c r="Z174" s="64"/>
    </row>
    <row r="175" ht="12" customHeight="1">
      <c r="A175" s="64"/>
      <c r="B175" s="64"/>
      <c r="C175" s="64"/>
      <c r="D175" s="64"/>
      <c r="E175" s="64"/>
      <c r="F175" s="64"/>
      <c r="G175" s="64"/>
      <c r="H175" s="64"/>
      <c r="I175" s="64"/>
      <c r="J175" s="64"/>
      <c r="K175" s="64"/>
      <c r="L175" s="64"/>
      <c r="M175" s="64"/>
      <c r="N175" s="64"/>
      <c r="O175" s="64"/>
      <c r="P175" s="64"/>
      <c r="Q175" s="64"/>
      <c r="R175" s="64"/>
      <c r="S175" s="64"/>
      <c r="T175" s="64"/>
      <c r="U175" s="64"/>
      <c r="V175" s="64"/>
      <c r="W175" s="64"/>
      <c r="X175" s="64"/>
      <c r="Y175" s="64"/>
      <c r="Z175" s="64"/>
    </row>
    <row r="176" ht="12" customHeight="1">
      <c r="A176" s="64"/>
      <c r="B176" s="64"/>
      <c r="C176" s="64"/>
      <c r="D176" s="64"/>
      <c r="E176" s="64"/>
      <c r="F176" s="64"/>
      <c r="G176" s="64"/>
      <c r="H176" s="64"/>
      <c r="I176" s="64"/>
      <c r="J176" s="64"/>
      <c r="K176" s="64"/>
      <c r="L176" s="64"/>
      <c r="M176" s="64"/>
      <c r="N176" s="64"/>
      <c r="O176" s="64"/>
      <c r="P176" s="64"/>
      <c r="Q176" s="64"/>
      <c r="R176" s="64"/>
      <c r="S176" s="64"/>
      <c r="T176" s="64"/>
      <c r="U176" s="64"/>
      <c r="V176" s="64"/>
      <c r="W176" s="64"/>
      <c r="X176" s="64"/>
      <c r="Y176" s="64"/>
      <c r="Z176" s="64"/>
    </row>
    <row r="177" ht="12" customHeight="1">
      <c r="A177" s="64"/>
      <c r="B177" s="64"/>
      <c r="C177" s="64"/>
      <c r="D177" s="64"/>
      <c r="E177" s="64"/>
      <c r="F177" s="64"/>
      <c r="G177" s="64"/>
      <c r="H177" s="64"/>
      <c r="I177" s="64"/>
      <c r="J177" s="64"/>
      <c r="K177" s="64"/>
      <c r="L177" s="64"/>
      <c r="M177" s="64"/>
      <c r="N177" s="64"/>
      <c r="O177" s="64"/>
      <c r="P177" s="64"/>
      <c r="Q177" s="64"/>
      <c r="R177" s="64"/>
      <c r="S177" s="64"/>
      <c r="T177" s="64"/>
      <c r="U177" s="64"/>
      <c r="V177" s="64"/>
      <c r="W177" s="64"/>
      <c r="X177" s="64"/>
      <c r="Y177" s="64"/>
      <c r="Z177" s="64"/>
    </row>
    <row r="178" ht="12" customHeight="1">
      <c r="A178" s="64"/>
      <c r="B178" s="64"/>
      <c r="C178" s="64"/>
      <c r="D178" s="64"/>
      <c r="E178" s="64"/>
      <c r="F178" s="64"/>
      <c r="G178" s="64"/>
      <c r="H178" s="64"/>
      <c r="I178" s="64"/>
      <c r="J178" s="64"/>
      <c r="K178" s="64"/>
      <c r="L178" s="64"/>
      <c r="M178" s="64"/>
      <c r="N178" s="64"/>
      <c r="O178" s="64"/>
      <c r="P178" s="64"/>
      <c r="Q178" s="64"/>
      <c r="R178" s="64"/>
      <c r="S178" s="64"/>
      <c r="T178" s="64"/>
      <c r="U178" s="64"/>
      <c r="V178" s="64"/>
      <c r="W178" s="64"/>
      <c r="X178" s="64"/>
      <c r="Y178" s="64"/>
      <c r="Z178" s="64"/>
    </row>
    <row r="179" ht="12" customHeight="1">
      <c r="A179" s="64"/>
      <c r="B179" s="64"/>
      <c r="C179" s="64"/>
      <c r="D179" s="64"/>
      <c r="E179" s="64"/>
      <c r="F179" s="64"/>
      <c r="G179" s="64"/>
      <c r="H179" s="64"/>
      <c r="I179" s="64"/>
      <c r="J179" s="64"/>
      <c r="K179" s="64"/>
      <c r="L179" s="64"/>
      <c r="M179" s="64"/>
      <c r="N179" s="64"/>
      <c r="O179" s="64"/>
      <c r="P179" s="64"/>
      <c r="Q179" s="64"/>
      <c r="R179" s="64"/>
      <c r="S179" s="64"/>
      <c r="T179" s="64"/>
      <c r="U179" s="64"/>
      <c r="V179" s="64"/>
      <c r="W179" s="64"/>
      <c r="X179" s="64"/>
      <c r="Y179" s="64"/>
      <c r="Z179" s="64"/>
    </row>
    <row r="180" ht="12" customHeight="1">
      <c r="A180" s="64"/>
      <c r="B180" s="64"/>
      <c r="C180" s="64"/>
      <c r="D180" s="64"/>
      <c r="E180" s="64"/>
      <c r="F180" s="64"/>
      <c r="G180" s="64"/>
      <c r="H180" s="64"/>
      <c r="I180" s="64"/>
      <c r="J180" s="64"/>
      <c r="K180" s="64"/>
      <c r="L180" s="64"/>
      <c r="M180" s="64"/>
      <c r="N180" s="64"/>
      <c r="O180" s="64"/>
      <c r="P180" s="64"/>
      <c r="Q180" s="64"/>
      <c r="R180" s="64"/>
      <c r="S180" s="64"/>
      <c r="T180" s="64"/>
      <c r="U180" s="64"/>
      <c r="V180" s="64"/>
      <c r="W180" s="64"/>
      <c r="X180" s="64"/>
      <c r="Y180" s="64"/>
      <c r="Z180" s="64"/>
    </row>
    <row r="181" ht="12" customHeight="1">
      <c r="A181" s="64"/>
      <c r="B181" s="64"/>
      <c r="C181" s="64"/>
      <c r="D181" s="64"/>
      <c r="E181" s="64"/>
      <c r="F181" s="64"/>
      <c r="G181" s="64"/>
      <c r="H181" s="64"/>
      <c r="I181" s="64"/>
      <c r="J181" s="64"/>
      <c r="K181" s="64"/>
      <c r="L181" s="64"/>
      <c r="M181" s="64"/>
      <c r="N181" s="64"/>
      <c r="O181" s="64"/>
      <c r="P181" s="64"/>
      <c r="Q181" s="64"/>
      <c r="R181" s="64"/>
      <c r="S181" s="64"/>
      <c r="T181" s="64"/>
      <c r="U181" s="64"/>
      <c r="V181" s="64"/>
      <c r="W181" s="64"/>
      <c r="X181" s="64"/>
      <c r="Y181" s="64"/>
      <c r="Z181" s="64"/>
    </row>
    <row r="182" ht="12" customHeight="1">
      <c r="A182" s="64"/>
      <c r="B182" s="64"/>
      <c r="C182" s="64"/>
      <c r="D182" s="64"/>
      <c r="E182" s="64"/>
      <c r="F182" s="64"/>
      <c r="G182" s="64"/>
      <c r="H182" s="64"/>
      <c r="I182" s="64"/>
      <c r="J182" s="64"/>
      <c r="K182" s="64"/>
      <c r="L182" s="64"/>
      <c r="M182" s="64"/>
      <c r="N182" s="64"/>
      <c r="O182" s="64"/>
      <c r="P182" s="64"/>
      <c r="Q182" s="64"/>
      <c r="R182" s="64"/>
      <c r="S182" s="64"/>
      <c r="T182" s="64"/>
      <c r="U182" s="64"/>
      <c r="V182" s="64"/>
      <c r="W182" s="64"/>
      <c r="X182" s="64"/>
      <c r="Y182" s="64"/>
      <c r="Z182" s="64"/>
    </row>
    <row r="183" ht="12" customHeight="1">
      <c r="A183" s="64"/>
      <c r="B183" s="64"/>
      <c r="C183" s="64"/>
      <c r="D183" s="64"/>
      <c r="E183" s="64"/>
      <c r="F183" s="64"/>
      <c r="G183" s="64"/>
      <c r="H183" s="64"/>
      <c r="I183" s="64"/>
      <c r="J183" s="64"/>
      <c r="K183" s="64"/>
      <c r="L183" s="64"/>
      <c r="M183" s="64"/>
      <c r="N183" s="64"/>
      <c r="O183" s="64"/>
      <c r="P183" s="64"/>
      <c r="Q183" s="64"/>
      <c r="R183" s="64"/>
      <c r="S183" s="64"/>
      <c r="T183" s="64"/>
      <c r="U183" s="64"/>
      <c r="V183" s="64"/>
      <c r="W183" s="64"/>
      <c r="X183" s="64"/>
      <c r="Y183" s="64"/>
      <c r="Z183" s="64"/>
    </row>
    <row r="184" ht="12" customHeight="1">
      <c r="A184" s="64"/>
      <c r="B184" s="64"/>
      <c r="C184" s="64"/>
      <c r="D184" s="64"/>
      <c r="E184" s="64"/>
      <c r="F184" s="64"/>
      <c r="G184" s="64"/>
      <c r="H184" s="64"/>
      <c r="I184" s="64"/>
      <c r="J184" s="64"/>
      <c r="K184" s="64"/>
      <c r="L184" s="64"/>
      <c r="M184" s="64"/>
      <c r="N184" s="64"/>
      <c r="O184" s="64"/>
      <c r="P184" s="64"/>
      <c r="Q184" s="64"/>
      <c r="R184" s="64"/>
      <c r="S184" s="64"/>
      <c r="T184" s="64"/>
      <c r="U184" s="64"/>
      <c r="V184" s="64"/>
      <c r="W184" s="64"/>
      <c r="X184" s="64"/>
      <c r="Y184" s="64"/>
      <c r="Z184" s="64"/>
    </row>
    <row r="185" ht="12" customHeight="1">
      <c r="A185" s="64"/>
      <c r="B185" s="64"/>
      <c r="C185" s="64"/>
      <c r="D185" s="64"/>
      <c r="E185" s="64"/>
      <c r="F185" s="64"/>
      <c r="G185" s="64"/>
      <c r="H185" s="64"/>
      <c r="I185" s="64"/>
      <c r="J185" s="64"/>
      <c r="K185" s="64"/>
      <c r="L185" s="64"/>
      <c r="M185" s="64"/>
      <c r="N185" s="64"/>
      <c r="O185" s="64"/>
      <c r="P185" s="64"/>
      <c r="Q185" s="64"/>
      <c r="R185" s="64"/>
      <c r="S185" s="64"/>
      <c r="T185" s="64"/>
      <c r="U185" s="64"/>
      <c r="V185" s="64"/>
      <c r="W185" s="64"/>
      <c r="X185" s="64"/>
      <c r="Y185" s="64"/>
      <c r="Z185" s="64"/>
    </row>
    <row r="186" ht="12" customHeight="1">
      <c r="A186" s="64"/>
      <c r="B186" s="64"/>
      <c r="C186" s="64"/>
      <c r="D186" s="64"/>
      <c r="E186" s="64"/>
      <c r="F186" s="64"/>
      <c r="G186" s="64"/>
      <c r="H186" s="64"/>
      <c r="I186" s="64"/>
      <c r="J186" s="64"/>
      <c r="K186" s="64"/>
      <c r="L186" s="64"/>
      <c r="M186" s="64"/>
      <c r="N186" s="64"/>
      <c r="O186" s="64"/>
      <c r="P186" s="64"/>
      <c r="Q186" s="64"/>
      <c r="R186" s="64"/>
      <c r="S186" s="64"/>
      <c r="T186" s="64"/>
      <c r="U186" s="64"/>
      <c r="V186" s="64"/>
      <c r="W186" s="64"/>
      <c r="X186" s="64"/>
      <c r="Y186" s="64"/>
      <c r="Z186" s="64"/>
    </row>
    <row r="187" ht="12" customHeight="1">
      <c r="A187" s="64"/>
      <c r="B187" s="64"/>
      <c r="C187" s="64"/>
      <c r="D187" s="64"/>
      <c r="E187" s="64"/>
      <c r="F187" s="64"/>
      <c r="G187" s="64"/>
      <c r="H187" s="64"/>
      <c r="I187" s="64"/>
      <c r="J187" s="64"/>
      <c r="K187" s="64"/>
      <c r="L187" s="64"/>
      <c r="M187" s="64"/>
      <c r="N187" s="64"/>
      <c r="O187" s="64"/>
      <c r="P187" s="64"/>
      <c r="Q187" s="64"/>
      <c r="R187" s="64"/>
      <c r="S187" s="64"/>
      <c r="T187" s="64"/>
      <c r="U187" s="64"/>
      <c r="V187" s="64"/>
      <c r="W187" s="64"/>
      <c r="X187" s="64"/>
      <c r="Y187" s="64"/>
      <c r="Z187" s="64"/>
    </row>
    <row r="188" ht="12" customHeight="1">
      <c r="A188" s="64"/>
      <c r="B188" s="64"/>
      <c r="C188" s="64"/>
      <c r="D188" s="64"/>
      <c r="E188" s="64"/>
      <c r="F188" s="64"/>
      <c r="G188" s="64"/>
      <c r="H188" s="64"/>
      <c r="I188" s="64"/>
      <c r="J188" s="64"/>
      <c r="K188" s="64"/>
      <c r="L188" s="64"/>
      <c r="M188" s="64"/>
      <c r="N188" s="64"/>
      <c r="O188" s="64"/>
      <c r="P188" s="64"/>
      <c r="Q188" s="64"/>
      <c r="R188" s="64"/>
      <c r="S188" s="64"/>
      <c r="T188" s="64"/>
      <c r="U188" s="64"/>
      <c r="V188" s="64"/>
      <c r="W188" s="64"/>
      <c r="X188" s="64"/>
      <c r="Y188" s="64"/>
      <c r="Z188" s="64"/>
    </row>
    <row r="189" ht="12" customHeight="1">
      <c r="A189" s="64"/>
      <c r="B189" s="64"/>
      <c r="C189" s="64"/>
      <c r="D189" s="64"/>
      <c r="E189" s="64"/>
      <c r="F189" s="64"/>
      <c r="G189" s="64"/>
      <c r="H189" s="64"/>
      <c r="I189" s="64"/>
      <c r="J189" s="64"/>
      <c r="K189" s="64"/>
      <c r="L189" s="64"/>
      <c r="M189" s="64"/>
      <c r="N189" s="64"/>
      <c r="O189" s="64"/>
      <c r="P189" s="64"/>
      <c r="Q189" s="64"/>
      <c r="R189" s="64"/>
      <c r="S189" s="64"/>
      <c r="T189" s="64"/>
      <c r="U189" s="64"/>
      <c r="V189" s="64"/>
      <c r="W189" s="64"/>
      <c r="X189" s="64"/>
      <c r="Y189" s="64"/>
      <c r="Z189" s="64"/>
    </row>
    <row r="190" ht="12" customHeight="1">
      <c r="A190" s="64"/>
      <c r="B190" s="64"/>
      <c r="C190" s="64"/>
      <c r="D190" s="64"/>
      <c r="E190" s="64"/>
      <c r="F190" s="64"/>
      <c r="G190" s="64"/>
      <c r="H190" s="64"/>
      <c r="I190" s="64"/>
      <c r="J190" s="64"/>
      <c r="K190" s="64"/>
      <c r="L190" s="64"/>
      <c r="M190" s="64"/>
      <c r="N190" s="64"/>
      <c r="O190" s="64"/>
      <c r="P190" s="64"/>
      <c r="Q190" s="64"/>
      <c r="R190" s="64"/>
      <c r="S190" s="64"/>
      <c r="T190" s="64"/>
      <c r="U190" s="64"/>
      <c r="V190" s="64"/>
      <c r="W190" s="64"/>
      <c r="X190" s="64"/>
      <c r="Y190" s="64"/>
      <c r="Z190" s="64"/>
    </row>
    <row r="191" ht="12" customHeight="1">
      <c r="A191" s="64"/>
      <c r="B191" s="64"/>
      <c r="C191" s="64"/>
      <c r="D191" s="64"/>
      <c r="E191" s="64"/>
      <c r="F191" s="64"/>
      <c r="G191" s="64"/>
      <c r="H191" s="64"/>
      <c r="I191" s="64"/>
      <c r="J191" s="64"/>
      <c r="K191" s="64"/>
      <c r="L191" s="64"/>
      <c r="M191" s="64"/>
      <c r="N191" s="64"/>
      <c r="O191" s="64"/>
      <c r="P191" s="64"/>
      <c r="Q191" s="64"/>
      <c r="R191" s="64"/>
      <c r="S191" s="64"/>
      <c r="T191" s="64"/>
      <c r="U191" s="64"/>
      <c r="V191" s="64"/>
      <c r="W191" s="64"/>
      <c r="X191" s="64"/>
      <c r="Y191" s="64"/>
      <c r="Z191" s="64"/>
    </row>
    <row r="192" ht="12" customHeight="1">
      <c r="A192" s="64"/>
      <c r="B192" s="64"/>
      <c r="C192" s="64"/>
      <c r="D192" s="64"/>
      <c r="E192" s="64"/>
      <c r="F192" s="64"/>
      <c r="G192" s="64"/>
      <c r="H192" s="64"/>
      <c r="I192" s="64"/>
      <c r="J192" s="64"/>
      <c r="K192" s="64"/>
      <c r="L192" s="64"/>
      <c r="M192" s="64"/>
      <c r="N192" s="64"/>
      <c r="O192" s="64"/>
      <c r="P192" s="64"/>
      <c r="Q192" s="64"/>
      <c r="R192" s="64"/>
      <c r="S192" s="64"/>
      <c r="T192" s="64"/>
      <c r="U192" s="64"/>
      <c r="V192" s="64"/>
      <c r="W192" s="64"/>
      <c r="X192" s="64"/>
      <c r="Y192" s="64"/>
      <c r="Z192" s="64"/>
    </row>
    <row r="193" ht="12" customHeight="1">
      <c r="A193" s="64"/>
      <c r="B193" s="64"/>
      <c r="C193" s="64"/>
      <c r="D193" s="64"/>
      <c r="E193" s="64"/>
      <c r="F193" s="64"/>
      <c r="G193" s="64"/>
      <c r="H193" s="64"/>
      <c r="I193" s="64"/>
      <c r="J193" s="64"/>
      <c r="K193" s="64"/>
      <c r="L193" s="64"/>
      <c r="M193" s="64"/>
      <c r="N193" s="64"/>
      <c r="O193" s="64"/>
      <c r="P193" s="64"/>
      <c r="Q193" s="64"/>
      <c r="R193" s="64"/>
      <c r="S193" s="64"/>
      <c r="T193" s="64"/>
      <c r="U193" s="64"/>
      <c r="V193" s="64"/>
      <c r="W193" s="64"/>
      <c r="X193" s="64"/>
      <c r="Y193" s="64"/>
      <c r="Z193" s="64"/>
    </row>
    <row r="194" ht="12" customHeight="1">
      <c r="A194" s="64"/>
      <c r="B194" s="64"/>
      <c r="C194" s="64"/>
      <c r="D194" s="64"/>
      <c r="E194" s="64"/>
      <c r="F194" s="64"/>
      <c r="G194" s="64"/>
      <c r="H194" s="64"/>
      <c r="I194" s="64"/>
      <c r="J194" s="64"/>
      <c r="K194" s="64"/>
      <c r="L194" s="64"/>
      <c r="M194" s="64"/>
      <c r="N194" s="64"/>
      <c r="O194" s="64"/>
      <c r="P194" s="64"/>
      <c r="Q194" s="64"/>
      <c r="R194" s="64"/>
      <c r="S194" s="64"/>
      <c r="T194" s="64"/>
      <c r="U194" s="64"/>
      <c r="V194" s="64"/>
      <c r="W194" s="64"/>
      <c r="X194" s="64"/>
      <c r="Y194" s="64"/>
      <c r="Z194" s="64"/>
    </row>
    <row r="195" ht="12" customHeight="1">
      <c r="A195" s="64"/>
      <c r="B195" s="64"/>
      <c r="C195" s="64"/>
      <c r="D195" s="64"/>
      <c r="E195" s="64"/>
      <c r="F195" s="64"/>
      <c r="G195" s="64"/>
      <c r="H195" s="64"/>
      <c r="I195" s="64"/>
      <c r="J195" s="64"/>
      <c r="K195" s="64"/>
      <c r="L195" s="64"/>
      <c r="M195" s="64"/>
      <c r="N195" s="64"/>
      <c r="O195" s="64"/>
      <c r="P195" s="64"/>
      <c r="Q195" s="64"/>
      <c r="R195" s="64"/>
      <c r="S195" s="64"/>
      <c r="T195" s="64"/>
      <c r="U195" s="64"/>
      <c r="V195" s="64"/>
      <c r="W195" s="64"/>
      <c r="X195" s="64"/>
      <c r="Y195" s="64"/>
      <c r="Z195" s="64"/>
    </row>
    <row r="196" ht="12" customHeight="1">
      <c r="A196" s="64"/>
      <c r="B196" s="64"/>
      <c r="C196" s="64"/>
      <c r="D196" s="64"/>
      <c r="E196" s="64"/>
      <c r="F196" s="64"/>
      <c r="G196" s="64"/>
      <c r="H196" s="64"/>
      <c r="I196" s="64"/>
      <c r="J196" s="64"/>
      <c r="K196" s="64"/>
      <c r="L196" s="64"/>
      <c r="M196" s="64"/>
      <c r="N196" s="64"/>
      <c r="O196" s="64"/>
      <c r="P196" s="64"/>
      <c r="Q196" s="64"/>
      <c r="R196" s="64"/>
      <c r="S196" s="64"/>
      <c r="T196" s="64"/>
      <c r="U196" s="64"/>
      <c r="V196" s="64"/>
      <c r="W196" s="64"/>
      <c r="X196" s="64"/>
      <c r="Y196" s="64"/>
      <c r="Z196" s="64"/>
    </row>
    <row r="197" ht="12" customHeight="1">
      <c r="A197" s="64"/>
      <c r="B197" s="64"/>
      <c r="C197" s="64"/>
      <c r="D197" s="64"/>
      <c r="E197" s="64"/>
      <c r="F197" s="64"/>
      <c r="G197" s="64"/>
      <c r="H197" s="64"/>
      <c r="I197" s="64"/>
      <c r="J197" s="64"/>
      <c r="K197" s="64"/>
      <c r="L197" s="64"/>
      <c r="M197" s="64"/>
      <c r="N197" s="64"/>
      <c r="O197" s="64"/>
      <c r="P197" s="64"/>
      <c r="Q197" s="64"/>
      <c r="R197" s="64"/>
      <c r="S197" s="64"/>
      <c r="T197" s="64"/>
      <c r="U197" s="64"/>
      <c r="V197" s="64"/>
      <c r="W197" s="64"/>
      <c r="X197" s="64"/>
      <c r="Y197" s="64"/>
      <c r="Z197" s="64"/>
    </row>
    <row r="198" ht="12" customHeight="1">
      <c r="A198" s="64"/>
      <c r="B198" s="64"/>
      <c r="C198" s="64"/>
      <c r="D198" s="64"/>
      <c r="E198" s="64"/>
      <c r="F198" s="64"/>
      <c r="G198" s="64"/>
      <c r="H198" s="64"/>
      <c r="I198" s="64"/>
      <c r="J198" s="64"/>
      <c r="K198" s="64"/>
      <c r="L198" s="64"/>
      <c r="M198" s="64"/>
      <c r="N198" s="64"/>
      <c r="O198" s="64"/>
      <c r="P198" s="64"/>
      <c r="Q198" s="64"/>
      <c r="R198" s="64"/>
      <c r="S198" s="64"/>
      <c r="T198" s="64"/>
      <c r="U198" s="64"/>
      <c r="V198" s="64"/>
      <c r="W198" s="64"/>
      <c r="X198" s="64"/>
      <c r="Y198" s="64"/>
      <c r="Z198" s="64"/>
    </row>
    <row r="199" ht="12" customHeight="1">
      <c r="A199" s="64"/>
      <c r="B199" s="64"/>
      <c r="C199" s="64"/>
      <c r="D199" s="64"/>
      <c r="E199" s="64"/>
      <c r="F199" s="64"/>
      <c r="G199" s="64"/>
      <c r="H199" s="64"/>
      <c r="I199" s="64"/>
      <c r="J199" s="64"/>
      <c r="K199" s="64"/>
      <c r="L199" s="64"/>
      <c r="M199" s="64"/>
      <c r="N199" s="64"/>
      <c r="O199" s="64"/>
      <c r="P199" s="64"/>
      <c r="Q199" s="64"/>
      <c r="R199" s="64"/>
      <c r="S199" s="64"/>
      <c r="T199" s="64"/>
      <c r="U199" s="64"/>
      <c r="V199" s="64"/>
      <c r="W199" s="64"/>
      <c r="X199" s="64"/>
      <c r="Y199" s="64"/>
      <c r="Z199" s="64"/>
    </row>
    <row r="200" ht="12" customHeight="1">
      <c r="A200" s="64"/>
      <c r="B200" s="64"/>
      <c r="C200" s="64"/>
      <c r="D200" s="64"/>
      <c r="E200" s="64"/>
      <c r="F200" s="64"/>
      <c r="G200" s="64"/>
      <c r="H200" s="64"/>
      <c r="I200" s="64"/>
      <c r="J200" s="64"/>
      <c r="K200" s="64"/>
      <c r="L200" s="64"/>
      <c r="M200" s="64"/>
      <c r="N200" s="64"/>
      <c r="O200" s="64"/>
      <c r="P200" s="64"/>
      <c r="Q200" s="64"/>
      <c r="R200" s="64"/>
      <c r="S200" s="64"/>
      <c r="T200" s="64"/>
      <c r="U200" s="64"/>
      <c r="V200" s="64"/>
      <c r="W200" s="64"/>
      <c r="X200" s="64"/>
      <c r="Y200" s="64"/>
      <c r="Z200" s="64"/>
    </row>
    <row r="201" ht="12" customHeight="1">
      <c r="A201" s="64"/>
      <c r="B201" s="64"/>
      <c r="C201" s="64"/>
      <c r="D201" s="64"/>
      <c r="E201" s="64"/>
      <c r="F201" s="64"/>
      <c r="G201" s="64"/>
      <c r="H201" s="64"/>
      <c r="I201" s="64"/>
      <c r="J201" s="64"/>
      <c r="K201" s="64"/>
      <c r="L201" s="64"/>
      <c r="M201" s="64"/>
      <c r="N201" s="64"/>
      <c r="O201" s="64"/>
      <c r="P201" s="64"/>
      <c r="Q201" s="64"/>
      <c r="R201" s="64"/>
      <c r="S201" s="64"/>
      <c r="T201" s="64"/>
      <c r="U201" s="64"/>
      <c r="V201" s="64"/>
      <c r="W201" s="64"/>
      <c r="X201" s="64"/>
      <c r="Y201" s="64"/>
      <c r="Z201" s="64"/>
    </row>
    <row r="202" ht="12" customHeight="1">
      <c r="A202" s="64"/>
      <c r="B202" s="64"/>
      <c r="C202" s="64"/>
      <c r="D202" s="64"/>
      <c r="E202" s="64"/>
      <c r="F202" s="64"/>
      <c r="G202" s="64"/>
      <c r="H202" s="64"/>
      <c r="I202" s="64"/>
      <c r="J202" s="64"/>
      <c r="K202" s="64"/>
      <c r="L202" s="64"/>
      <c r="M202" s="64"/>
      <c r="N202" s="64"/>
      <c r="O202" s="64"/>
      <c r="P202" s="64"/>
      <c r="Q202" s="64"/>
      <c r="R202" s="64"/>
      <c r="S202" s="64"/>
      <c r="T202" s="64"/>
      <c r="U202" s="64"/>
      <c r="V202" s="64"/>
      <c r="W202" s="64"/>
      <c r="X202" s="64"/>
      <c r="Y202" s="64"/>
      <c r="Z202" s="64"/>
    </row>
    <row r="203" ht="12" customHeight="1">
      <c r="A203" s="64"/>
      <c r="B203" s="64"/>
      <c r="C203" s="64"/>
      <c r="D203" s="64"/>
      <c r="E203" s="64"/>
      <c r="F203" s="64"/>
      <c r="G203" s="64"/>
      <c r="H203" s="64"/>
      <c r="I203" s="64"/>
      <c r="J203" s="64"/>
      <c r="K203" s="64"/>
      <c r="L203" s="64"/>
      <c r="M203" s="64"/>
      <c r="N203" s="64"/>
      <c r="O203" s="64"/>
      <c r="P203" s="64"/>
      <c r="Q203" s="64"/>
      <c r="R203" s="64"/>
      <c r="S203" s="64"/>
      <c r="T203" s="64"/>
      <c r="U203" s="64"/>
      <c r="V203" s="64"/>
      <c r="W203" s="64"/>
      <c r="X203" s="64"/>
      <c r="Y203" s="64"/>
      <c r="Z203" s="64"/>
    </row>
    <row r="204" ht="12" customHeight="1">
      <c r="A204" s="64"/>
      <c r="B204" s="64"/>
      <c r="C204" s="64"/>
      <c r="D204" s="64"/>
      <c r="E204" s="64"/>
      <c r="F204" s="64"/>
      <c r="G204" s="64"/>
      <c r="H204" s="64"/>
      <c r="I204" s="64"/>
      <c r="J204" s="64"/>
      <c r="K204" s="64"/>
      <c r="L204" s="64"/>
      <c r="M204" s="64"/>
      <c r="N204" s="64"/>
      <c r="O204" s="64"/>
      <c r="P204" s="64"/>
      <c r="Q204" s="64"/>
      <c r="R204" s="64"/>
      <c r="S204" s="64"/>
      <c r="T204" s="64"/>
      <c r="U204" s="64"/>
      <c r="V204" s="64"/>
      <c r="W204" s="64"/>
      <c r="X204" s="64"/>
      <c r="Y204" s="64"/>
      <c r="Z204" s="64"/>
    </row>
    <row r="205" ht="12" customHeight="1">
      <c r="A205" s="64"/>
      <c r="B205" s="64"/>
      <c r="C205" s="64"/>
      <c r="D205" s="64"/>
      <c r="E205" s="64"/>
      <c r="F205" s="64"/>
      <c r="G205" s="64"/>
      <c r="H205" s="64"/>
      <c r="I205" s="64"/>
      <c r="J205" s="64"/>
      <c r="K205" s="64"/>
      <c r="L205" s="64"/>
      <c r="M205" s="64"/>
      <c r="N205" s="64"/>
      <c r="O205" s="64"/>
      <c r="P205" s="64"/>
      <c r="Q205" s="64"/>
      <c r="R205" s="64"/>
      <c r="S205" s="64"/>
      <c r="T205" s="64"/>
      <c r="U205" s="64"/>
      <c r="V205" s="64"/>
      <c r="W205" s="64"/>
      <c r="X205" s="64"/>
      <c r="Y205" s="64"/>
      <c r="Z205" s="64"/>
    </row>
    <row r="206" ht="12" customHeight="1">
      <c r="A206" s="64"/>
      <c r="B206" s="64"/>
      <c r="C206" s="64"/>
      <c r="D206" s="64"/>
      <c r="E206" s="64"/>
      <c r="F206" s="64"/>
      <c r="G206" s="64"/>
      <c r="H206" s="64"/>
      <c r="I206" s="64"/>
      <c r="J206" s="64"/>
      <c r="K206" s="64"/>
      <c r="L206" s="64"/>
      <c r="M206" s="64"/>
      <c r="N206" s="64"/>
      <c r="O206" s="64"/>
      <c r="P206" s="64"/>
      <c r="Q206" s="64"/>
      <c r="R206" s="64"/>
      <c r="S206" s="64"/>
      <c r="T206" s="64"/>
      <c r="U206" s="64"/>
      <c r="V206" s="64"/>
      <c r="W206" s="64"/>
      <c r="X206" s="64"/>
      <c r="Y206" s="64"/>
      <c r="Z206" s="64"/>
    </row>
    <row r="207" ht="12" customHeight="1">
      <c r="A207" s="64"/>
      <c r="B207" s="64"/>
      <c r="C207" s="64"/>
      <c r="D207" s="64"/>
      <c r="E207" s="64"/>
      <c r="F207" s="64"/>
      <c r="G207" s="64"/>
      <c r="H207" s="64"/>
      <c r="I207" s="64"/>
      <c r="J207" s="64"/>
      <c r="K207" s="64"/>
      <c r="L207" s="64"/>
      <c r="M207" s="64"/>
      <c r="N207" s="64"/>
      <c r="O207" s="64"/>
      <c r="P207" s="64"/>
      <c r="Q207" s="64"/>
      <c r="R207" s="64"/>
      <c r="S207" s="64"/>
      <c r="T207" s="64"/>
      <c r="U207" s="64"/>
      <c r="V207" s="64"/>
      <c r="W207" s="64"/>
      <c r="X207" s="64"/>
      <c r="Y207" s="64"/>
      <c r="Z207" s="64"/>
    </row>
    <row r="208" ht="12" customHeight="1">
      <c r="A208" s="64"/>
      <c r="B208" s="64"/>
      <c r="C208" s="64"/>
      <c r="D208" s="64"/>
      <c r="E208" s="64"/>
      <c r="F208" s="64"/>
      <c r="G208" s="64"/>
      <c r="H208" s="64"/>
      <c r="I208" s="64"/>
      <c r="J208" s="64"/>
      <c r="K208" s="64"/>
      <c r="L208" s="64"/>
      <c r="M208" s="64"/>
      <c r="N208" s="64"/>
      <c r="O208" s="64"/>
      <c r="P208" s="64"/>
      <c r="Q208" s="64"/>
      <c r="R208" s="64"/>
      <c r="S208" s="64"/>
      <c r="T208" s="64"/>
      <c r="U208" s="64"/>
      <c r="V208" s="64"/>
      <c r="W208" s="64"/>
      <c r="X208" s="64"/>
      <c r="Y208" s="64"/>
      <c r="Z208" s="64"/>
    </row>
    <row r="209" ht="12" customHeight="1">
      <c r="A209" s="64"/>
      <c r="B209" s="64"/>
      <c r="C209" s="64"/>
      <c r="D209" s="64"/>
      <c r="E209" s="64"/>
      <c r="F209" s="64"/>
      <c r="G209" s="64"/>
      <c r="H209" s="64"/>
      <c r="I209" s="64"/>
      <c r="J209" s="64"/>
      <c r="K209" s="64"/>
      <c r="L209" s="64"/>
      <c r="M209" s="64"/>
      <c r="N209" s="64"/>
      <c r="O209" s="64"/>
      <c r="P209" s="64"/>
      <c r="Q209" s="64"/>
      <c r="R209" s="64"/>
      <c r="S209" s="64"/>
      <c r="T209" s="64"/>
      <c r="U209" s="64"/>
      <c r="V209" s="64"/>
      <c r="W209" s="64"/>
      <c r="X209" s="64"/>
      <c r="Y209" s="64"/>
      <c r="Z209" s="64"/>
    </row>
    <row r="210" ht="12" customHeight="1">
      <c r="A210" s="64"/>
      <c r="B210" s="64"/>
      <c r="C210" s="64"/>
      <c r="D210" s="64"/>
      <c r="E210" s="64"/>
      <c r="F210" s="64"/>
      <c r="G210" s="64"/>
      <c r="H210" s="64"/>
      <c r="I210" s="64"/>
      <c r="J210" s="64"/>
      <c r="K210" s="64"/>
      <c r="L210" s="64"/>
      <c r="M210" s="64"/>
      <c r="N210" s="64"/>
      <c r="O210" s="64"/>
      <c r="P210" s="64"/>
      <c r="Q210" s="64"/>
      <c r="R210" s="64"/>
      <c r="S210" s="64"/>
      <c r="T210" s="64"/>
      <c r="U210" s="64"/>
      <c r="V210" s="64"/>
      <c r="W210" s="64"/>
      <c r="X210" s="64"/>
      <c r="Y210" s="64"/>
      <c r="Z210" s="64"/>
    </row>
    <row r="211" ht="12" customHeight="1">
      <c r="A211" s="64"/>
      <c r="B211" s="64"/>
      <c r="C211" s="64"/>
      <c r="D211" s="64"/>
      <c r="E211" s="64"/>
      <c r="F211" s="64"/>
      <c r="G211" s="64"/>
      <c r="H211" s="64"/>
      <c r="I211" s="64"/>
      <c r="J211" s="64"/>
      <c r="K211" s="64"/>
      <c r="L211" s="64"/>
      <c r="M211" s="64"/>
      <c r="N211" s="64"/>
      <c r="O211" s="64"/>
      <c r="P211" s="64"/>
      <c r="Q211" s="64"/>
      <c r="R211" s="64"/>
      <c r="S211" s="64"/>
      <c r="T211" s="64"/>
      <c r="U211" s="64"/>
      <c r="V211" s="64"/>
      <c r="W211" s="64"/>
      <c r="X211" s="64"/>
      <c r="Y211" s="64"/>
      <c r="Z211" s="64"/>
    </row>
    <row r="212" ht="12" customHeight="1">
      <c r="A212" s="64"/>
      <c r="B212" s="64"/>
      <c r="C212" s="64"/>
      <c r="D212" s="64"/>
      <c r="E212" s="64"/>
      <c r="F212" s="64"/>
      <c r="G212" s="64"/>
      <c r="H212" s="64"/>
      <c r="I212" s="64"/>
      <c r="J212" s="64"/>
      <c r="K212" s="64"/>
      <c r="L212" s="64"/>
      <c r="M212" s="64"/>
      <c r="N212" s="64"/>
      <c r="O212" s="64"/>
      <c r="P212" s="64"/>
      <c r="Q212" s="64"/>
      <c r="R212" s="64"/>
      <c r="S212" s="64"/>
      <c r="T212" s="64"/>
      <c r="U212" s="64"/>
      <c r="V212" s="64"/>
      <c r="W212" s="64"/>
      <c r="X212" s="64"/>
      <c r="Y212" s="64"/>
      <c r="Z212" s="64"/>
    </row>
    <row r="213" ht="12" customHeight="1">
      <c r="A213" s="64"/>
      <c r="B213" s="64"/>
      <c r="C213" s="64"/>
      <c r="D213" s="64"/>
      <c r="E213" s="64"/>
      <c r="F213" s="64"/>
      <c r="G213" s="64"/>
      <c r="H213" s="64"/>
      <c r="I213" s="64"/>
      <c r="J213" s="64"/>
      <c r="K213" s="64"/>
      <c r="L213" s="64"/>
      <c r="M213" s="64"/>
      <c r="N213" s="64"/>
      <c r="O213" s="64"/>
      <c r="P213" s="64"/>
      <c r="Q213" s="64"/>
      <c r="R213" s="64"/>
      <c r="S213" s="64"/>
      <c r="T213" s="64"/>
      <c r="U213" s="64"/>
      <c r="V213" s="64"/>
      <c r="W213" s="64"/>
      <c r="X213" s="64"/>
      <c r="Y213" s="64"/>
      <c r="Z213" s="64"/>
    </row>
    <row r="214" ht="12" customHeight="1">
      <c r="A214" s="64"/>
      <c r="B214" s="64"/>
      <c r="C214" s="64"/>
      <c r="D214" s="64"/>
      <c r="E214" s="64"/>
      <c r="F214" s="64"/>
      <c r="G214" s="64"/>
      <c r="H214" s="64"/>
      <c r="I214" s="64"/>
      <c r="J214" s="64"/>
      <c r="K214" s="64"/>
      <c r="L214" s="64"/>
      <c r="M214" s="64"/>
      <c r="N214" s="64"/>
      <c r="O214" s="64"/>
      <c r="P214" s="64"/>
      <c r="Q214" s="64"/>
      <c r="R214" s="64"/>
      <c r="S214" s="64"/>
      <c r="T214" s="64"/>
      <c r="U214" s="64"/>
      <c r="V214" s="64"/>
      <c r="W214" s="64"/>
      <c r="X214" s="64"/>
      <c r="Y214" s="64"/>
      <c r="Z214" s="64"/>
    </row>
    <row r="215" ht="12" customHeight="1">
      <c r="A215" s="64"/>
      <c r="B215" s="64"/>
      <c r="C215" s="64"/>
      <c r="D215" s="64"/>
      <c r="E215" s="64"/>
      <c r="F215" s="64"/>
      <c r="G215" s="64"/>
      <c r="H215" s="64"/>
      <c r="I215" s="64"/>
      <c r="J215" s="64"/>
      <c r="K215" s="64"/>
      <c r="L215" s="64"/>
      <c r="M215" s="64"/>
      <c r="N215" s="64"/>
      <c r="O215" s="64"/>
      <c r="P215" s="64"/>
      <c r="Q215" s="64"/>
      <c r="R215" s="64"/>
      <c r="S215" s="64"/>
      <c r="T215" s="64"/>
      <c r="U215" s="64"/>
      <c r="V215" s="64"/>
      <c r="W215" s="64"/>
      <c r="X215" s="64"/>
      <c r="Y215" s="64"/>
      <c r="Z215" s="64"/>
    </row>
    <row r="216" ht="12" customHeight="1">
      <c r="A216" s="64"/>
      <c r="B216" s="64"/>
      <c r="C216" s="64"/>
      <c r="D216" s="64"/>
      <c r="E216" s="64"/>
      <c r="F216" s="64"/>
      <c r="G216" s="64"/>
      <c r="H216" s="64"/>
      <c r="I216" s="64"/>
      <c r="J216" s="64"/>
      <c r="K216" s="64"/>
      <c r="L216" s="64"/>
      <c r="M216" s="64"/>
      <c r="N216" s="64"/>
      <c r="O216" s="64"/>
      <c r="P216" s="64"/>
      <c r="Q216" s="64"/>
      <c r="R216" s="64"/>
      <c r="S216" s="64"/>
      <c r="T216" s="64"/>
      <c r="U216" s="64"/>
      <c r="V216" s="64"/>
      <c r="W216" s="64"/>
      <c r="X216" s="64"/>
      <c r="Y216" s="64"/>
      <c r="Z216" s="64"/>
    </row>
    <row r="217" ht="12" customHeight="1">
      <c r="A217" s="64"/>
      <c r="B217" s="64"/>
      <c r="C217" s="64"/>
      <c r="D217" s="64"/>
      <c r="E217" s="64"/>
      <c r="F217" s="64"/>
      <c r="G217" s="64"/>
      <c r="H217" s="64"/>
      <c r="I217" s="64"/>
      <c r="J217" s="64"/>
      <c r="K217" s="64"/>
      <c r="L217" s="64"/>
      <c r="M217" s="64"/>
      <c r="N217" s="64"/>
      <c r="O217" s="64"/>
      <c r="P217" s="64"/>
      <c r="Q217" s="64"/>
      <c r="R217" s="64"/>
      <c r="S217" s="64"/>
      <c r="T217" s="64"/>
      <c r="U217" s="64"/>
      <c r="V217" s="64"/>
      <c r="W217" s="64"/>
      <c r="X217" s="64"/>
      <c r="Y217" s="64"/>
      <c r="Z217" s="64"/>
    </row>
    <row r="218" ht="12" customHeight="1">
      <c r="A218" s="64"/>
      <c r="B218" s="64"/>
      <c r="C218" s="64"/>
      <c r="D218" s="64"/>
      <c r="E218" s="64"/>
      <c r="F218" s="64"/>
      <c r="G218" s="64"/>
      <c r="H218" s="64"/>
      <c r="I218" s="64"/>
      <c r="J218" s="64"/>
      <c r="K218" s="64"/>
      <c r="L218" s="64"/>
      <c r="M218" s="64"/>
      <c r="N218" s="64"/>
      <c r="O218" s="64"/>
      <c r="P218" s="64"/>
      <c r="Q218" s="64"/>
      <c r="R218" s="64"/>
      <c r="S218" s="64"/>
      <c r="T218" s="64"/>
      <c r="U218" s="64"/>
      <c r="V218" s="64"/>
      <c r="W218" s="64"/>
      <c r="X218" s="64"/>
      <c r="Y218" s="64"/>
      <c r="Z218" s="64"/>
    </row>
    <row r="219" ht="12" customHeight="1">
      <c r="A219" s="64"/>
      <c r="B219" s="64"/>
      <c r="C219" s="64"/>
      <c r="D219" s="64"/>
      <c r="E219" s="64"/>
      <c r="F219" s="64"/>
      <c r="G219" s="64"/>
      <c r="H219" s="64"/>
      <c r="I219" s="64"/>
      <c r="J219" s="64"/>
      <c r="K219" s="64"/>
      <c r="L219" s="64"/>
      <c r="M219" s="64"/>
      <c r="N219" s="64"/>
      <c r="O219" s="64"/>
      <c r="P219" s="64"/>
      <c r="Q219" s="64"/>
      <c r="R219" s="64"/>
      <c r="S219" s="64"/>
      <c r="T219" s="64"/>
      <c r="U219" s="64"/>
      <c r="V219" s="64"/>
      <c r="W219" s="64"/>
      <c r="X219" s="64"/>
      <c r="Y219" s="64"/>
      <c r="Z219" s="64"/>
    </row>
    <row r="220" ht="12" customHeight="1">
      <c r="A220" s="64"/>
      <c r="B220" s="64"/>
      <c r="C220" s="64"/>
      <c r="D220" s="64"/>
      <c r="E220" s="64"/>
      <c r="F220" s="64"/>
      <c r="G220" s="64"/>
      <c r="H220" s="64"/>
      <c r="I220" s="64"/>
      <c r="J220" s="64"/>
      <c r="K220" s="64"/>
      <c r="L220" s="64"/>
      <c r="M220" s="64"/>
      <c r="N220" s="64"/>
      <c r="O220" s="64"/>
      <c r="P220" s="64"/>
      <c r="Q220" s="64"/>
      <c r="R220" s="64"/>
      <c r="S220" s="64"/>
      <c r="T220" s="64"/>
      <c r="U220" s="64"/>
      <c r="V220" s="64"/>
      <c r="W220" s="64"/>
      <c r="X220" s="64"/>
      <c r="Y220" s="64"/>
      <c r="Z220" s="64"/>
    </row>
    <row r="221" ht="12" customHeight="1">
      <c r="A221" s="64"/>
      <c r="B221" s="64"/>
      <c r="C221" s="64"/>
      <c r="D221" s="64"/>
      <c r="E221" s="64"/>
      <c r="F221" s="64"/>
      <c r="G221" s="64"/>
      <c r="H221" s="64"/>
      <c r="I221" s="64"/>
      <c r="J221" s="64"/>
      <c r="K221" s="64"/>
      <c r="L221" s="64"/>
      <c r="M221" s="64"/>
      <c r="N221" s="64"/>
      <c r="O221" s="64"/>
      <c r="P221" s="64"/>
      <c r="Q221" s="64"/>
      <c r="R221" s="64"/>
      <c r="S221" s="64"/>
      <c r="T221" s="64"/>
      <c r="U221" s="64"/>
      <c r="V221" s="64"/>
      <c r="W221" s="64"/>
      <c r="X221" s="64"/>
      <c r="Y221" s="64"/>
      <c r="Z221" s="64"/>
    </row>
    <row r="222" ht="12" customHeight="1">
      <c r="A222" s="64"/>
      <c r="B222" s="64"/>
      <c r="C222" s="64"/>
      <c r="D222" s="64"/>
      <c r="E222" s="64"/>
      <c r="F222" s="64"/>
      <c r="G222" s="64"/>
      <c r="H222" s="64"/>
      <c r="I222" s="64"/>
      <c r="J222" s="64"/>
      <c r="K222" s="64"/>
      <c r="L222" s="64"/>
      <c r="M222" s="64"/>
      <c r="N222" s="64"/>
      <c r="O222" s="64"/>
      <c r="P222" s="64"/>
      <c r="Q222" s="64"/>
      <c r="R222" s="64"/>
      <c r="S222" s="64"/>
      <c r="T222" s="64"/>
      <c r="U222" s="64"/>
      <c r="V222" s="64"/>
      <c r="W222" s="64"/>
      <c r="X222" s="64"/>
      <c r="Y222" s="64"/>
      <c r="Z222" s="64"/>
    </row>
    <row r="223" ht="12" customHeight="1">
      <c r="A223" s="64"/>
      <c r="B223" s="64"/>
      <c r="C223" s="64"/>
      <c r="D223" s="64"/>
      <c r="E223" s="64"/>
      <c r="F223" s="64"/>
      <c r="G223" s="64"/>
      <c r="H223" s="64"/>
      <c r="I223" s="64"/>
      <c r="J223" s="64"/>
      <c r="K223" s="64"/>
      <c r="L223" s="64"/>
      <c r="M223" s="64"/>
      <c r="N223" s="64"/>
      <c r="O223" s="64"/>
      <c r="P223" s="64"/>
      <c r="Q223" s="64"/>
      <c r="R223" s="64"/>
      <c r="S223" s="64"/>
      <c r="T223" s="64"/>
      <c r="U223" s="64"/>
      <c r="V223" s="64"/>
      <c r="W223" s="64"/>
      <c r="X223" s="64"/>
      <c r="Y223" s="64"/>
      <c r="Z223" s="64"/>
    </row>
    <row r="224" ht="12" customHeight="1">
      <c r="A224" s="64"/>
      <c r="B224" s="64"/>
      <c r="C224" s="64"/>
      <c r="D224" s="64"/>
      <c r="E224" s="64"/>
      <c r="F224" s="64"/>
      <c r="G224" s="64"/>
      <c r="H224" s="64"/>
      <c r="I224" s="64"/>
      <c r="J224" s="64"/>
      <c r="K224" s="64"/>
      <c r="L224" s="64"/>
      <c r="M224" s="64"/>
      <c r="N224" s="64"/>
      <c r="O224" s="64"/>
      <c r="P224" s="64"/>
      <c r="Q224" s="64"/>
      <c r="R224" s="64"/>
      <c r="S224" s="64"/>
      <c r="T224" s="64"/>
      <c r="U224" s="64"/>
      <c r="V224" s="64"/>
      <c r="W224" s="64"/>
      <c r="X224" s="64"/>
      <c r="Y224" s="64"/>
      <c r="Z224" s="64"/>
    </row>
    <row r="225" ht="12" customHeight="1">
      <c r="A225" s="64"/>
      <c r="B225" s="64"/>
      <c r="C225" s="64"/>
      <c r="D225" s="64"/>
      <c r="E225" s="64"/>
      <c r="F225" s="64"/>
      <c r="G225" s="64"/>
      <c r="H225" s="64"/>
      <c r="I225" s="64"/>
      <c r="J225" s="64"/>
      <c r="K225" s="64"/>
      <c r="L225" s="64"/>
      <c r="M225" s="64"/>
      <c r="N225" s="64"/>
      <c r="O225" s="64"/>
      <c r="P225" s="64"/>
      <c r="Q225" s="64"/>
      <c r="R225" s="64"/>
      <c r="S225" s="64"/>
      <c r="T225" s="64"/>
      <c r="U225" s="64"/>
      <c r="V225" s="64"/>
      <c r="W225" s="64"/>
      <c r="X225" s="64"/>
      <c r="Y225" s="64"/>
      <c r="Z225" s="64"/>
    </row>
    <row r="226" ht="12" customHeight="1">
      <c r="A226" s="64"/>
      <c r="B226" s="64"/>
      <c r="C226" s="64"/>
      <c r="D226" s="64"/>
      <c r="E226" s="64"/>
      <c r="F226" s="64"/>
      <c r="G226" s="64"/>
      <c r="H226" s="64"/>
      <c r="I226" s="64"/>
      <c r="J226" s="64"/>
      <c r="K226" s="64"/>
      <c r="L226" s="64"/>
      <c r="M226" s="64"/>
      <c r="N226" s="64"/>
      <c r="O226" s="64"/>
      <c r="P226" s="64"/>
      <c r="Q226" s="64"/>
      <c r="R226" s="64"/>
      <c r="S226" s="64"/>
      <c r="T226" s="64"/>
      <c r="U226" s="64"/>
      <c r="V226" s="64"/>
      <c r="W226" s="64"/>
      <c r="X226" s="64"/>
      <c r="Y226" s="64"/>
      <c r="Z226" s="64"/>
    </row>
    <row r="227" ht="12" customHeight="1">
      <c r="A227" s="64"/>
      <c r="B227" s="64"/>
      <c r="C227" s="64"/>
      <c r="D227" s="64"/>
      <c r="E227" s="64"/>
      <c r="F227" s="64"/>
      <c r="G227" s="64"/>
      <c r="H227" s="64"/>
      <c r="I227" s="64"/>
      <c r="J227" s="64"/>
      <c r="K227" s="64"/>
      <c r="L227" s="64"/>
      <c r="M227" s="64"/>
      <c r="N227" s="64"/>
      <c r="O227" s="64"/>
      <c r="P227" s="64"/>
      <c r="Q227" s="64"/>
      <c r="R227" s="64"/>
      <c r="S227" s="64"/>
      <c r="T227" s="64"/>
      <c r="U227" s="64"/>
      <c r="V227" s="64"/>
      <c r="W227" s="64"/>
      <c r="X227" s="64"/>
      <c r="Y227" s="64"/>
      <c r="Z227" s="64"/>
    </row>
    <row r="228" ht="12" customHeight="1">
      <c r="A228" s="64"/>
      <c r="B228" s="64"/>
      <c r="C228" s="64"/>
      <c r="D228" s="64"/>
      <c r="E228" s="64"/>
      <c r="F228" s="64"/>
      <c r="G228" s="64"/>
      <c r="H228" s="64"/>
      <c r="I228" s="64"/>
      <c r="J228" s="64"/>
      <c r="K228" s="64"/>
      <c r="L228" s="64"/>
      <c r="M228" s="64"/>
      <c r="N228" s="64"/>
      <c r="O228" s="64"/>
      <c r="P228" s="64"/>
      <c r="Q228" s="64"/>
      <c r="R228" s="64"/>
      <c r="S228" s="64"/>
      <c r="T228" s="64"/>
      <c r="U228" s="64"/>
      <c r="V228" s="64"/>
      <c r="W228" s="64"/>
      <c r="X228" s="64"/>
      <c r="Y228" s="64"/>
      <c r="Z228" s="64"/>
    </row>
    <row r="229" ht="12" customHeight="1">
      <c r="A229" s="64"/>
      <c r="B229" s="64"/>
      <c r="C229" s="64"/>
      <c r="D229" s="64"/>
      <c r="E229" s="64"/>
      <c r="F229" s="64"/>
      <c r="G229" s="64"/>
      <c r="H229" s="64"/>
      <c r="I229" s="64"/>
      <c r="J229" s="64"/>
      <c r="K229" s="64"/>
      <c r="L229" s="64"/>
      <c r="M229" s="64"/>
      <c r="N229" s="64"/>
      <c r="O229" s="64"/>
      <c r="P229" s="64"/>
      <c r="Q229" s="64"/>
      <c r="R229" s="64"/>
      <c r="S229" s="64"/>
      <c r="T229" s="64"/>
      <c r="U229" s="64"/>
      <c r="V229" s="64"/>
      <c r="W229" s="64"/>
      <c r="X229" s="64"/>
      <c r="Y229" s="64"/>
      <c r="Z229" s="64"/>
    </row>
    <row r="230" ht="12" customHeight="1">
      <c r="A230" s="64"/>
      <c r="B230" s="64"/>
      <c r="C230" s="64"/>
      <c r="D230" s="64"/>
      <c r="E230" s="64"/>
      <c r="F230" s="64"/>
      <c r="G230" s="64"/>
      <c r="H230" s="64"/>
      <c r="I230" s="64"/>
      <c r="J230" s="64"/>
      <c r="K230" s="64"/>
      <c r="L230" s="64"/>
      <c r="M230" s="64"/>
      <c r="N230" s="64"/>
      <c r="O230" s="64"/>
      <c r="P230" s="64"/>
      <c r="Q230" s="64"/>
      <c r="R230" s="64"/>
      <c r="S230" s="64"/>
      <c r="T230" s="64"/>
      <c r="U230" s="64"/>
      <c r="V230" s="64"/>
      <c r="W230" s="64"/>
      <c r="X230" s="64"/>
      <c r="Y230" s="64"/>
      <c r="Z230" s="64"/>
    </row>
    <row r="231" ht="12" customHeight="1">
      <c r="A231" s="64"/>
      <c r="B231" s="64"/>
      <c r="C231" s="64"/>
      <c r="D231" s="64"/>
      <c r="E231" s="64"/>
      <c r="F231" s="64"/>
      <c r="G231" s="64"/>
      <c r="H231" s="64"/>
      <c r="I231" s="64"/>
      <c r="J231" s="64"/>
      <c r="K231" s="64"/>
      <c r="L231" s="64"/>
      <c r="M231" s="64"/>
      <c r="N231" s="64"/>
      <c r="O231" s="64"/>
      <c r="P231" s="64"/>
      <c r="Q231" s="64"/>
      <c r="R231" s="64"/>
      <c r="S231" s="64"/>
      <c r="T231" s="64"/>
      <c r="U231" s="64"/>
      <c r="V231" s="64"/>
      <c r="W231" s="64"/>
      <c r="X231" s="64"/>
      <c r="Y231" s="64"/>
      <c r="Z231" s="64"/>
    </row>
    <row r="232" ht="12" customHeight="1">
      <c r="A232" s="64"/>
      <c r="B232" s="64"/>
      <c r="C232" s="64"/>
      <c r="D232" s="64"/>
      <c r="E232" s="64"/>
      <c r="F232" s="64"/>
      <c r="G232" s="64"/>
      <c r="H232" s="64"/>
      <c r="I232" s="64"/>
      <c r="J232" s="64"/>
      <c r="K232" s="64"/>
      <c r="L232" s="64"/>
      <c r="M232" s="64"/>
      <c r="N232" s="64"/>
      <c r="O232" s="64"/>
      <c r="P232" s="64"/>
      <c r="Q232" s="64"/>
      <c r="R232" s="64"/>
      <c r="S232" s="64"/>
      <c r="T232" s="64"/>
      <c r="U232" s="64"/>
      <c r="V232" s="64"/>
      <c r="W232" s="64"/>
      <c r="X232" s="64"/>
      <c r="Y232" s="64"/>
      <c r="Z232" s="64"/>
    </row>
    <row r="233" ht="12" customHeight="1">
      <c r="A233" s="64"/>
      <c r="B233" s="64"/>
      <c r="C233" s="64"/>
      <c r="D233" s="64"/>
      <c r="E233" s="64"/>
      <c r="F233" s="64"/>
      <c r="G233" s="64"/>
      <c r="H233" s="64"/>
      <c r="I233" s="64"/>
      <c r="J233" s="64"/>
      <c r="K233" s="64"/>
      <c r="L233" s="64"/>
      <c r="M233" s="64"/>
      <c r="N233" s="64"/>
      <c r="O233" s="64"/>
      <c r="P233" s="64"/>
      <c r="Q233" s="64"/>
      <c r="R233" s="64"/>
      <c r="S233" s="64"/>
      <c r="T233" s="64"/>
      <c r="U233" s="64"/>
      <c r="V233" s="64"/>
      <c r="W233" s="64"/>
      <c r="X233" s="64"/>
      <c r="Y233" s="64"/>
      <c r="Z233" s="64"/>
    </row>
    <row r="234" ht="12" customHeight="1">
      <c r="A234" s="64"/>
      <c r="B234" s="64"/>
      <c r="C234" s="64"/>
      <c r="D234" s="64"/>
      <c r="E234" s="64"/>
      <c r="F234" s="64"/>
      <c r="G234" s="64"/>
      <c r="H234" s="64"/>
      <c r="I234" s="64"/>
      <c r="J234" s="64"/>
      <c r="K234" s="64"/>
      <c r="L234" s="64"/>
      <c r="M234" s="64"/>
      <c r="N234" s="64"/>
      <c r="O234" s="64"/>
      <c r="P234" s="64"/>
      <c r="Q234" s="64"/>
      <c r="R234" s="64"/>
      <c r="S234" s="64"/>
      <c r="T234" s="64"/>
      <c r="U234" s="64"/>
      <c r="V234" s="64"/>
      <c r="W234" s="64"/>
      <c r="X234" s="64"/>
      <c r="Y234" s="64"/>
      <c r="Z234" s="64"/>
    </row>
    <row r="235" ht="12" customHeight="1">
      <c r="A235" s="64"/>
      <c r="B235" s="64"/>
      <c r="C235" s="64"/>
      <c r="D235" s="64"/>
      <c r="E235" s="64"/>
      <c r="F235" s="64"/>
      <c r="G235" s="64"/>
      <c r="H235" s="64"/>
      <c r="I235" s="64"/>
      <c r="J235" s="64"/>
      <c r="K235" s="64"/>
      <c r="L235" s="64"/>
      <c r="M235" s="64"/>
      <c r="N235" s="64"/>
      <c r="O235" s="64"/>
      <c r="P235" s="64"/>
      <c r="Q235" s="64"/>
      <c r="R235" s="64"/>
      <c r="S235" s="64"/>
      <c r="T235" s="64"/>
      <c r="U235" s="64"/>
      <c r="V235" s="64"/>
      <c r="W235" s="64"/>
      <c r="X235" s="64"/>
      <c r="Y235" s="64"/>
      <c r="Z235" s="64"/>
    </row>
    <row r="236" ht="12" customHeight="1">
      <c r="A236" s="64"/>
      <c r="B236" s="64"/>
      <c r="C236" s="64"/>
      <c r="D236" s="64"/>
      <c r="E236" s="64"/>
      <c r="F236" s="64"/>
      <c r="G236" s="64"/>
      <c r="H236" s="64"/>
      <c r="I236" s="64"/>
      <c r="J236" s="64"/>
      <c r="K236" s="64"/>
      <c r="L236" s="64"/>
      <c r="M236" s="64"/>
      <c r="N236" s="64"/>
      <c r="O236" s="64"/>
      <c r="P236" s="64"/>
      <c r="Q236" s="64"/>
      <c r="R236" s="64"/>
      <c r="S236" s="64"/>
      <c r="T236" s="64"/>
      <c r="U236" s="64"/>
      <c r="V236" s="64"/>
      <c r="W236" s="64"/>
      <c r="X236" s="64"/>
      <c r="Y236" s="64"/>
      <c r="Z236" s="64"/>
    </row>
    <row r="237" ht="12" customHeight="1">
      <c r="A237" s="64"/>
      <c r="B237" s="64"/>
      <c r="C237" s="64"/>
      <c r="D237" s="64"/>
      <c r="E237" s="64"/>
      <c r="F237" s="64"/>
      <c r="G237" s="64"/>
      <c r="H237" s="64"/>
      <c r="I237" s="64"/>
      <c r="J237" s="64"/>
      <c r="K237" s="64"/>
      <c r="L237" s="64"/>
      <c r="M237" s="64"/>
      <c r="N237" s="64"/>
      <c r="O237" s="64"/>
      <c r="P237" s="64"/>
      <c r="Q237" s="64"/>
      <c r="R237" s="64"/>
      <c r="S237" s="64"/>
      <c r="T237" s="64"/>
      <c r="U237" s="64"/>
      <c r="V237" s="64"/>
      <c r="W237" s="64"/>
      <c r="X237" s="64"/>
      <c r="Y237" s="64"/>
      <c r="Z237" s="64"/>
    </row>
    <row r="238" ht="12" customHeight="1">
      <c r="A238" s="64"/>
      <c r="B238" s="64"/>
      <c r="C238" s="64"/>
      <c r="D238" s="64"/>
      <c r="E238" s="64"/>
      <c r="F238" s="64"/>
      <c r="G238" s="64"/>
      <c r="H238" s="64"/>
      <c r="I238" s="64"/>
      <c r="J238" s="64"/>
      <c r="K238" s="64"/>
      <c r="L238" s="64"/>
      <c r="M238" s="64"/>
      <c r="N238" s="64"/>
      <c r="O238" s="64"/>
      <c r="P238" s="64"/>
      <c r="Q238" s="64"/>
      <c r="R238" s="64"/>
      <c r="S238" s="64"/>
      <c r="T238" s="64"/>
      <c r="U238" s="64"/>
      <c r="V238" s="64"/>
      <c r="W238" s="64"/>
      <c r="X238" s="64"/>
      <c r="Y238" s="64"/>
      <c r="Z238" s="64"/>
    </row>
    <row r="239" ht="12" customHeight="1">
      <c r="A239" s="64"/>
      <c r="B239" s="64"/>
      <c r="C239" s="64"/>
      <c r="D239" s="64"/>
      <c r="E239" s="64"/>
      <c r="F239" s="64"/>
      <c r="G239" s="64"/>
      <c r="H239" s="64"/>
      <c r="I239" s="64"/>
      <c r="J239" s="64"/>
      <c r="K239" s="64"/>
      <c r="L239" s="64"/>
      <c r="M239" s="64"/>
      <c r="N239" s="64"/>
      <c r="O239" s="64"/>
      <c r="P239" s="64"/>
      <c r="Q239" s="64"/>
      <c r="R239" s="64"/>
      <c r="S239" s="64"/>
      <c r="T239" s="64"/>
      <c r="U239" s="64"/>
      <c r="V239" s="64"/>
      <c r="W239" s="64"/>
      <c r="X239" s="64"/>
      <c r="Y239" s="64"/>
      <c r="Z239" s="64"/>
    </row>
    <row r="240" ht="12" customHeight="1">
      <c r="A240" s="64"/>
      <c r="B240" s="64"/>
      <c r="C240" s="64"/>
      <c r="D240" s="64"/>
      <c r="E240" s="64"/>
      <c r="F240" s="64"/>
      <c r="G240" s="64"/>
      <c r="H240" s="64"/>
      <c r="I240" s="64"/>
      <c r="J240" s="64"/>
      <c r="K240" s="64"/>
      <c r="L240" s="64"/>
      <c r="M240" s="64"/>
      <c r="N240" s="64"/>
      <c r="O240" s="64"/>
      <c r="P240" s="64"/>
      <c r="Q240" s="64"/>
      <c r="R240" s="64"/>
      <c r="S240" s="64"/>
      <c r="T240" s="64"/>
      <c r="U240" s="64"/>
      <c r="V240" s="64"/>
      <c r="W240" s="64"/>
      <c r="X240" s="64"/>
      <c r="Y240" s="64"/>
      <c r="Z240" s="64"/>
    </row>
    <row r="241" ht="12" customHeight="1">
      <c r="A241" s="64"/>
      <c r="B241" s="64"/>
      <c r="C241" s="64"/>
      <c r="D241" s="64"/>
      <c r="E241" s="64"/>
      <c r="F241" s="64"/>
      <c r="G241" s="64"/>
      <c r="H241" s="64"/>
      <c r="I241" s="64"/>
      <c r="J241" s="64"/>
      <c r="K241" s="64"/>
      <c r="L241" s="64"/>
      <c r="M241" s="64"/>
      <c r="N241" s="64"/>
      <c r="O241" s="64"/>
      <c r="P241" s="64"/>
      <c r="Q241" s="64"/>
      <c r="R241" s="64"/>
      <c r="S241" s="64"/>
      <c r="T241" s="64"/>
      <c r="U241" s="64"/>
      <c r="V241" s="64"/>
      <c r="W241" s="64"/>
      <c r="X241" s="64"/>
      <c r="Y241" s="64"/>
      <c r="Z241" s="64"/>
    </row>
    <row r="242" ht="12" customHeight="1">
      <c r="A242" s="64"/>
      <c r="B242" s="64"/>
      <c r="C242" s="64"/>
      <c r="D242" s="64"/>
      <c r="E242" s="64"/>
      <c r="F242" s="64"/>
      <c r="G242" s="64"/>
      <c r="H242" s="64"/>
      <c r="I242" s="64"/>
      <c r="J242" s="64"/>
      <c r="K242" s="64"/>
      <c r="L242" s="64"/>
      <c r="M242" s="64"/>
      <c r="N242" s="64"/>
      <c r="O242" s="64"/>
      <c r="P242" s="64"/>
      <c r="Q242" s="64"/>
      <c r="R242" s="64"/>
      <c r="S242" s="64"/>
      <c r="T242" s="64"/>
      <c r="U242" s="64"/>
      <c r="V242" s="64"/>
      <c r="W242" s="64"/>
      <c r="X242" s="64"/>
      <c r="Y242" s="64"/>
      <c r="Z242" s="64"/>
    </row>
    <row r="243" ht="12" customHeight="1">
      <c r="A243" s="64"/>
      <c r="B243" s="64"/>
      <c r="C243" s="64"/>
      <c r="D243" s="64"/>
      <c r="E243" s="64"/>
      <c r="F243" s="64"/>
      <c r="G243" s="64"/>
      <c r="H243" s="64"/>
      <c r="I243" s="64"/>
      <c r="J243" s="64"/>
      <c r="K243" s="64"/>
      <c r="L243" s="64"/>
      <c r="M243" s="64"/>
      <c r="N243" s="64"/>
      <c r="O243" s="64"/>
      <c r="P243" s="64"/>
      <c r="Q243" s="64"/>
      <c r="R243" s="64"/>
      <c r="S243" s="64"/>
      <c r="T243" s="64"/>
      <c r="U243" s="64"/>
      <c r="V243" s="64"/>
      <c r="W243" s="64"/>
      <c r="X243" s="64"/>
      <c r="Y243" s="64"/>
      <c r="Z243" s="64"/>
    </row>
    <row r="244" ht="12" customHeight="1">
      <c r="A244" s="64"/>
      <c r="B244" s="64"/>
      <c r="C244" s="64"/>
      <c r="D244" s="64"/>
      <c r="E244" s="64"/>
      <c r="F244" s="64"/>
      <c r="G244" s="64"/>
      <c r="H244" s="64"/>
      <c r="I244" s="64"/>
      <c r="J244" s="64"/>
      <c r="K244" s="64"/>
      <c r="L244" s="64"/>
      <c r="M244" s="64"/>
      <c r="N244" s="64"/>
      <c r="O244" s="64"/>
      <c r="P244" s="64"/>
      <c r="Q244" s="64"/>
      <c r="R244" s="64"/>
      <c r="S244" s="64"/>
      <c r="T244" s="64"/>
      <c r="U244" s="64"/>
      <c r="V244" s="64"/>
      <c r="W244" s="64"/>
      <c r="X244" s="64"/>
      <c r="Y244" s="64"/>
      <c r="Z244" s="64"/>
    </row>
    <row r="245" ht="12" customHeight="1">
      <c r="A245" s="64"/>
      <c r="B245" s="64"/>
      <c r="C245" s="64"/>
      <c r="D245" s="64"/>
      <c r="E245" s="64"/>
      <c r="F245" s="64"/>
      <c r="G245" s="64"/>
      <c r="H245" s="64"/>
      <c r="I245" s="64"/>
      <c r="J245" s="64"/>
      <c r="K245" s="64"/>
      <c r="L245" s="64"/>
      <c r="M245" s="64"/>
      <c r="N245" s="64"/>
      <c r="O245" s="64"/>
      <c r="P245" s="64"/>
      <c r="Q245" s="64"/>
      <c r="R245" s="64"/>
      <c r="S245" s="64"/>
      <c r="T245" s="64"/>
      <c r="U245" s="64"/>
      <c r="V245" s="64"/>
      <c r="W245" s="64"/>
      <c r="X245" s="64"/>
      <c r="Y245" s="64"/>
      <c r="Z245" s="64"/>
    </row>
    <row r="246" ht="12" customHeight="1">
      <c r="A246" s="64"/>
      <c r="B246" s="64"/>
      <c r="C246" s="64"/>
      <c r="D246" s="64"/>
      <c r="E246" s="64"/>
      <c r="F246" s="64"/>
      <c r="G246" s="64"/>
      <c r="H246" s="64"/>
      <c r="I246" s="64"/>
      <c r="J246" s="64"/>
      <c r="K246" s="64"/>
      <c r="L246" s="64"/>
      <c r="M246" s="64"/>
      <c r="N246" s="64"/>
      <c r="O246" s="64"/>
      <c r="P246" s="64"/>
      <c r="Q246" s="64"/>
      <c r="R246" s="64"/>
      <c r="S246" s="64"/>
      <c r="T246" s="64"/>
      <c r="U246" s="64"/>
      <c r="V246" s="64"/>
      <c r="W246" s="64"/>
      <c r="X246" s="64"/>
      <c r="Y246" s="64"/>
      <c r="Z246" s="64"/>
    </row>
    <row r="247" ht="12" customHeight="1">
      <c r="A247" s="64"/>
      <c r="B247" s="64"/>
      <c r="C247" s="64"/>
      <c r="D247" s="64"/>
      <c r="E247" s="64"/>
      <c r="F247" s="64"/>
      <c r="G247" s="64"/>
      <c r="H247" s="64"/>
      <c r="I247" s="64"/>
      <c r="J247" s="64"/>
      <c r="K247" s="64"/>
      <c r="L247" s="64"/>
      <c r="M247" s="64"/>
      <c r="N247" s="64"/>
      <c r="O247" s="64"/>
      <c r="P247" s="64"/>
      <c r="Q247" s="64"/>
      <c r="R247" s="64"/>
      <c r="S247" s="64"/>
      <c r="T247" s="64"/>
      <c r="U247" s="64"/>
      <c r="V247" s="64"/>
      <c r="W247" s="64"/>
      <c r="X247" s="64"/>
      <c r="Y247" s="64"/>
      <c r="Z247" s="64"/>
    </row>
    <row r="248" ht="12" customHeight="1">
      <c r="A248" s="64"/>
      <c r="B248" s="64"/>
      <c r="C248" s="64"/>
      <c r="D248" s="64"/>
      <c r="E248" s="64"/>
      <c r="F248" s="64"/>
      <c r="G248" s="64"/>
      <c r="H248" s="64"/>
      <c r="I248" s="64"/>
      <c r="J248" s="64"/>
      <c r="K248" s="64"/>
      <c r="L248" s="64"/>
      <c r="M248" s="64"/>
      <c r="N248" s="64"/>
      <c r="O248" s="64"/>
      <c r="P248" s="64"/>
      <c r="Q248" s="64"/>
      <c r="R248" s="64"/>
      <c r="S248" s="64"/>
      <c r="T248" s="64"/>
      <c r="U248" s="64"/>
      <c r="V248" s="64"/>
      <c r="W248" s="64"/>
      <c r="X248" s="64"/>
      <c r="Y248" s="64"/>
      <c r="Z248" s="64"/>
    </row>
    <row r="249" ht="12" customHeight="1">
      <c r="A249" s="64"/>
      <c r="B249" s="64"/>
      <c r="C249" s="64"/>
      <c r="D249" s="64"/>
      <c r="E249" s="64"/>
      <c r="F249" s="64"/>
      <c r="G249" s="64"/>
      <c r="H249" s="64"/>
      <c r="I249" s="64"/>
      <c r="J249" s="64"/>
      <c r="K249" s="64"/>
      <c r="L249" s="64"/>
      <c r="M249" s="64"/>
      <c r="N249" s="64"/>
      <c r="O249" s="64"/>
      <c r="P249" s="64"/>
      <c r="Q249" s="64"/>
      <c r="R249" s="64"/>
      <c r="S249" s="64"/>
      <c r="T249" s="64"/>
      <c r="U249" s="64"/>
      <c r="V249" s="64"/>
      <c r="W249" s="64"/>
      <c r="X249" s="64"/>
      <c r="Y249" s="64"/>
      <c r="Z249" s="64"/>
    </row>
    <row r="250" ht="12" customHeight="1">
      <c r="A250" s="64"/>
      <c r="B250" s="64"/>
      <c r="C250" s="64"/>
      <c r="D250" s="64"/>
      <c r="E250" s="64"/>
      <c r="F250" s="64"/>
      <c r="G250" s="64"/>
      <c r="H250" s="64"/>
      <c r="I250" s="64"/>
      <c r="J250" s="64"/>
      <c r="K250" s="64"/>
      <c r="L250" s="64"/>
      <c r="M250" s="64"/>
      <c r="N250" s="64"/>
      <c r="O250" s="64"/>
      <c r="P250" s="64"/>
      <c r="Q250" s="64"/>
      <c r="R250" s="64"/>
      <c r="S250" s="64"/>
      <c r="T250" s="64"/>
      <c r="U250" s="64"/>
      <c r="V250" s="64"/>
      <c r="W250" s="64"/>
      <c r="X250" s="64"/>
      <c r="Y250" s="64"/>
      <c r="Z250" s="64"/>
    </row>
    <row r="251" ht="12" customHeight="1">
      <c r="A251" s="64"/>
      <c r="B251" s="64"/>
      <c r="C251" s="64"/>
      <c r="D251" s="64"/>
      <c r="E251" s="64"/>
      <c r="F251" s="64"/>
      <c r="G251" s="64"/>
      <c r="H251" s="64"/>
      <c r="I251" s="64"/>
      <c r="J251" s="64"/>
      <c r="K251" s="64"/>
      <c r="L251" s="64"/>
      <c r="M251" s="64"/>
      <c r="N251" s="64"/>
      <c r="O251" s="64"/>
      <c r="P251" s="64"/>
      <c r="Q251" s="64"/>
      <c r="R251" s="64"/>
      <c r="S251" s="64"/>
      <c r="T251" s="64"/>
      <c r="U251" s="64"/>
      <c r="V251" s="64"/>
      <c r="W251" s="64"/>
      <c r="X251" s="64"/>
      <c r="Y251" s="64"/>
      <c r="Z251" s="64"/>
    </row>
    <row r="252" ht="12" customHeight="1">
      <c r="A252" s="64"/>
      <c r="B252" s="64"/>
      <c r="C252" s="64"/>
      <c r="D252" s="64"/>
      <c r="E252" s="64"/>
      <c r="F252" s="64"/>
      <c r="G252" s="64"/>
      <c r="H252" s="64"/>
      <c r="I252" s="64"/>
      <c r="J252" s="64"/>
      <c r="K252" s="64"/>
      <c r="L252" s="64"/>
      <c r="M252" s="64"/>
      <c r="N252" s="64"/>
      <c r="O252" s="64"/>
      <c r="P252" s="64"/>
      <c r="Q252" s="64"/>
      <c r="R252" s="64"/>
      <c r="S252" s="64"/>
      <c r="T252" s="64"/>
      <c r="U252" s="64"/>
      <c r="V252" s="64"/>
      <c r="W252" s="64"/>
      <c r="X252" s="64"/>
      <c r="Y252" s="64"/>
      <c r="Z252" s="64"/>
    </row>
    <row r="253" ht="12" customHeight="1">
      <c r="A253" s="64"/>
      <c r="B253" s="64"/>
      <c r="C253" s="64"/>
      <c r="D253" s="64"/>
      <c r="E253" s="64"/>
      <c r="F253" s="64"/>
      <c r="G253" s="64"/>
      <c r="H253" s="64"/>
      <c r="I253" s="64"/>
      <c r="J253" s="64"/>
      <c r="K253" s="64"/>
      <c r="L253" s="64"/>
      <c r="M253" s="64"/>
      <c r="N253" s="64"/>
      <c r="O253" s="64"/>
      <c r="P253" s="64"/>
      <c r="Q253" s="64"/>
      <c r="R253" s="64"/>
      <c r="S253" s="64"/>
      <c r="T253" s="64"/>
      <c r="U253" s="64"/>
      <c r="V253" s="64"/>
      <c r="W253" s="64"/>
      <c r="X253" s="64"/>
      <c r="Y253" s="64"/>
      <c r="Z253" s="64"/>
    </row>
    <row r="254" ht="12" customHeight="1">
      <c r="A254" s="64"/>
      <c r="B254" s="64"/>
      <c r="C254" s="64"/>
      <c r="D254" s="64"/>
      <c r="E254" s="64"/>
      <c r="F254" s="64"/>
      <c r="G254" s="64"/>
      <c r="H254" s="64"/>
      <c r="I254" s="64"/>
      <c r="J254" s="64"/>
      <c r="K254" s="64"/>
      <c r="L254" s="64"/>
      <c r="M254" s="64"/>
      <c r="N254" s="64"/>
      <c r="O254" s="64"/>
      <c r="P254" s="64"/>
      <c r="Q254" s="64"/>
      <c r="R254" s="64"/>
      <c r="S254" s="64"/>
      <c r="T254" s="64"/>
      <c r="U254" s="64"/>
      <c r="V254" s="64"/>
      <c r="W254" s="64"/>
      <c r="X254" s="64"/>
      <c r="Y254" s="64"/>
      <c r="Z254" s="64"/>
    </row>
    <row r="255" ht="12" customHeight="1">
      <c r="A255" s="64"/>
      <c r="B255" s="64"/>
      <c r="C255" s="64"/>
      <c r="D255" s="64"/>
      <c r="E255" s="64"/>
      <c r="F255" s="64"/>
      <c r="G255" s="64"/>
      <c r="H255" s="64"/>
      <c r="I255" s="64"/>
      <c r="J255" s="64"/>
      <c r="K255" s="64"/>
      <c r="L255" s="64"/>
      <c r="M255" s="64"/>
      <c r="N255" s="64"/>
      <c r="O255" s="64"/>
      <c r="P255" s="64"/>
      <c r="Q255" s="64"/>
      <c r="R255" s="64"/>
      <c r="S255" s="64"/>
      <c r="T255" s="64"/>
      <c r="U255" s="64"/>
      <c r="V255" s="64"/>
      <c r="W255" s="64"/>
      <c r="X255" s="64"/>
      <c r="Y255" s="64"/>
      <c r="Z255" s="64"/>
    </row>
    <row r="256" ht="12" customHeight="1">
      <c r="A256" s="64"/>
      <c r="B256" s="64"/>
      <c r="C256" s="64"/>
      <c r="D256" s="64"/>
      <c r="E256" s="64"/>
      <c r="F256" s="64"/>
      <c r="G256" s="64"/>
      <c r="H256" s="64"/>
      <c r="I256" s="64"/>
      <c r="J256" s="64"/>
      <c r="K256" s="64"/>
      <c r="L256" s="64"/>
      <c r="M256" s="64"/>
      <c r="N256" s="64"/>
      <c r="O256" s="64"/>
      <c r="P256" s="64"/>
      <c r="Q256" s="64"/>
      <c r="R256" s="64"/>
      <c r="S256" s="64"/>
      <c r="T256" s="64"/>
      <c r="U256" s="64"/>
      <c r="V256" s="64"/>
      <c r="W256" s="64"/>
      <c r="X256" s="64"/>
      <c r="Y256" s="64"/>
      <c r="Z256" s="64"/>
    </row>
    <row r="257" ht="12" customHeight="1">
      <c r="A257" s="64"/>
      <c r="B257" s="64"/>
      <c r="C257" s="64"/>
      <c r="D257" s="64"/>
      <c r="E257" s="64"/>
      <c r="F257" s="64"/>
      <c r="G257" s="64"/>
      <c r="H257" s="64"/>
      <c r="I257" s="64"/>
      <c r="J257" s="64"/>
      <c r="K257" s="64"/>
      <c r="L257" s="64"/>
      <c r="M257" s="64"/>
      <c r="N257" s="64"/>
      <c r="O257" s="64"/>
      <c r="P257" s="64"/>
      <c r="Q257" s="64"/>
      <c r="R257" s="64"/>
      <c r="S257" s="64"/>
      <c r="T257" s="64"/>
      <c r="U257" s="64"/>
      <c r="V257" s="64"/>
      <c r="W257" s="64"/>
      <c r="X257" s="64"/>
      <c r="Y257" s="64"/>
      <c r="Z257" s="64"/>
    </row>
    <row r="258" ht="12" customHeight="1">
      <c r="A258" s="64"/>
      <c r="B258" s="64"/>
      <c r="C258" s="64"/>
      <c r="D258" s="64"/>
      <c r="E258" s="64"/>
      <c r="F258" s="64"/>
      <c r="G258" s="64"/>
      <c r="H258" s="64"/>
      <c r="I258" s="64"/>
      <c r="J258" s="64"/>
      <c r="K258" s="64"/>
      <c r="L258" s="64"/>
      <c r="M258" s="64"/>
      <c r="N258" s="64"/>
      <c r="O258" s="64"/>
      <c r="P258" s="64"/>
      <c r="Q258" s="64"/>
      <c r="R258" s="64"/>
      <c r="S258" s="64"/>
      <c r="T258" s="64"/>
      <c r="U258" s="64"/>
      <c r="V258" s="64"/>
      <c r="W258" s="64"/>
      <c r="X258" s="64"/>
      <c r="Y258" s="64"/>
      <c r="Z258" s="64"/>
    </row>
    <row r="259" ht="12" customHeight="1">
      <c r="A259" s="64"/>
      <c r="B259" s="64"/>
      <c r="C259" s="64"/>
      <c r="D259" s="64"/>
      <c r="E259" s="64"/>
      <c r="F259" s="64"/>
      <c r="G259" s="64"/>
      <c r="H259" s="64"/>
      <c r="I259" s="64"/>
      <c r="J259" s="64"/>
      <c r="K259" s="64"/>
      <c r="L259" s="64"/>
      <c r="M259" s="64"/>
      <c r="N259" s="64"/>
      <c r="O259" s="64"/>
      <c r="P259" s="64"/>
      <c r="Q259" s="64"/>
      <c r="R259" s="64"/>
      <c r="S259" s="64"/>
      <c r="T259" s="64"/>
      <c r="U259" s="64"/>
      <c r="V259" s="64"/>
      <c r="W259" s="64"/>
      <c r="X259" s="64"/>
      <c r="Y259" s="64"/>
      <c r="Z259" s="64"/>
    </row>
    <row r="260" ht="12" customHeight="1">
      <c r="A260" s="64"/>
      <c r="B260" s="64"/>
      <c r="C260" s="64"/>
      <c r="D260" s="64"/>
      <c r="E260" s="64"/>
      <c r="F260" s="64"/>
      <c r="G260" s="64"/>
      <c r="H260" s="64"/>
      <c r="I260" s="64"/>
      <c r="J260" s="64"/>
      <c r="K260" s="64"/>
      <c r="L260" s="64"/>
      <c r="M260" s="64"/>
      <c r="N260" s="64"/>
      <c r="O260" s="64"/>
      <c r="P260" s="64"/>
      <c r="Q260" s="64"/>
      <c r="R260" s="64"/>
      <c r="S260" s="64"/>
      <c r="T260" s="64"/>
      <c r="U260" s="64"/>
      <c r="V260" s="64"/>
      <c r="W260" s="64"/>
      <c r="X260" s="64"/>
      <c r="Y260" s="64"/>
      <c r="Z260" s="64"/>
    </row>
    <row r="261" ht="12" customHeight="1">
      <c r="A261" s="64"/>
      <c r="B261" s="64"/>
      <c r="C261" s="64"/>
      <c r="D261" s="64"/>
      <c r="E261" s="64"/>
      <c r="F261" s="64"/>
      <c r="G261" s="64"/>
      <c r="H261" s="64"/>
      <c r="I261" s="64"/>
      <c r="J261" s="64"/>
      <c r="K261" s="64"/>
      <c r="L261" s="64"/>
      <c r="M261" s="64"/>
      <c r="N261" s="64"/>
      <c r="O261" s="64"/>
      <c r="P261" s="64"/>
      <c r="Q261" s="64"/>
      <c r="R261" s="64"/>
      <c r="S261" s="64"/>
      <c r="T261" s="64"/>
      <c r="U261" s="64"/>
      <c r="V261" s="64"/>
      <c r="W261" s="64"/>
      <c r="X261" s="64"/>
      <c r="Y261" s="64"/>
      <c r="Z261" s="64"/>
    </row>
    <row r="262" ht="12" customHeight="1">
      <c r="A262" s="64"/>
      <c r="B262" s="64"/>
      <c r="C262" s="64"/>
      <c r="D262" s="64"/>
      <c r="E262" s="64"/>
      <c r="F262" s="64"/>
      <c r="G262" s="64"/>
      <c r="H262" s="64"/>
      <c r="I262" s="64"/>
      <c r="J262" s="64"/>
      <c r="K262" s="64"/>
      <c r="L262" s="64"/>
      <c r="M262" s="64"/>
      <c r="N262" s="64"/>
      <c r="O262" s="64"/>
      <c r="P262" s="64"/>
      <c r="Q262" s="64"/>
      <c r="R262" s="64"/>
      <c r="S262" s="64"/>
      <c r="T262" s="64"/>
      <c r="U262" s="64"/>
      <c r="V262" s="64"/>
      <c r="W262" s="64"/>
      <c r="X262" s="64"/>
      <c r="Y262" s="64"/>
      <c r="Z262" s="64"/>
    </row>
    <row r="263" ht="12" customHeight="1">
      <c r="A263" s="64"/>
      <c r="B263" s="64"/>
      <c r="C263" s="64"/>
      <c r="D263" s="64"/>
      <c r="E263" s="64"/>
      <c r="F263" s="64"/>
      <c r="G263" s="64"/>
      <c r="H263" s="64"/>
      <c r="I263" s="64"/>
      <c r="J263" s="64"/>
      <c r="K263" s="64"/>
      <c r="L263" s="64"/>
      <c r="M263" s="64"/>
      <c r="N263" s="64"/>
      <c r="O263" s="64"/>
      <c r="P263" s="64"/>
      <c r="Q263" s="64"/>
      <c r="R263" s="64"/>
      <c r="S263" s="64"/>
      <c r="T263" s="64"/>
      <c r="U263" s="64"/>
      <c r="V263" s="64"/>
      <c r="W263" s="64"/>
      <c r="X263" s="64"/>
      <c r="Y263" s="64"/>
      <c r="Z263" s="64"/>
    </row>
    <row r="264" ht="12" customHeight="1">
      <c r="A264" s="64"/>
      <c r="B264" s="64"/>
      <c r="C264" s="64"/>
      <c r="D264" s="64"/>
      <c r="E264" s="64"/>
      <c r="F264" s="64"/>
      <c r="G264" s="64"/>
      <c r="H264" s="64"/>
      <c r="I264" s="64"/>
      <c r="J264" s="64"/>
      <c r="K264" s="64"/>
      <c r="L264" s="64"/>
      <c r="M264" s="64"/>
      <c r="N264" s="64"/>
      <c r="O264" s="64"/>
      <c r="P264" s="64"/>
      <c r="Q264" s="64"/>
      <c r="R264" s="64"/>
      <c r="S264" s="64"/>
      <c r="T264" s="64"/>
      <c r="U264" s="64"/>
      <c r="V264" s="64"/>
      <c r="W264" s="64"/>
      <c r="X264" s="64"/>
      <c r="Y264" s="64"/>
      <c r="Z264" s="64"/>
    </row>
    <row r="265" ht="12" customHeight="1">
      <c r="A265" s="64"/>
      <c r="B265" s="64"/>
      <c r="C265" s="64"/>
      <c r="D265" s="64"/>
      <c r="E265" s="64"/>
      <c r="F265" s="64"/>
      <c r="G265" s="64"/>
      <c r="H265" s="64"/>
      <c r="I265" s="64"/>
      <c r="J265" s="64"/>
      <c r="K265" s="64"/>
      <c r="L265" s="64"/>
      <c r="M265" s="64"/>
      <c r="N265" s="64"/>
      <c r="O265" s="64"/>
      <c r="P265" s="64"/>
      <c r="Q265" s="64"/>
      <c r="R265" s="64"/>
      <c r="S265" s="64"/>
      <c r="T265" s="64"/>
      <c r="U265" s="64"/>
      <c r="V265" s="64"/>
      <c r="W265" s="64"/>
      <c r="X265" s="64"/>
      <c r="Y265" s="64"/>
      <c r="Z265" s="64"/>
    </row>
    <row r="266" ht="12" customHeight="1">
      <c r="A266" s="64"/>
      <c r="B266" s="64"/>
      <c r="C266" s="64"/>
      <c r="D266" s="64"/>
      <c r="E266" s="64"/>
      <c r="F266" s="64"/>
      <c r="G266" s="64"/>
      <c r="H266" s="64"/>
      <c r="I266" s="64"/>
      <c r="J266" s="64"/>
      <c r="K266" s="64"/>
      <c r="L266" s="64"/>
      <c r="M266" s="64"/>
      <c r="N266" s="64"/>
      <c r="O266" s="64"/>
      <c r="P266" s="64"/>
      <c r="Q266" s="64"/>
      <c r="R266" s="64"/>
      <c r="S266" s="64"/>
      <c r="T266" s="64"/>
      <c r="U266" s="64"/>
      <c r="V266" s="64"/>
      <c r="W266" s="64"/>
      <c r="X266" s="64"/>
      <c r="Y266" s="64"/>
      <c r="Z266" s="64"/>
    </row>
    <row r="267" ht="12" customHeight="1">
      <c r="A267" s="64"/>
      <c r="B267" s="64"/>
      <c r="C267" s="64"/>
      <c r="D267" s="64"/>
      <c r="E267" s="64"/>
      <c r="F267" s="64"/>
      <c r="G267" s="64"/>
      <c r="H267" s="64"/>
      <c r="I267" s="64"/>
      <c r="J267" s="64"/>
      <c r="K267" s="64"/>
      <c r="L267" s="64"/>
      <c r="M267" s="64"/>
      <c r="N267" s="64"/>
      <c r="O267" s="64"/>
      <c r="P267" s="64"/>
      <c r="Q267" s="64"/>
      <c r="R267" s="64"/>
      <c r="S267" s="64"/>
      <c r="T267" s="64"/>
      <c r="U267" s="64"/>
      <c r="V267" s="64"/>
      <c r="W267" s="64"/>
      <c r="X267" s="64"/>
      <c r="Y267" s="64"/>
      <c r="Z267" s="64"/>
    </row>
    <row r="268" ht="12" customHeight="1">
      <c r="A268" s="64"/>
      <c r="B268" s="64"/>
      <c r="C268" s="64"/>
      <c r="D268" s="64"/>
      <c r="E268" s="64"/>
      <c r="F268" s="64"/>
      <c r="G268" s="64"/>
      <c r="H268" s="64"/>
      <c r="I268" s="64"/>
      <c r="J268" s="64"/>
      <c r="K268" s="64"/>
      <c r="L268" s="64"/>
      <c r="M268" s="64"/>
      <c r="N268" s="64"/>
      <c r="O268" s="64"/>
      <c r="P268" s="64"/>
      <c r="Q268" s="64"/>
      <c r="R268" s="64"/>
      <c r="S268" s="64"/>
      <c r="T268" s="64"/>
      <c r="U268" s="64"/>
      <c r="V268" s="64"/>
      <c r="W268" s="64"/>
      <c r="X268" s="64"/>
      <c r="Y268" s="64"/>
      <c r="Z268" s="64"/>
    </row>
    <row r="269" ht="12" customHeight="1">
      <c r="A269" s="64"/>
      <c r="B269" s="64"/>
      <c r="C269" s="64"/>
      <c r="D269" s="64"/>
      <c r="E269" s="64"/>
      <c r="F269" s="64"/>
      <c r="G269" s="64"/>
      <c r="H269" s="64"/>
      <c r="I269" s="64"/>
      <c r="J269" s="64"/>
      <c r="K269" s="64"/>
      <c r="L269" s="64"/>
      <c r="M269" s="64"/>
      <c r="N269" s="64"/>
      <c r="O269" s="64"/>
      <c r="P269" s="64"/>
      <c r="Q269" s="64"/>
      <c r="R269" s="64"/>
      <c r="S269" s="64"/>
      <c r="T269" s="64"/>
      <c r="U269" s="64"/>
      <c r="V269" s="64"/>
      <c r="W269" s="64"/>
      <c r="X269" s="64"/>
      <c r="Y269" s="64"/>
      <c r="Z269" s="64"/>
    </row>
    <row r="270" ht="12" customHeight="1">
      <c r="A270" s="64"/>
      <c r="B270" s="64"/>
      <c r="C270" s="64"/>
      <c r="D270" s="64"/>
      <c r="E270" s="64"/>
      <c r="F270" s="64"/>
      <c r="G270" s="64"/>
      <c r="H270" s="64"/>
      <c r="I270" s="64"/>
      <c r="J270" s="64"/>
      <c r="K270" s="64"/>
      <c r="L270" s="64"/>
      <c r="M270" s="64"/>
      <c r="N270" s="64"/>
      <c r="O270" s="64"/>
      <c r="P270" s="64"/>
      <c r="Q270" s="64"/>
      <c r="R270" s="64"/>
      <c r="S270" s="64"/>
      <c r="T270" s="64"/>
      <c r="U270" s="64"/>
      <c r="V270" s="64"/>
      <c r="W270" s="64"/>
      <c r="X270" s="64"/>
      <c r="Y270" s="64"/>
      <c r="Z270" s="64"/>
    </row>
    <row r="271" ht="12" customHeight="1">
      <c r="A271" s="64"/>
      <c r="B271" s="64"/>
      <c r="C271" s="64"/>
      <c r="D271" s="64"/>
      <c r="E271" s="64"/>
      <c r="F271" s="64"/>
      <c r="G271" s="64"/>
      <c r="H271" s="64"/>
      <c r="I271" s="64"/>
      <c r="J271" s="64"/>
      <c r="K271" s="64"/>
      <c r="L271" s="64"/>
      <c r="M271" s="64"/>
      <c r="N271" s="64"/>
      <c r="O271" s="64"/>
      <c r="P271" s="64"/>
      <c r="Q271" s="64"/>
      <c r="R271" s="64"/>
      <c r="S271" s="64"/>
      <c r="T271" s="64"/>
      <c r="U271" s="64"/>
      <c r="V271" s="64"/>
      <c r="W271" s="64"/>
      <c r="X271" s="64"/>
      <c r="Y271" s="64"/>
      <c r="Z271" s="64"/>
    </row>
    <row r="272" ht="12" customHeight="1">
      <c r="A272" s="64"/>
      <c r="B272" s="64"/>
      <c r="C272" s="64"/>
      <c r="D272" s="64"/>
      <c r="E272" s="64"/>
      <c r="F272" s="64"/>
      <c r="G272" s="64"/>
      <c r="H272" s="64"/>
      <c r="I272" s="64"/>
      <c r="J272" s="64"/>
      <c r="K272" s="64"/>
      <c r="L272" s="64"/>
      <c r="M272" s="64"/>
      <c r="N272" s="64"/>
      <c r="O272" s="64"/>
      <c r="P272" s="64"/>
      <c r="Q272" s="64"/>
      <c r="R272" s="64"/>
      <c r="S272" s="64"/>
      <c r="T272" s="64"/>
      <c r="U272" s="64"/>
      <c r="V272" s="64"/>
      <c r="W272" s="64"/>
      <c r="X272" s="64"/>
      <c r="Y272" s="64"/>
      <c r="Z272" s="64"/>
    </row>
    <row r="273" ht="12" customHeight="1">
      <c r="A273" s="64"/>
      <c r="B273" s="64"/>
      <c r="C273" s="64"/>
      <c r="D273" s="64"/>
      <c r="E273" s="64"/>
      <c r="F273" s="64"/>
      <c r="G273" s="64"/>
      <c r="H273" s="64"/>
      <c r="I273" s="64"/>
      <c r="J273" s="64"/>
      <c r="K273" s="64"/>
      <c r="L273" s="64"/>
      <c r="M273" s="64"/>
      <c r="N273" s="64"/>
      <c r="O273" s="64"/>
      <c r="P273" s="64"/>
      <c r="Q273" s="64"/>
      <c r="R273" s="64"/>
      <c r="S273" s="64"/>
      <c r="T273" s="64"/>
      <c r="U273" s="64"/>
      <c r="V273" s="64"/>
      <c r="W273" s="64"/>
      <c r="X273" s="64"/>
      <c r="Y273" s="64"/>
      <c r="Z273" s="64"/>
    </row>
    <row r="274" ht="12" customHeight="1">
      <c r="A274" s="64"/>
      <c r="B274" s="64"/>
      <c r="C274" s="64"/>
      <c r="D274" s="64"/>
      <c r="E274" s="64"/>
      <c r="F274" s="64"/>
      <c r="G274" s="64"/>
      <c r="H274" s="64"/>
      <c r="I274" s="64"/>
      <c r="J274" s="64"/>
      <c r="K274" s="64"/>
      <c r="L274" s="64"/>
      <c r="M274" s="64"/>
      <c r="N274" s="64"/>
      <c r="O274" s="64"/>
      <c r="P274" s="64"/>
      <c r="Q274" s="64"/>
      <c r="R274" s="64"/>
      <c r="S274" s="64"/>
      <c r="T274" s="64"/>
      <c r="U274" s="64"/>
      <c r="V274" s="64"/>
      <c r="W274" s="64"/>
      <c r="X274" s="64"/>
      <c r="Y274" s="64"/>
      <c r="Z274" s="64"/>
    </row>
    <row r="275" ht="12" customHeight="1">
      <c r="A275" s="64"/>
      <c r="B275" s="64"/>
      <c r="C275" s="64"/>
      <c r="D275" s="64"/>
      <c r="E275" s="64"/>
      <c r="F275" s="64"/>
      <c r="G275" s="64"/>
      <c r="H275" s="64"/>
      <c r="I275" s="64"/>
      <c r="J275" s="64"/>
      <c r="K275" s="64"/>
      <c r="L275" s="64"/>
      <c r="M275" s="64"/>
      <c r="N275" s="64"/>
      <c r="O275" s="64"/>
      <c r="P275" s="64"/>
      <c r="Q275" s="64"/>
      <c r="R275" s="64"/>
      <c r="S275" s="64"/>
      <c r="T275" s="64"/>
      <c r="U275" s="64"/>
      <c r="V275" s="64"/>
      <c r="W275" s="64"/>
      <c r="X275" s="64"/>
      <c r="Y275" s="64"/>
      <c r="Z275" s="64"/>
    </row>
    <row r="276" ht="12" customHeight="1">
      <c r="A276" s="64"/>
      <c r="B276" s="64"/>
      <c r="C276" s="64"/>
      <c r="D276" s="64"/>
      <c r="E276" s="64"/>
      <c r="F276" s="64"/>
      <c r="G276" s="64"/>
      <c r="H276" s="64"/>
      <c r="I276" s="64"/>
      <c r="J276" s="64"/>
      <c r="K276" s="64"/>
      <c r="L276" s="64"/>
      <c r="M276" s="64"/>
      <c r="N276" s="64"/>
      <c r="O276" s="64"/>
      <c r="P276" s="64"/>
      <c r="Q276" s="64"/>
      <c r="R276" s="64"/>
      <c r="S276" s="64"/>
      <c r="T276" s="64"/>
      <c r="U276" s="64"/>
      <c r="V276" s="64"/>
      <c r="W276" s="64"/>
      <c r="X276" s="64"/>
      <c r="Y276" s="64"/>
      <c r="Z276" s="64"/>
    </row>
    <row r="277" ht="12" customHeight="1">
      <c r="A277" s="64"/>
      <c r="B277" s="64"/>
      <c r="C277" s="64"/>
      <c r="D277" s="64"/>
      <c r="E277" s="64"/>
      <c r="F277" s="64"/>
      <c r="G277" s="64"/>
      <c r="H277" s="64"/>
      <c r="I277" s="64"/>
      <c r="J277" s="64"/>
      <c r="K277" s="64"/>
      <c r="L277" s="64"/>
      <c r="M277" s="64"/>
      <c r="N277" s="64"/>
      <c r="O277" s="64"/>
      <c r="P277" s="64"/>
      <c r="Q277" s="64"/>
      <c r="R277" s="64"/>
      <c r="S277" s="64"/>
      <c r="T277" s="64"/>
      <c r="U277" s="64"/>
      <c r="V277" s="64"/>
      <c r="W277" s="64"/>
      <c r="X277" s="64"/>
      <c r="Y277" s="64"/>
      <c r="Z277" s="64"/>
    </row>
    <row r="278" ht="12" customHeight="1">
      <c r="A278" s="64"/>
      <c r="B278" s="64"/>
      <c r="C278" s="64"/>
      <c r="D278" s="64"/>
      <c r="E278" s="64"/>
      <c r="F278" s="64"/>
      <c r="G278" s="64"/>
      <c r="H278" s="64"/>
      <c r="I278" s="64"/>
      <c r="J278" s="64"/>
      <c r="K278" s="64"/>
      <c r="L278" s="64"/>
      <c r="M278" s="64"/>
      <c r="N278" s="64"/>
      <c r="O278" s="64"/>
      <c r="P278" s="64"/>
      <c r="Q278" s="64"/>
      <c r="R278" s="64"/>
      <c r="S278" s="64"/>
      <c r="T278" s="64"/>
      <c r="U278" s="64"/>
      <c r="V278" s="64"/>
      <c r="W278" s="64"/>
      <c r="X278" s="64"/>
      <c r="Y278" s="64"/>
      <c r="Z278" s="64"/>
    </row>
    <row r="279" ht="12" customHeight="1">
      <c r="A279" s="64"/>
      <c r="B279" s="64"/>
      <c r="C279" s="64"/>
      <c r="D279" s="64"/>
      <c r="E279" s="64"/>
      <c r="F279" s="64"/>
      <c r="G279" s="64"/>
      <c r="H279" s="64"/>
      <c r="I279" s="64"/>
      <c r="J279" s="64"/>
      <c r="K279" s="64"/>
      <c r="L279" s="64"/>
      <c r="M279" s="64"/>
      <c r="N279" s="64"/>
      <c r="O279" s="64"/>
      <c r="P279" s="64"/>
      <c r="Q279" s="64"/>
      <c r="R279" s="64"/>
      <c r="S279" s="64"/>
      <c r="T279" s="64"/>
      <c r="U279" s="64"/>
      <c r="V279" s="64"/>
      <c r="W279" s="64"/>
      <c r="X279" s="64"/>
      <c r="Y279" s="64"/>
      <c r="Z279" s="64"/>
    </row>
    <row r="280" ht="12" customHeight="1">
      <c r="A280" s="64"/>
      <c r="B280" s="64"/>
      <c r="C280" s="64"/>
      <c r="D280" s="64"/>
      <c r="E280" s="64"/>
      <c r="F280" s="64"/>
      <c r="G280" s="64"/>
      <c r="H280" s="64"/>
      <c r="I280" s="64"/>
      <c r="J280" s="64"/>
      <c r="K280" s="64"/>
      <c r="L280" s="64"/>
      <c r="M280" s="64"/>
      <c r="N280" s="64"/>
      <c r="O280" s="64"/>
      <c r="P280" s="64"/>
      <c r="Q280" s="64"/>
      <c r="R280" s="64"/>
      <c r="S280" s="64"/>
      <c r="T280" s="64"/>
      <c r="U280" s="64"/>
      <c r="V280" s="64"/>
      <c r="W280" s="64"/>
      <c r="X280" s="64"/>
      <c r="Y280" s="64"/>
      <c r="Z280" s="64"/>
    </row>
    <row r="281" ht="12" customHeight="1">
      <c r="A281" s="64"/>
      <c r="B281" s="64"/>
      <c r="C281" s="64"/>
      <c r="D281" s="64"/>
      <c r="E281" s="64"/>
      <c r="F281" s="64"/>
      <c r="G281" s="64"/>
      <c r="H281" s="64"/>
      <c r="I281" s="64"/>
      <c r="J281" s="64"/>
      <c r="K281" s="64"/>
      <c r="L281" s="64"/>
      <c r="M281" s="64"/>
      <c r="N281" s="64"/>
      <c r="O281" s="64"/>
      <c r="P281" s="64"/>
      <c r="Q281" s="64"/>
      <c r="R281" s="64"/>
      <c r="S281" s="64"/>
      <c r="T281" s="64"/>
      <c r="U281" s="64"/>
      <c r="V281" s="64"/>
      <c r="W281" s="64"/>
      <c r="X281" s="64"/>
      <c r="Y281" s="64"/>
      <c r="Z281" s="64"/>
    </row>
    <row r="282" ht="12" customHeight="1">
      <c r="A282" s="64"/>
      <c r="B282" s="64"/>
      <c r="C282" s="64"/>
      <c r="D282" s="64"/>
      <c r="E282" s="64"/>
      <c r="F282" s="64"/>
      <c r="G282" s="64"/>
      <c r="H282" s="64"/>
      <c r="I282" s="64"/>
      <c r="J282" s="64"/>
      <c r="K282" s="64"/>
      <c r="L282" s="64"/>
      <c r="M282" s="64"/>
      <c r="N282" s="64"/>
      <c r="O282" s="64"/>
      <c r="P282" s="64"/>
      <c r="Q282" s="64"/>
      <c r="R282" s="64"/>
      <c r="S282" s="64"/>
      <c r="T282" s="64"/>
      <c r="U282" s="64"/>
      <c r="V282" s="64"/>
      <c r="W282" s="64"/>
      <c r="X282" s="64"/>
      <c r="Y282" s="64"/>
      <c r="Z282" s="64"/>
    </row>
    <row r="283" ht="12" customHeight="1">
      <c r="A283" s="64"/>
      <c r="B283" s="64"/>
      <c r="C283" s="64"/>
      <c r="D283" s="64"/>
      <c r="E283" s="64"/>
      <c r="F283" s="64"/>
      <c r="G283" s="64"/>
      <c r="H283" s="64"/>
      <c r="I283" s="64"/>
      <c r="J283" s="64"/>
      <c r="K283" s="64"/>
      <c r="L283" s="64"/>
      <c r="M283" s="64"/>
      <c r="N283" s="64"/>
      <c r="O283" s="64"/>
      <c r="P283" s="64"/>
      <c r="Q283" s="64"/>
      <c r="R283" s="64"/>
      <c r="S283" s="64"/>
      <c r="T283" s="64"/>
      <c r="U283" s="64"/>
      <c r="V283" s="64"/>
      <c r="W283" s="64"/>
      <c r="X283" s="64"/>
      <c r="Y283" s="64"/>
      <c r="Z283" s="64"/>
    </row>
    <row r="284" ht="12" customHeight="1">
      <c r="A284" s="64"/>
      <c r="B284" s="64"/>
      <c r="C284" s="64"/>
      <c r="D284" s="64"/>
      <c r="E284" s="64"/>
      <c r="F284" s="64"/>
      <c r="G284" s="64"/>
      <c r="H284" s="64"/>
      <c r="I284" s="64"/>
      <c r="J284" s="64"/>
      <c r="K284" s="64"/>
      <c r="L284" s="64"/>
      <c r="M284" s="64"/>
      <c r="N284" s="64"/>
      <c r="O284" s="64"/>
      <c r="P284" s="64"/>
      <c r="Q284" s="64"/>
      <c r="R284" s="64"/>
      <c r="S284" s="64"/>
      <c r="T284" s="64"/>
      <c r="U284" s="64"/>
      <c r="V284" s="64"/>
      <c r="W284" s="64"/>
      <c r="X284" s="64"/>
      <c r="Y284" s="64"/>
      <c r="Z284" s="64"/>
    </row>
    <row r="285" ht="12" customHeight="1">
      <c r="A285" s="64"/>
      <c r="B285" s="64"/>
      <c r="C285" s="64"/>
      <c r="D285" s="64"/>
      <c r="E285" s="64"/>
      <c r="F285" s="64"/>
      <c r="G285" s="64"/>
      <c r="H285" s="64"/>
      <c r="I285" s="64"/>
      <c r="J285" s="64"/>
      <c r="K285" s="64"/>
      <c r="L285" s="64"/>
      <c r="M285" s="64"/>
      <c r="N285" s="64"/>
      <c r="O285" s="64"/>
      <c r="P285" s="64"/>
      <c r="Q285" s="64"/>
      <c r="R285" s="64"/>
      <c r="S285" s="64"/>
      <c r="T285" s="64"/>
      <c r="U285" s="64"/>
      <c r="V285" s="64"/>
      <c r="W285" s="64"/>
      <c r="X285" s="64"/>
      <c r="Y285" s="64"/>
      <c r="Z285" s="64"/>
    </row>
    <row r="286" ht="12" customHeight="1">
      <c r="A286" s="64"/>
      <c r="B286" s="64"/>
      <c r="C286" s="64"/>
      <c r="D286" s="64"/>
      <c r="E286" s="64"/>
      <c r="F286" s="64"/>
      <c r="G286" s="64"/>
      <c r="H286" s="64"/>
      <c r="I286" s="64"/>
      <c r="J286" s="64"/>
      <c r="K286" s="64"/>
      <c r="L286" s="64"/>
      <c r="M286" s="64"/>
      <c r="N286" s="64"/>
      <c r="O286" s="64"/>
      <c r="P286" s="64"/>
      <c r="Q286" s="64"/>
      <c r="R286" s="64"/>
      <c r="S286" s="64"/>
      <c r="T286" s="64"/>
      <c r="U286" s="64"/>
      <c r="V286" s="64"/>
      <c r="W286" s="64"/>
      <c r="X286" s="64"/>
      <c r="Y286" s="64"/>
      <c r="Z286" s="64"/>
    </row>
    <row r="287" ht="12" customHeight="1">
      <c r="A287" s="64"/>
      <c r="B287" s="64"/>
      <c r="C287" s="64"/>
      <c r="D287" s="64"/>
      <c r="E287" s="64"/>
      <c r="F287" s="64"/>
      <c r="G287" s="64"/>
      <c r="H287" s="64"/>
      <c r="I287" s="64"/>
      <c r="J287" s="64"/>
      <c r="K287" s="64"/>
      <c r="L287" s="64"/>
      <c r="M287" s="64"/>
      <c r="N287" s="64"/>
      <c r="O287" s="64"/>
      <c r="P287" s="64"/>
      <c r="Q287" s="64"/>
      <c r="R287" s="64"/>
      <c r="S287" s="64"/>
      <c r="T287" s="64"/>
      <c r="U287" s="64"/>
      <c r="V287" s="64"/>
      <c r="W287" s="64"/>
      <c r="X287" s="64"/>
      <c r="Y287" s="64"/>
      <c r="Z287" s="64"/>
    </row>
    <row r="288" ht="12" customHeight="1">
      <c r="A288" s="64"/>
      <c r="B288" s="64"/>
      <c r="C288" s="64"/>
      <c r="D288" s="64"/>
      <c r="E288" s="64"/>
      <c r="F288" s="64"/>
      <c r="G288" s="64"/>
      <c r="H288" s="64"/>
      <c r="I288" s="64"/>
      <c r="J288" s="64"/>
      <c r="K288" s="64"/>
      <c r="L288" s="64"/>
      <c r="M288" s="64"/>
      <c r="N288" s="64"/>
      <c r="O288" s="64"/>
      <c r="P288" s="64"/>
      <c r="Q288" s="64"/>
      <c r="R288" s="64"/>
      <c r="S288" s="64"/>
      <c r="T288" s="64"/>
      <c r="U288" s="64"/>
      <c r="V288" s="64"/>
      <c r="W288" s="64"/>
      <c r="X288" s="64"/>
      <c r="Y288" s="64"/>
      <c r="Z288" s="64"/>
    </row>
    <row r="289" ht="12" customHeight="1">
      <c r="A289" s="64"/>
      <c r="B289" s="64"/>
      <c r="C289" s="64"/>
      <c r="D289" s="64"/>
      <c r="E289" s="64"/>
      <c r="F289" s="64"/>
      <c r="G289" s="64"/>
      <c r="H289" s="64"/>
      <c r="I289" s="64"/>
      <c r="J289" s="64"/>
      <c r="K289" s="64"/>
      <c r="L289" s="64"/>
      <c r="M289" s="64"/>
      <c r="N289" s="64"/>
      <c r="O289" s="64"/>
      <c r="P289" s="64"/>
      <c r="Q289" s="64"/>
      <c r="R289" s="64"/>
      <c r="S289" s="64"/>
      <c r="T289" s="64"/>
      <c r="U289" s="64"/>
      <c r="V289" s="64"/>
      <c r="W289" s="64"/>
      <c r="X289" s="64"/>
      <c r="Y289" s="64"/>
      <c r="Z289" s="64"/>
    </row>
    <row r="290" ht="12" customHeight="1">
      <c r="A290" s="64"/>
      <c r="B290" s="64"/>
      <c r="C290" s="64"/>
      <c r="D290" s="64"/>
      <c r="E290" s="64"/>
      <c r="F290" s="64"/>
      <c r="G290" s="64"/>
      <c r="H290" s="64"/>
      <c r="I290" s="64"/>
      <c r="J290" s="64"/>
      <c r="K290" s="64"/>
      <c r="L290" s="64"/>
      <c r="M290" s="64"/>
      <c r="N290" s="64"/>
      <c r="O290" s="64"/>
      <c r="P290" s="64"/>
      <c r="Q290" s="64"/>
      <c r="R290" s="64"/>
      <c r="S290" s="64"/>
      <c r="T290" s="64"/>
      <c r="U290" s="64"/>
      <c r="V290" s="64"/>
      <c r="W290" s="64"/>
      <c r="X290" s="64"/>
      <c r="Y290" s="64"/>
      <c r="Z290" s="64"/>
    </row>
    <row r="291" ht="12" customHeight="1">
      <c r="A291" s="64"/>
      <c r="B291" s="64"/>
      <c r="C291" s="64"/>
      <c r="D291" s="64"/>
      <c r="E291" s="64"/>
      <c r="F291" s="64"/>
      <c r="G291" s="64"/>
      <c r="H291" s="64"/>
      <c r="I291" s="64"/>
      <c r="J291" s="64"/>
      <c r="K291" s="64"/>
      <c r="L291" s="64"/>
      <c r="M291" s="64"/>
      <c r="N291" s="64"/>
      <c r="O291" s="64"/>
      <c r="P291" s="64"/>
      <c r="Q291" s="64"/>
      <c r="R291" s="64"/>
      <c r="S291" s="64"/>
      <c r="T291" s="64"/>
      <c r="U291" s="64"/>
      <c r="V291" s="64"/>
      <c r="W291" s="64"/>
      <c r="X291" s="64"/>
      <c r="Y291" s="64"/>
      <c r="Z291" s="64"/>
    </row>
    <row r="292" ht="12" customHeight="1">
      <c r="A292" s="64"/>
      <c r="B292" s="64"/>
      <c r="C292" s="64"/>
      <c r="D292" s="64"/>
      <c r="E292" s="64"/>
      <c r="F292" s="64"/>
      <c r="G292" s="64"/>
      <c r="H292" s="64"/>
      <c r="I292" s="64"/>
      <c r="J292" s="64"/>
      <c r="K292" s="64"/>
      <c r="L292" s="64"/>
      <c r="M292" s="64"/>
      <c r="N292" s="64"/>
      <c r="O292" s="64"/>
      <c r="P292" s="64"/>
      <c r="Q292" s="64"/>
      <c r="R292" s="64"/>
      <c r="S292" s="64"/>
      <c r="T292" s="64"/>
      <c r="U292" s="64"/>
      <c r="V292" s="64"/>
      <c r="W292" s="64"/>
      <c r="X292" s="64"/>
      <c r="Y292" s="64"/>
      <c r="Z292" s="64"/>
    </row>
    <row r="293" ht="12" customHeight="1">
      <c r="A293" s="64"/>
      <c r="B293" s="64"/>
      <c r="C293" s="64"/>
      <c r="D293" s="64"/>
      <c r="E293" s="64"/>
      <c r="F293" s="64"/>
      <c r="G293" s="64"/>
      <c r="H293" s="64"/>
      <c r="I293" s="64"/>
      <c r="J293" s="64"/>
      <c r="K293" s="64"/>
      <c r="L293" s="64"/>
      <c r="M293" s="64"/>
      <c r="N293" s="64"/>
      <c r="O293" s="64"/>
      <c r="P293" s="64"/>
      <c r="Q293" s="64"/>
      <c r="R293" s="64"/>
      <c r="S293" s="64"/>
      <c r="T293" s="64"/>
      <c r="U293" s="64"/>
      <c r="V293" s="64"/>
      <c r="W293" s="64"/>
      <c r="X293" s="64"/>
      <c r="Y293" s="64"/>
      <c r="Z293" s="64"/>
    </row>
    <row r="294" ht="12" customHeight="1">
      <c r="A294" s="64"/>
      <c r="B294" s="64"/>
      <c r="C294" s="64"/>
      <c r="D294" s="64"/>
      <c r="E294" s="64"/>
      <c r="F294" s="64"/>
      <c r="G294" s="64"/>
      <c r="H294" s="64"/>
      <c r="I294" s="64"/>
      <c r="J294" s="64"/>
      <c r="K294" s="64"/>
      <c r="L294" s="64"/>
      <c r="M294" s="64"/>
      <c r="N294" s="64"/>
      <c r="O294" s="64"/>
      <c r="P294" s="64"/>
      <c r="Q294" s="64"/>
      <c r="R294" s="64"/>
      <c r="S294" s="64"/>
      <c r="T294" s="64"/>
      <c r="U294" s="64"/>
      <c r="V294" s="64"/>
      <c r="W294" s="64"/>
      <c r="X294" s="64"/>
      <c r="Y294" s="64"/>
      <c r="Z294" s="64"/>
    </row>
    <row r="295" ht="12" customHeight="1">
      <c r="A295" s="64"/>
      <c r="B295" s="64"/>
      <c r="C295" s="64"/>
      <c r="D295" s="64"/>
      <c r="E295" s="64"/>
      <c r="F295" s="64"/>
      <c r="G295" s="64"/>
      <c r="H295" s="64"/>
      <c r="I295" s="64"/>
      <c r="J295" s="64"/>
      <c r="K295" s="64"/>
      <c r="L295" s="64"/>
      <c r="M295" s="64"/>
      <c r="N295" s="64"/>
      <c r="O295" s="64"/>
      <c r="P295" s="64"/>
      <c r="Q295" s="64"/>
      <c r="R295" s="64"/>
      <c r="S295" s="64"/>
      <c r="T295" s="64"/>
      <c r="U295" s="64"/>
      <c r="V295" s="64"/>
      <c r="W295" s="64"/>
      <c r="X295" s="64"/>
      <c r="Y295" s="64"/>
      <c r="Z295" s="64"/>
    </row>
    <row r="296" ht="12" customHeight="1">
      <c r="A296" s="64"/>
      <c r="B296" s="64"/>
      <c r="C296" s="64"/>
      <c r="D296" s="64"/>
      <c r="E296" s="64"/>
      <c r="F296" s="64"/>
      <c r="G296" s="64"/>
      <c r="H296" s="64"/>
      <c r="I296" s="64"/>
      <c r="J296" s="64"/>
      <c r="K296" s="64"/>
      <c r="L296" s="64"/>
      <c r="M296" s="64"/>
      <c r="N296" s="64"/>
      <c r="O296" s="64"/>
      <c r="P296" s="64"/>
      <c r="Q296" s="64"/>
      <c r="R296" s="64"/>
      <c r="S296" s="64"/>
      <c r="T296" s="64"/>
      <c r="U296" s="64"/>
      <c r="V296" s="64"/>
      <c r="W296" s="64"/>
      <c r="X296" s="64"/>
      <c r="Y296" s="64"/>
      <c r="Z296" s="64"/>
    </row>
    <row r="297" ht="12" customHeight="1">
      <c r="A297" s="64"/>
      <c r="B297" s="64"/>
      <c r="C297" s="64"/>
      <c r="D297" s="64"/>
      <c r="E297" s="64"/>
      <c r="F297" s="64"/>
      <c r="G297" s="64"/>
      <c r="H297" s="64"/>
      <c r="I297" s="64"/>
      <c r="J297" s="64"/>
      <c r="K297" s="64"/>
      <c r="L297" s="64"/>
      <c r="M297" s="64"/>
      <c r="N297" s="64"/>
      <c r="O297" s="64"/>
      <c r="P297" s="64"/>
      <c r="Q297" s="64"/>
      <c r="R297" s="64"/>
      <c r="S297" s="64"/>
      <c r="T297" s="64"/>
      <c r="U297" s="64"/>
      <c r="V297" s="64"/>
      <c r="W297" s="64"/>
      <c r="X297" s="64"/>
      <c r="Y297" s="64"/>
      <c r="Z297" s="64"/>
    </row>
    <row r="298" ht="12" customHeight="1">
      <c r="A298" s="64"/>
      <c r="B298" s="64"/>
      <c r="C298" s="64"/>
      <c r="D298" s="64"/>
      <c r="E298" s="64"/>
      <c r="F298" s="64"/>
      <c r="G298" s="64"/>
      <c r="H298" s="64"/>
      <c r="I298" s="64"/>
      <c r="J298" s="64"/>
      <c r="K298" s="64"/>
      <c r="L298" s="64"/>
      <c r="M298" s="64"/>
      <c r="N298" s="64"/>
      <c r="O298" s="64"/>
      <c r="P298" s="64"/>
      <c r="Q298" s="64"/>
      <c r="R298" s="64"/>
      <c r="S298" s="64"/>
      <c r="T298" s="64"/>
      <c r="U298" s="64"/>
      <c r="V298" s="64"/>
      <c r="W298" s="64"/>
      <c r="X298" s="64"/>
      <c r="Y298" s="64"/>
      <c r="Z298" s="64"/>
    </row>
    <row r="299" ht="12" customHeight="1">
      <c r="A299" s="64"/>
      <c r="B299" s="64"/>
      <c r="C299" s="64"/>
      <c r="D299" s="64"/>
      <c r="E299" s="64"/>
      <c r="F299" s="64"/>
      <c r="G299" s="64"/>
      <c r="H299" s="64"/>
      <c r="I299" s="64"/>
      <c r="J299" s="64"/>
      <c r="K299" s="64"/>
      <c r="L299" s="64"/>
      <c r="M299" s="64"/>
      <c r="N299" s="64"/>
      <c r="O299" s="64"/>
      <c r="P299" s="64"/>
      <c r="Q299" s="64"/>
      <c r="R299" s="64"/>
      <c r="S299" s="64"/>
      <c r="T299" s="64"/>
      <c r="U299" s="64"/>
      <c r="V299" s="64"/>
      <c r="W299" s="64"/>
      <c r="X299" s="64"/>
      <c r="Y299" s="64"/>
      <c r="Z299" s="64"/>
    </row>
    <row r="300" ht="12" customHeight="1">
      <c r="A300" s="64"/>
      <c r="B300" s="64"/>
      <c r="C300" s="64"/>
      <c r="D300" s="64"/>
      <c r="E300" s="64"/>
      <c r="F300" s="64"/>
      <c r="G300" s="64"/>
      <c r="H300" s="64"/>
      <c r="I300" s="64"/>
      <c r="J300" s="64"/>
      <c r="K300" s="64"/>
      <c r="L300" s="64"/>
      <c r="M300" s="64"/>
      <c r="N300" s="64"/>
      <c r="O300" s="64"/>
      <c r="P300" s="64"/>
      <c r="Q300" s="64"/>
      <c r="R300" s="64"/>
      <c r="S300" s="64"/>
      <c r="T300" s="64"/>
      <c r="U300" s="64"/>
      <c r="V300" s="64"/>
      <c r="W300" s="64"/>
      <c r="X300" s="64"/>
      <c r="Y300" s="64"/>
      <c r="Z300" s="64"/>
    </row>
    <row r="301" ht="12" customHeight="1">
      <c r="A301" s="64"/>
      <c r="B301" s="64"/>
      <c r="C301" s="64"/>
      <c r="D301" s="64"/>
      <c r="E301" s="64"/>
      <c r="F301" s="64"/>
      <c r="G301" s="64"/>
      <c r="H301" s="64"/>
      <c r="I301" s="64"/>
      <c r="J301" s="64"/>
      <c r="K301" s="64"/>
      <c r="L301" s="64"/>
      <c r="M301" s="64"/>
      <c r="N301" s="64"/>
      <c r="O301" s="64"/>
      <c r="P301" s="64"/>
      <c r="Q301" s="64"/>
      <c r="R301" s="64"/>
      <c r="S301" s="64"/>
      <c r="T301" s="64"/>
      <c r="U301" s="64"/>
      <c r="V301" s="64"/>
      <c r="W301" s="64"/>
      <c r="X301" s="64"/>
      <c r="Y301" s="64"/>
      <c r="Z301" s="64"/>
    </row>
    <row r="302" ht="12" customHeight="1">
      <c r="A302" s="64"/>
      <c r="B302" s="64"/>
      <c r="C302" s="64"/>
      <c r="D302" s="64"/>
      <c r="E302" s="64"/>
      <c r="F302" s="64"/>
      <c r="G302" s="64"/>
      <c r="H302" s="64"/>
      <c r="I302" s="64"/>
      <c r="J302" s="64"/>
      <c r="K302" s="64"/>
      <c r="L302" s="64"/>
      <c r="M302" s="64"/>
      <c r="N302" s="64"/>
      <c r="O302" s="64"/>
      <c r="P302" s="64"/>
      <c r="Q302" s="64"/>
      <c r="R302" s="64"/>
      <c r="S302" s="64"/>
      <c r="T302" s="64"/>
      <c r="U302" s="64"/>
      <c r="V302" s="64"/>
      <c r="W302" s="64"/>
      <c r="X302" s="64"/>
      <c r="Y302" s="64"/>
      <c r="Z302" s="64"/>
    </row>
    <row r="303" ht="12" customHeight="1">
      <c r="A303" s="64"/>
      <c r="B303" s="64"/>
      <c r="C303" s="64"/>
      <c r="D303" s="64"/>
      <c r="E303" s="64"/>
      <c r="F303" s="64"/>
      <c r="G303" s="64"/>
      <c r="H303" s="64"/>
      <c r="I303" s="64"/>
      <c r="J303" s="64"/>
      <c r="K303" s="64"/>
      <c r="L303" s="64"/>
      <c r="M303" s="64"/>
      <c r="N303" s="64"/>
      <c r="O303" s="64"/>
      <c r="P303" s="64"/>
      <c r="Q303" s="64"/>
      <c r="R303" s="64"/>
      <c r="S303" s="64"/>
      <c r="T303" s="64"/>
      <c r="U303" s="64"/>
      <c r="V303" s="64"/>
      <c r="W303" s="64"/>
      <c r="X303" s="64"/>
      <c r="Y303" s="64"/>
      <c r="Z303" s="64"/>
    </row>
    <row r="304" ht="12" customHeight="1">
      <c r="A304" s="64"/>
      <c r="B304" s="64"/>
      <c r="C304" s="64"/>
      <c r="D304" s="64"/>
      <c r="E304" s="64"/>
      <c r="F304" s="64"/>
      <c r="G304" s="64"/>
      <c r="H304" s="64"/>
      <c r="I304" s="64"/>
      <c r="J304" s="64"/>
      <c r="K304" s="64"/>
      <c r="L304" s="64"/>
      <c r="M304" s="64"/>
      <c r="N304" s="64"/>
      <c r="O304" s="64"/>
      <c r="P304" s="64"/>
      <c r="Q304" s="64"/>
      <c r="R304" s="64"/>
      <c r="S304" s="64"/>
      <c r="T304" s="64"/>
      <c r="U304" s="64"/>
      <c r="V304" s="64"/>
      <c r="W304" s="64"/>
      <c r="X304" s="64"/>
      <c r="Y304" s="64"/>
      <c r="Z304" s="64"/>
    </row>
    <row r="305" ht="12" customHeight="1">
      <c r="A305" s="64"/>
      <c r="B305" s="64"/>
      <c r="C305" s="64"/>
      <c r="D305" s="64"/>
      <c r="E305" s="64"/>
      <c r="F305" s="64"/>
      <c r="G305" s="64"/>
      <c r="H305" s="64"/>
      <c r="I305" s="64"/>
      <c r="J305" s="64"/>
      <c r="K305" s="64"/>
      <c r="L305" s="64"/>
      <c r="M305" s="64"/>
      <c r="N305" s="64"/>
      <c r="O305" s="64"/>
      <c r="P305" s="64"/>
      <c r="Q305" s="64"/>
      <c r="R305" s="64"/>
      <c r="S305" s="64"/>
      <c r="T305" s="64"/>
      <c r="U305" s="64"/>
      <c r="V305" s="64"/>
      <c r="W305" s="64"/>
      <c r="X305" s="64"/>
      <c r="Y305" s="64"/>
      <c r="Z305" s="64"/>
    </row>
    <row r="306" ht="12" customHeight="1">
      <c r="A306" s="64"/>
      <c r="B306" s="64"/>
      <c r="C306" s="64"/>
      <c r="D306" s="64"/>
      <c r="E306" s="64"/>
      <c r="F306" s="64"/>
      <c r="G306" s="64"/>
      <c r="H306" s="64"/>
      <c r="I306" s="64"/>
      <c r="J306" s="64"/>
      <c r="K306" s="64"/>
      <c r="L306" s="64"/>
      <c r="M306" s="64"/>
      <c r="N306" s="64"/>
      <c r="O306" s="64"/>
      <c r="P306" s="64"/>
      <c r="Q306" s="64"/>
      <c r="R306" s="64"/>
      <c r="S306" s="64"/>
      <c r="T306" s="64"/>
      <c r="U306" s="64"/>
      <c r="V306" s="64"/>
      <c r="W306" s="64"/>
      <c r="X306" s="64"/>
      <c r="Y306" s="64"/>
      <c r="Z306" s="64"/>
    </row>
    <row r="307" ht="12" customHeight="1">
      <c r="A307" s="64"/>
      <c r="B307" s="64"/>
      <c r="C307" s="64"/>
      <c r="D307" s="64"/>
      <c r="E307" s="64"/>
      <c r="F307" s="64"/>
      <c r="G307" s="64"/>
      <c r="H307" s="64"/>
      <c r="I307" s="64"/>
      <c r="J307" s="64"/>
      <c r="K307" s="64"/>
      <c r="L307" s="64"/>
      <c r="M307" s="64"/>
      <c r="N307" s="64"/>
      <c r="O307" s="64"/>
      <c r="P307" s="64"/>
      <c r="Q307" s="64"/>
      <c r="R307" s="64"/>
      <c r="S307" s="64"/>
      <c r="T307" s="64"/>
      <c r="U307" s="64"/>
      <c r="V307" s="64"/>
      <c r="W307" s="64"/>
      <c r="X307" s="64"/>
      <c r="Y307" s="64"/>
      <c r="Z307" s="64"/>
    </row>
    <row r="308" ht="12" customHeight="1">
      <c r="A308" s="64"/>
      <c r="B308" s="64"/>
      <c r="C308" s="64"/>
      <c r="D308" s="64"/>
      <c r="E308" s="64"/>
      <c r="F308" s="64"/>
      <c r="G308" s="64"/>
      <c r="H308" s="64"/>
      <c r="I308" s="64"/>
      <c r="J308" s="64"/>
      <c r="K308" s="64"/>
      <c r="L308" s="64"/>
      <c r="M308" s="64"/>
      <c r="N308" s="64"/>
      <c r="O308" s="64"/>
      <c r="P308" s="64"/>
      <c r="Q308" s="64"/>
      <c r="R308" s="64"/>
      <c r="S308" s="64"/>
      <c r="T308" s="64"/>
      <c r="U308" s="64"/>
      <c r="V308" s="64"/>
      <c r="W308" s="64"/>
      <c r="X308" s="64"/>
      <c r="Y308" s="64"/>
      <c r="Z308" s="64"/>
    </row>
    <row r="309" ht="12" customHeight="1">
      <c r="A309" s="64"/>
      <c r="B309" s="64"/>
      <c r="C309" s="64"/>
      <c r="D309" s="64"/>
      <c r="E309" s="64"/>
      <c r="F309" s="64"/>
      <c r="G309" s="64"/>
      <c r="H309" s="64"/>
      <c r="I309" s="64"/>
      <c r="J309" s="64"/>
      <c r="K309" s="64"/>
      <c r="L309" s="64"/>
      <c r="M309" s="64"/>
      <c r="N309" s="64"/>
      <c r="O309" s="64"/>
      <c r="P309" s="64"/>
      <c r="Q309" s="64"/>
      <c r="R309" s="64"/>
      <c r="S309" s="64"/>
      <c r="T309" s="64"/>
      <c r="U309" s="64"/>
      <c r="V309" s="64"/>
      <c r="W309" s="64"/>
      <c r="X309" s="64"/>
      <c r="Y309" s="64"/>
      <c r="Z309" s="64"/>
    </row>
    <row r="310" ht="12" customHeight="1">
      <c r="A310" s="64"/>
      <c r="B310" s="64"/>
      <c r="C310" s="64"/>
      <c r="D310" s="64"/>
      <c r="E310" s="64"/>
      <c r="F310" s="64"/>
      <c r="G310" s="64"/>
      <c r="H310" s="64"/>
      <c r="I310" s="64"/>
      <c r="J310" s="64"/>
      <c r="K310" s="64"/>
      <c r="L310" s="64"/>
      <c r="M310" s="64"/>
      <c r="N310" s="64"/>
      <c r="O310" s="64"/>
      <c r="P310" s="64"/>
      <c r="Q310" s="64"/>
      <c r="R310" s="64"/>
      <c r="S310" s="64"/>
      <c r="T310" s="64"/>
      <c r="U310" s="64"/>
      <c r="V310" s="64"/>
      <c r="W310" s="64"/>
      <c r="X310" s="64"/>
      <c r="Y310" s="64"/>
      <c r="Z310" s="64"/>
    </row>
    <row r="311" ht="12" customHeight="1">
      <c r="A311" s="64"/>
      <c r="B311" s="64"/>
      <c r="C311" s="64"/>
      <c r="D311" s="64"/>
      <c r="E311" s="64"/>
      <c r="F311" s="64"/>
      <c r="G311" s="64"/>
      <c r="H311" s="64"/>
      <c r="I311" s="64"/>
      <c r="J311" s="64"/>
      <c r="K311" s="64"/>
      <c r="L311" s="64"/>
      <c r="M311" s="64"/>
      <c r="N311" s="64"/>
      <c r="O311" s="64"/>
      <c r="P311" s="64"/>
      <c r="Q311" s="64"/>
      <c r="R311" s="64"/>
      <c r="S311" s="64"/>
      <c r="T311" s="64"/>
      <c r="U311" s="64"/>
      <c r="V311" s="64"/>
      <c r="W311" s="64"/>
      <c r="X311" s="64"/>
      <c r="Y311" s="64"/>
      <c r="Z311" s="64"/>
    </row>
    <row r="312" ht="12" customHeight="1">
      <c r="A312" s="64"/>
      <c r="B312" s="64"/>
      <c r="C312" s="64"/>
      <c r="D312" s="64"/>
      <c r="E312" s="64"/>
      <c r="F312" s="64"/>
      <c r="G312" s="64"/>
      <c r="H312" s="64"/>
      <c r="I312" s="64"/>
      <c r="J312" s="64"/>
      <c r="K312" s="64"/>
      <c r="L312" s="64"/>
      <c r="M312" s="64"/>
      <c r="N312" s="64"/>
      <c r="O312" s="64"/>
      <c r="P312" s="64"/>
      <c r="Q312" s="64"/>
      <c r="R312" s="64"/>
      <c r="S312" s="64"/>
      <c r="T312" s="64"/>
      <c r="U312" s="64"/>
      <c r="V312" s="64"/>
      <c r="W312" s="64"/>
      <c r="X312" s="64"/>
      <c r="Y312" s="64"/>
      <c r="Z312" s="64"/>
    </row>
    <row r="313" ht="12" customHeight="1">
      <c r="A313" s="64"/>
      <c r="B313" s="64"/>
      <c r="C313" s="64"/>
      <c r="D313" s="64"/>
      <c r="E313" s="64"/>
      <c r="F313" s="64"/>
      <c r="G313" s="64"/>
      <c r="H313" s="64"/>
      <c r="I313" s="64"/>
      <c r="J313" s="64"/>
      <c r="K313" s="64"/>
      <c r="L313" s="64"/>
      <c r="M313" s="64"/>
      <c r="N313" s="64"/>
      <c r="O313" s="64"/>
      <c r="P313" s="64"/>
      <c r="Q313" s="64"/>
      <c r="R313" s="64"/>
      <c r="S313" s="64"/>
      <c r="T313" s="64"/>
      <c r="U313" s="64"/>
      <c r="V313" s="64"/>
      <c r="W313" s="64"/>
      <c r="X313" s="64"/>
      <c r="Y313" s="64"/>
      <c r="Z313" s="64"/>
    </row>
    <row r="314" ht="12" customHeight="1">
      <c r="A314" s="64"/>
      <c r="B314" s="64"/>
      <c r="C314" s="64"/>
      <c r="D314" s="64"/>
      <c r="E314" s="64"/>
      <c r="F314" s="64"/>
      <c r="G314" s="64"/>
      <c r="H314" s="64"/>
      <c r="I314" s="64"/>
      <c r="J314" s="64"/>
      <c r="K314" s="64"/>
      <c r="L314" s="64"/>
      <c r="M314" s="64"/>
      <c r="N314" s="64"/>
      <c r="O314" s="64"/>
      <c r="P314" s="64"/>
      <c r="Q314" s="64"/>
      <c r="R314" s="64"/>
      <c r="S314" s="64"/>
      <c r="T314" s="64"/>
      <c r="U314" s="64"/>
      <c r="V314" s="64"/>
      <c r="W314" s="64"/>
      <c r="X314" s="64"/>
      <c r="Y314" s="64"/>
      <c r="Z314" s="64"/>
    </row>
    <row r="315" ht="12" customHeight="1">
      <c r="A315" s="64"/>
      <c r="B315" s="64"/>
      <c r="C315" s="64"/>
      <c r="D315" s="64"/>
      <c r="E315" s="64"/>
      <c r="F315" s="64"/>
      <c r="G315" s="64"/>
      <c r="H315" s="64"/>
      <c r="I315" s="64"/>
      <c r="J315" s="64"/>
      <c r="K315" s="64"/>
      <c r="L315" s="64"/>
      <c r="M315" s="64"/>
      <c r="N315" s="64"/>
      <c r="O315" s="64"/>
      <c r="P315" s="64"/>
      <c r="Q315" s="64"/>
      <c r="R315" s="64"/>
      <c r="S315" s="64"/>
      <c r="T315" s="64"/>
      <c r="U315" s="64"/>
      <c r="V315" s="64"/>
      <c r="W315" s="64"/>
      <c r="X315" s="64"/>
      <c r="Y315" s="64"/>
      <c r="Z315" s="64"/>
    </row>
    <row r="316" ht="12" customHeight="1">
      <c r="A316" s="64"/>
      <c r="B316" s="64"/>
      <c r="C316" s="64"/>
      <c r="D316" s="64"/>
      <c r="E316" s="64"/>
      <c r="F316" s="64"/>
      <c r="G316" s="64"/>
      <c r="H316" s="64"/>
      <c r="I316" s="64"/>
      <c r="J316" s="64"/>
      <c r="K316" s="64"/>
      <c r="L316" s="64"/>
      <c r="M316" s="64"/>
      <c r="N316" s="64"/>
      <c r="O316" s="64"/>
      <c r="P316" s="64"/>
      <c r="Q316" s="64"/>
      <c r="R316" s="64"/>
      <c r="S316" s="64"/>
      <c r="T316" s="64"/>
      <c r="U316" s="64"/>
      <c r="V316" s="64"/>
      <c r="W316" s="64"/>
      <c r="X316" s="64"/>
      <c r="Y316" s="64"/>
      <c r="Z316" s="64"/>
    </row>
    <row r="317" ht="12" customHeight="1">
      <c r="A317" s="64"/>
      <c r="B317" s="64"/>
      <c r="C317" s="64"/>
      <c r="D317" s="64"/>
      <c r="E317" s="64"/>
      <c r="F317" s="64"/>
      <c r="G317" s="64"/>
      <c r="H317" s="64"/>
      <c r="I317" s="64"/>
      <c r="J317" s="64"/>
      <c r="K317" s="64"/>
      <c r="L317" s="64"/>
      <c r="M317" s="64"/>
      <c r="N317" s="64"/>
      <c r="O317" s="64"/>
      <c r="P317" s="64"/>
      <c r="Q317" s="64"/>
      <c r="R317" s="64"/>
      <c r="S317" s="64"/>
      <c r="T317" s="64"/>
      <c r="U317" s="64"/>
      <c r="V317" s="64"/>
      <c r="W317" s="64"/>
      <c r="X317" s="64"/>
      <c r="Y317" s="64"/>
      <c r="Z317" s="64"/>
    </row>
    <row r="318" ht="12" customHeight="1">
      <c r="A318" s="64"/>
      <c r="B318" s="64"/>
      <c r="C318" s="64"/>
      <c r="D318" s="64"/>
      <c r="E318" s="64"/>
      <c r="F318" s="64"/>
      <c r="G318" s="64"/>
      <c r="H318" s="64"/>
      <c r="I318" s="64"/>
      <c r="J318" s="64"/>
      <c r="K318" s="64"/>
      <c r="L318" s="64"/>
      <c r="M318" s="64"/>
      <c r="N318" s="64"/>
      <c r="O318" s="64"/>
      <c r="P318" s="64"/>
      <c r="Q318" s="64"/>
      <c r="R318" s="64"/>
      <c r="S318" s="64"/>
      <c r="T318" s="64"/>
      <c r="U318" s="64"/>
      <c r="V318" s="64"/>
      <c r="W318" s="64"/>
      <c r="X318" s="64"/>
      <c r="Y318" s="64"/>
      <c r="Z318" s="64"/>
    </row>
    <row r="319" ht="12" customHeight="1">
      <c r="A319" s="64"/>
      <c r="B319" s="64"/>
      <c r="C319" s="64"/>
      <c r="D319" s="64"/>
      <c r="E319" s="64"/>
      <c r="F319" s="64"/>
      <c r="G319" s="64"/>
      <c r="H319" s="64"/>
      <c r="I319" s="64"/>
      <c r="J319" s="64"/>
      <c r="K319" s="64"/>
      <c r="L319" s="64"/>
      <c r="M319" s="64"/>
      <c r="N319" s="64"/>
      <c r="O319" s="64"/>
      <c r="P319" s="64"/>
      <c r="Q319" s="64"/>
      <c r="R319" s="64"/>
      <c r="S319" s="64"/>
      <c r="T319" s="64"/>
      <c r="U319" s="64"/>
      <c r="V319" s="64"/>
      <c r="W319" s="64"/>
      <c r="X319" s="64"/>
      <c r="Y319" s="64"/>
      <c r="Z319" s="64"/>
    </row>
    <row r="320" ht="12" customHeight="1">
      <c r="A320" s="64"/>
      <c r="B320" s="64"/>
      <c r="C320" s="64"/>
      <c r="D320" s="64"/>
      <c r="E320" s="64"/>
      <c r="F320" s="64"/>
      <c r="G320" s="64"/>
      <c r="H320" s="64"/>
      <c r="I320" s="64"/>
      <c r="J320" s="64"/>
      <c r="K320" s="64"/>
      <c r="L320" s="64"/>
      <c r="M320" s="64"/>
      <c r="N320" s="64"/>
      <c r="O320" s="64"/>
      <c r="P320" s="64"/>
      <c r="Q320" s="64"/>
      <c r="R320" s="64"/>
      <c r="S320" s="64"/>
      <c r="T320" s="64"/>
      <c r="U320" s="64"/>
      <c r="V320" s="64"/>
      <c r="W320" s="64"/>
      <c r="X320" s="64"/>
      <c r="Y320" s="64"/>
      <c r="Z320" s="64"/>
    </row>
    <row r="321" ht="12" customHeight="1">
      <c r="A321" s="64"/>
      <c r="B321" s="64"/>
      <c r="C321" s="64"/>
      <c r="D321" s="64"/>
      <c r="E321" s="64"/>
      <c r="F321" s="64"/>
      <c r="G321" s="64"/>
      <c r="H321" s="64"/>
      <c r="I321" s="64"/>
      <c r="J321" s="64"/>
      <c r="K321" s="64"/>
      <c r="L321" s="64"/>
      <c r="M321" s="64"/>
      <c r="N321" s="64"/>
      <c r="O321" s="64"/>
      <c r="P321" s="64"/>
      <c r="Q321" s="64"/>
      <c r="R321" s="64"/>
      <c r="S321" s="64"/>
      <c r="T321" s="64"/>
      <c r="U321" s="64"/>
      <c r="V321" s="64"/>
      <c r="W321" s="64"/>
      <c r="X321" s="64"/>
      <c r="Y321" s="64"/>
      <c r="Z321" s="64"/>
    </row>
    <row r="322" ht="12" customHeight="1">
      <c r="A322" s="64"/>
      <c r="B322" s="64"/>
      <c r="C322" s="64"/>
      <c r="D322" s="64"/>
      <c r="E322" s="64"/>
      <c r="F322" s="64"/>
      <c r="G322" s="64"/>
      <c r="H322" s="64"/>
      <c r="I322" s="64"/>
      <c r="J322" s="64"/>
      <c r="K322" s="64"/>
      <c r="L322" s="64"/>
      <c r="M322" s="64"/>
      <c r="N322" s="64"/>
      <c r="O322" s="64"/>
      <c r="P322" s="64"/>
      <c r="Q322" s="64"/>
      <c r="R322" s="64"/>
      <c r="S322" s="64"/>
      <c r="T322" s="64"/>
      <c r="U322" s="64"/>
      <c r="V322" s="64"/>
      <c r="W322" s="64"/>
      <c r="X322" s="64"/>
      <c r="Y322" s="64"/>
      <c r="Z322" s="64"/>
    </row>
    <row r="323" ht="12" customHeight="1">
      <c r="A323" s="64"/>
      <c r="B323" s="64"/>
      <c r="C323" s="64"/>
      <c r="D323" s="64"/>
      <c r="E323" s="64"/>
      <c r="F323" s="64"/>
      <c r="G323" s="64"/>
      <c r="H323" s="64"/>
      <c r="I323" s="64"/>
      <c r="J323" s="64"/>
      <c r="K323" s="64"/>
      <c r="L323" s="64"/>
      <c r="M323" s="64"/>
      <c r="N323" s="64"/>
      <c r="O323" s="64"/>
      <c r="P323" s="64"/>
      <c r="Q323" s="64"/>
      <c r="R323" s="64"/>
      <c r="S323" s="64"/>
      <c r="T323" s="64"/>
      <c r="U323" s="64"/>
      <c r="V323" s="64"/>
      <c r="W323" s="64"/>
      <c r="X323" s="64"/>
      <c r="Y323" s="64"/>
      <c r="Z323" s="64"/>
    </row>
    <row r="324" ht="12" customHeight="1">
      <c r="A324" s="64"/>
      <c r="B324" s="64"/>
      <c r="C324" s="64"/>
      <c r="D324" s="64"/>
      <c r="E324" s="64"/>
      <c r="F324" s="64"/>
      <c r="G324" s="64"/>
      <c r="H324" s="64"/>
      <c r="I324" s="64"/>
      <c r="J324" s="64"/>
      <c r="K324" s="64"/>
      <c r="L324" s="64"/>
      <c r="M324" s="64"/>
      <c r="N324" s="64"/>
      <c r="O324" s="64"/>
      <c r="P324" s="64"/>
      <c r="Q324" s="64"/>
      <c r="R324" s="64"/>
      <c r="S324" s="64"/>
      <c r="T324" s="64"/>
      <c r="U324" s="64"/>
      <c r="V324" s="64"/>
      <c r="W324" s="64"/>
      <c r="X324" s="64"/>
      <c r="Y324" s="64"/>
      <c r="Z324" s="64"/>
    </row>
    <row r="325" ht="12" customHeight="1">
      <c r="A325" s="64"/>
      <c r="B325" s="64"/>
      <c r="C325" s="64"/>
      <c r="D325" s="64"/>
      <c r="E325" s="64"/>
      <c r="F325" s="64"/>
      <c r="G325" s="64"/>
      <c r="H325" s="64"/>
      <c r="I325" s="64"/>
      <c r="J325" s="64"/>
      <c r="K325" s="64"/>
      <c r="L325" s="64"/>
      <c r="M325" s="64"/>
      <c r="N325" s="64"/>
      <c r="O325" s="64"/>
      <c r="P325" s="64"/>
      <c r="Q325" s="64"/>
      <c r="R325" s="64"/>
      <c r="S325" s="64"/>
      <c r="T325" s="64"/>
      <c r="U325" s="64"/>
      <c r="V325" s="64"/>
      <c r="W325" s="64"/>
      <c r="X325" s="64"/>
      <c r="Y325" s="64"/>
      <c r="Z325" s="64"/>
    </row>
    <row r="326" ht="12" customHeight="1">
      <c r="A326" s="64"/>
      <c r="B326" s="64"/>
      <c r="C326" s="64"/>
      <c r="D326" s="64"/>
      <c r="E326" s="64"/>
      <c r="F326" s="64"/>
      <c r="G326" s="64"/>
      <c r="H326" s="64"/>
      <c r="I326" s="64"/>
      <c r="J326" s="64"/>
      <c r="K326" s="64"/>
      <c r="L326" s="64"/>
      <c r="M326" s="64"/>
      <c r="N326" s="64"/>
      <c r="O326" s="64"/>
      <c r="P326" s="64"/>
      <c r="Q326" s="64"/>
      <c r="R326" s="64"/>
      <c r="S326" s="64"/>
      <c r="T326" s="64"/>
      <c r="U326" s="64"/>
      <c r="V326" s="64"/>
      <c r="W326" s="64"/>
      <c r="X326" s="64"/>
      <c r="Y326" s="64"/>
      <c r="Z326" s="64"/>
    </row>
    <row r="327" ht="12" customHeight="1">
      <c r="A327" s="64"/>
      <c r="B327" s="64"/>
      <c r="C327" s="64"/>
      <c r="D327" s="64"/>
      <c r="E327" s="64"/>
      <c r="F327" s="64"/>
      <c r="G327" s="64"/>
      <c r="H327" s="64"/>
      <c r="I327" s="64"/>
      <c r="J327" s="64"/>
      <c r="K327" s="64"/>
      <c r="L327" s="64"/>
      <c r="M327" s="64"/>
      <c r="N327" s="64"/>
      <c r="O327" s="64"/>
      <c r="P327" s="64"/>
      <c r="Q327" s="64"/>
      <c r="R327" s="64"/>
      <c r="S327" s="64"/>
      <c r="T327" s="64"/>
      <c r="U327" s="64"/>
      <c r="V327" s="64"/>
      <c r="W327" s="64"/>
      <c r="X327" s="64"/>
      <c r="Y327" s="64"/>
      <c r="Z327" s="64"/>
    </row>
    <row r="328" ht="12" customHeight="1">
      <c r="A328" s="64"/>
      <c r="B328" s="64"/>
      <c r="C328" s="64"/>
      <c r="D328" s="64"/>
      <c r="E328" s="64"/>
      <c r="F328" s="64"/>
      <c r="G328" s="64"/>
      <c r="H328" s="64"/>
      <c r="I328" s="64"/>
      <c r="J328" s="64"/>
      <c r="K328" s="64"/>
      <c r="L328" s="64"/>
      <c r="M328" s="64"/>
      <c r="N328" s="64"/>
      <c r="O328" s="64"/>
      <c r="P328" s="64"/>
      <c r="Q328" s="64"/>
      <c r="R328" s="64"/>
      <c r="S328" s="64"/>
      <c r="T328" s="64"/>
      <c r="U328" s="64"/>
      <c r="V328" s="64"/>
      <c r="W328" s="64"/>
      <c r="X328" s="64"/>
      <c r="Y328" s="64"/>
      <c r="Z328" s="64"/>
    </row>
    <row r="329" ht="12" customHeight="1">
      <c r="A329" s="64"/>
      <c r="B329" s="64"/>
      <c r="C329" s="64"/>
      <c r="D329" s="64"/>
      <c r="E329" s="64"/>
      <c r="F329" s="64"/>
      <c r="G329" s="64"/>
      <c r="H329" s="64"/>
      <c r="I329" s="64"/>
      <c r="J329" s="64"/>
      <c r="K329" s="64"/>
      <c r="L329" s="64"/>
      <c r="M329" s="64"/>
      <c r="N329" s="64"/>
      <c r="O329" s="64"/>
      <c r="P329" s="64"/>
      <c r="Q329" s="64"/>
      <c r="R329" s="64"/>
      <c r="S329" s="64"/>
      <c r="T329" s="64"/>
      <c r="U329" s="64"/>
      <c r="V329" s="64"/>
      <c r="W329" s="64"/>
      <c r="X329" s="64"/>
      <c r="Y329" s="64"/>
      <c r="Z329" s="64"/>
    </row>
    <row r="330" ht="12" customHeight="1">
      <c r="A330" s="64"/>
      <c r="B330" s="64"/>
      <c r="C330" s="64"/>
      <c r="D330" s="64"/>
      <c r="E330" s="64"/>
      <c r="F330" s="64"/>
      <c r="G330" s="64"/>
      <c r="H330" s="64"/>
      <c r="I330" s="64"/>
      <c r="J330" s="64"/>
      <c r="K330" s="64"/>
      <c r="L330" s="64"/>
      <c r="M330" s="64"/>
      <c r="N330" s="64"/>
      <c r="O330" s="64"/>
      <c r="P330" s="64"/>
      <c r="Q330" s="64"/>
      <c r="R330" s="64"/>
      <c r="S330" s="64"/>
      <c r="T330" s="64"/>
      <c r="U330" s="64"/>
      <c r="V330" s="64"/>
      <c r="W330" s="64"/>
      <c r="X330" s="64"/>
      <c r="Y330" s="64"/>
      <c r="Z330" s="64"/>
    </row>
    <row r="331" ht="12" customHeight="1">
      <c r="A331" s="64"/>
      <c r="B331" s="64"/>
      <c r="C331" s="64"/>
      <c r="D331" s="64"/>
      <c r="E331" s="64"/>
      <c r="F331" s="64"/>
      <c r="G331" s="64"/>
      <c r="H331" s="64"/>
      <c r="I331" s="64"/>
      <c r="J331" s="64"/>
      <c r="K331" s="64"/>
      <c r="L331" s="64"/>
      <c r="M331" s="64"/>
      <c r="N331" s="64"/>
      <c r="O331" s="64"/>
      <c r="P331" s="64"/>
      <c r="Q331" s="64"/>
      <c r="R331" s="64"/>
      <c r="S331" s="64"/>
      <c r="T331" s="64"/>
      <c r="U331" s="64"/>
      <c r="V331" s="64"/>
      <c r="W331" s="64"/>
      <c r="X331" s="64"/>
      <c r="Y331" s="64"/>
      <c r="Z331" s="64"/>
    </row>
    <row r="332" ht="12" customHeight="1">
      <c r="A332" s="64"/>
      <c r="B332" s="64"/>
      <c r="C332" s="64"/>
      <c r="D332" s="64"/>
      <c r="E332" s="64"/>
      <c r="F332" s="64"/>
      <c r="G332" s="64"/>
      <c r="H332" s="64"/>
      <c r="I332" s="64"/>
      <c r="J332" s="64"/>
      <c r="K332" s="64"/>
      <c r="L332" s="64"/>
      <c r="M332" s="64"/>
      <c r="N332" s="64"/>
      <c r="O332" s="64"/>
      <c r="P332" s="64"/>
      <c r="Q332" s="64"/>
      <c r="R332" s="64"/>
      <c r="S332" s="64"/>
      <c r="T332" s="64"/>
      <c r="U332" s="64"/>
      <c r="V332" s="64"/>
      <c r="W332" s="64"/>
      <c r="X332" s="64"/>
      <c r="Y332" s="64"/>
      <c r="Z332" s="64"/>
    </row>
    <row r="333" ht="12" customHeight="1">
      <c r="A333" s="64"/>
      <c r="B333" s="64"/>
      <c r="C333" s="64"/>
      <c r="D333" s="64"/>
      <c r="E333" s="64"/>
      <c r="F333" s="64"/>
      <c r="G333" s="64"/>
      <c r="H333" s="64"/>
      <c r="I333" s="64"/>
      <c r="J333" s="64"/>
      <c r="K333" s="64"/>
      <c r="L333" s="64"/>
      <c r="M333" s="64"/>
      <c r="N333" s="64"/>
      <c r="O333" s="64"/>
      <c r="P333" s="64"/>
      <c r="Q333" s="64"/>
      <c r="R333" s="64"/>
      <c r="S333" s="64"/>
      <c r="T333" s="64"/>
      <c r="U333" s="64"/>
      <c r="V333" s="64"/>
      <c r="W333" s="64"/>
      <c r="X333" s="64"/>
      <c r="Y333" s="64"/>
      <c r="Z333" s="64"/>
    </row>
    <row r="334" ht="12" customHeight="1">
      <c r="A334" s="64"/>
      <c r="B334" s="64"/>
      <c r="C334" s="64"/>
      <c r="D334" s="64"/>
      <c r="E334" s="64"/>
      <c r="F334" s="64"/>
      <c r="G334" s="64"/>
      <c r="H334" s="64"/>
      <c r="I334" s="64"/>
      <c r="J334" s="64"/>
      <c r="K334" s="64"/>
      <c r="L334" s="64"/>
      <c r="M334" s="64"/>
      <c r="N334" s="64"/>
      <c r="O334" s="64"/>
      <c r="P334" s="64"/>
      <c r="Q334" s="64"/>
      <c r="R334" s="64"/>
      <c r="S334" s="64"/>
      <c r="T334" s="64"/>
      <c r="U334" s="64"/>
      <c r="V334" s="64"/>
      <c r="W334" s="64"/>
      <c r="X334" s="64"/>
      <c r="Y334" s="64"/>
      <c r="Z334" s="64"/>
    </row>
    <row r="335" ht="12" customHeight="1">
      <c r="A335" s="64"/>
      <c r="B335" s="64"/>
      <c r="C335" s="64"/>
      <c r="D335" s="64"/>
      <c r="E335" s="64"/>
      <c r="F335" s="64"/>
      <c r="G335" s="64"/>
      <c r="H335" s="64"/>
      <c r="I335" s="64"/>
      <c r="J335" s="64"/>
      <c r="K335" s="64"/>
      <c r="L335" s="64"/>
      <c r="M335" s="64"/>
      <c r="N335" s="64"/>
      <c r="O335" s="64"/>
      <c r="P335" s="64"/>
      <c r="Q335" s="64"/>
      <c r="R335" s="64"/>
      <c r="S335" s="64"/>
      <c r="T335" s="64"/>
      <c r="U335" s="64"/>
      <c r="V335" s="64"/>
      <c r="W335" s="64"/>
      <c r="X335" s="64"/>
      <c r="Y335" s="64"/>
      <c r="Z335" s="64"/>
    </row>
    <row r="336" ht="12" customHeight="1">
      <c r="A336" s="64"/>
      <c r="B336" s="64"/>
      <c r="C336" s="64"/>
      <c r="D336" s="64"/>
      <c r="E336" s="64"/>
      <c r="F336" s="64"/>
      <c r="G336" s="64"/>
      <c r="H336" s="64"/>
      <c r="I336" s="64"/>
      <c r="J336" s="64"/>
      <c r="K336" s="64"/>
      <c r="L336" s="64"/>
      <c r="M336" s="64"/>
      <c r="N336" s="64"/>
      <c r="O336" s="64"/>
      <c r="P336" s="64"/>
      <c r="Q336" s="64"/>
      <c r="R336" s="64"/>
      <c r="S336" s="64"/>
      <c r="T336" s="64"/>
      <c r="U336" s="64"/>
      <c r="V336" s="64"/>
      <c r="W336" s="64"/>
      <c r="X336" s="64"/>
      <c r="Y336" s="64"/>
      <c r="Z336" s="64"/>
    </row>
    <row r="337" ht="12" customHeight="1">
      <c r="A337" s="64"/>
      <c r="B337" s="64"/>
      <c r="C337" s="64"/>
      <c r="D337" s="64"/>
      <c r="E337" s="64"/>
      <c r="F337" s="64"/>
      <c r="G337" s="64"/>
      <c r="H337" s="64"/>
      <c r="I337" s="64"/>
      <c r="J337" s="64"/>
      <c r="K337" s="64"/>
      <c r="L337" s="64"/>
      <c r="M337" s="64"/>
      <c r="N337" s="64"/>
      <c r="O337" s="64"/>
      <c r="P337" s="64"/>
      <c r="Q337" s="64"/>
      <c r="R337" s="64"/>
      <c r="S337" s="64"/>
      <c r="T337" s="64"/>
      <c r="U337" s="64"/>
      <c r="V337" s="64"/>
      <c r="W337" s="64"/>
      <c r="X337" s="64"/>
      <c r="Y337" s="64"/>
      <c r="Z337" s="64"/>
    </row>
    <row r="338" ht="12" customHeight="1">
      <c r="A338" s="64"/>
      <c r="B338" s="64"/>
      <c r="C338" s="64"/>
      <c r="D338" s="64"/>
      <c r="E338" s="64"/>
      <c r="F338" s="64"/>
      <c r="G338" s="64"/>
      <c r="H338" s="64"/>
      <c r="I338" s="64"/>
      <c r="J338" s="64"/>
      <c r="K338" s="64"/>
      <c r="L338" s="64"/>
      <c r="M338" s="64"/>
      <c r="N338" s="64"/>
      <c r="O338" s="64"/>
      <c r="P338" s="64"/>
      <c r="Q338" s="64"/>
      <c r="R338" s="64"/>
      <c r="S338" s="64"/>
      <c r="T338" s="64"/>
      <c r="U338" s="64"/>
      <c r="V338" s="64"/>
      <c r="W338" s="64"/>
      <c r="X338" s="64"/>
      <c r="Y338" s="64"/>
      <c r="Z338" s="64"/>
    </row>
    <row r="339" ht="12" customHeight="1">
      <c r="A339" s="64"/>
      <c r="B339" s="64"/>
      <c r="C339" s="64"/>
      <c r="D339" s="64"/>
      <c r="E339" s="64"/>
      <c r="F339" s="64"/>
      <c r="G339" s="64"/>
      <c r="H339" s="64"/>
      <c r="I339" s="64"/>
      <c r="J339" s="64"/>
      <c r="K339" s="64"/>
      <c r="L339" s="64"/>
      <c r="M339" s="64"/>
      <c r="N339" s="64"/>
      <c r="O339" s="64"/>
      <c r="P339" s="64"/>
      <c r="Q339" s="64"/>
      <c r="R339" s="64"/>
      <c r="S339" s="64"/>
      <c r="T339" s="64"/>
      <c r="U339" s="64"/>
      <c r="V339" s="64"/>
      <c r="W339" s="64"/>
      <c r="X339" s="64"/>
      <c r="Y339" s="64"/>
      <c r="Z339" s="64"/>
    </row>
    <row r="340" ht="12" customHeight="1">
      <c r="A340" s="64"/>
      <c r="B340" s="64"/>
      <c r="C340" s="64"/>
      <c r="D340" s="64"/>
      <c r="E340" s="64"/>
      <c r="F340" s="64"/>
      <c r="G340" s="64"/>
      <c r="H340" s="64"/>
      <c r="I340" s="64"/>
      <c r="J340" s="64"/>
      <c r="K340" s="64"/>
      <c r="L340" s="64"/>
      <c r="M340" s="64"/>
      <c r="N340" s="64"/>
      <c r="O340" s="64"/>
      <c r="P340" s="64"/>
      <c r="Q340" s="64"/>
      <c r="R340" s="64"/>
      <c r="S340" s="64"/>
      <c r="T340" s="64"/>
      <c r="U340" s="64"/>
      <c r="V340" s="64"/>
      <c r="W340" s="64"/>
      <c r="X340" s="64"/>
      <c r="Y340" s="64"/>
      <c r="Z340" s="64"/>
    </row>
    <row r="341" ht="12" customHeight="1">
      <c r="A341" s="64"/>
      <c r="B341" s="64"/>
      <c r="C341" s="64"/>
      <c r="D341" s="64"/>
      <c r="E341" s="64"/>
      <c r="F341" s="64"/>
      <c r="G341" s="64"/>
      <c r="H341" s="64"/>
      <c r="I341" s="64"/>
      <c r="J341" s="64"/>
      <c r="K341" s="64"/>
      <c r="L341" s="64"/>
      <c r="M341" s="64"/>
      <c r="N341" s="64"/>
      <c r="O341" s="64"/>
      <c r="P341" s="64"/>
      <c r="Q341" s="64"/>
      <c r="R341" s="64"/>
      <c r="S341" s="64"/>
      <c r="T341" s="64"/>
      <c r="U341" s="64"/>
      <c r="V341" s="64"/>
      <c r="W341" s="64"/>
      <c r="X341" s="64"/>
      <c r="Y341" s="64"/>
      <c r="Z341" s="64"/>
    </row>
    <row r="342" ht="12" customHeight="1">
      <c r="A342" s="64"/>
      <c r="B342" s="64"/>
      <c r="C342" s="64"/>
      <c r="D342" s="64"/>
      <c r="E342" s="64"/>
      <c r="F342" s="64"/>
      <c r="G342" s="64"/>
      <c r="H342" s="64"/>
      <c r="I342" s="64"/>
      <c r="J342" s="64"/>
      <c r="K342" s="64"/>
      <c r="L342" s="64"/>
      <c r="M342" s="64"/>
      <c r="N342" s="64"/>
      <c r="O342" s="64"/>
      <c r="P342" s="64"/>
      <c r="Q342" s="64"/>
      <c r="R342" s="64"/>
      <c r="S342" s="64"/>
      <c r="T342" s="64"/>
      <c r="U342" s="64"/>
      <c r="V342" s="64"/>
      <c r="W342" s="64"/>
      <c r="X342" s="64"/>
      <c r="Y342" s="64"/>
      <c r="Z342" s="64"/>
    </row>
    <row r="343" ht="12" customHeight="1">
      <c r="A343" s="64"/>
      <c r="B343" s="64"/>
      <c r="C343" s="64"/>
      <c r="D343" s="64"/>
      <c r="E343" s="64"/>
      <c r="F343" s="64"/>
      <c r="G343" s="64"/>
      <c r="H343" s="64"/>
      <c r="I343" s="64"/>
      <c r="J343" s="64"/>
      <c r="K343" s="64"/>
      <c r="L343" s="64"/>
      <c r="M343" s="64"/>
      <c r="N343" s="64"/>
      <c r="O343" s="64"/>
      <c r="P343" s="64"/>
      <c r="Q343" s="64"/>
      <c r="R343" s="64"/>
      <c r="S343" s="64"/>
      <c r="T343" s="64"/>
      <c r="U343" s="64"/>
      <c r="V343" s="64"/>
      <c r="W343" s="64"/>
      <c r="X343" s="64"/>
      <c r="Y343" s="64"/>
      <c r="Z343" s="64"/>
    </row>
    <row r="344" ht="12" customHeight="1">
      <c r="A344" s="64"/>
      <c r="B344" s="64"/>
      <c r="C344" s="64"/>
      <c r="D344" s="64"/>
      <c r="E344" s="64"/>
      <c r="F344" s="64"/>
      <c r="G344" s="64"/>
      <c r="H344" s="64"/>
      <c r="I344" s="64"/>
      <c r="J344" s="64"/>
      <c r="K344" s="64"/>
      <c r="L344" s="64"/>
      <c r="M344" s="64"/>
      <c r="N344" s="64"/>
      <c r="O344" s="64"/>
      <c r="P344" s="64"/>
      <c r="Q344" s="64"/>
      <c r="R344" s="64"/>
      <c r="S344" s="64"/>
      <c r="T344" s="64"/>
      <c r="U344" s="64"/>
      <c r="V344" s="64"/>
      <c r="W344" s="64"/>
      <c r="X344" s="64"/>
      <c r="Y344" s="64"/>
      <c r="Z344" s="64"/>
    </row>
    <row r="345" ht="12" customHeight="1">
      <c r="A345" s="64"/>
      <c r="B345" s="64"/>
      <c r="C345" s="64"/>
      <c r="D345" s="64"/>
      <c r="E345" s="64"/>
      <c r="F345" s="64"/>
      <c r="G345" s="64"/>
      <c r="H345" s="64"/>
      <c r="I345" s="64"/>
      <c r="J345" s="64"/>
      <c r="K345" s="64"/>
      <c r="L345" s="64"/>
      <c r="M345" s="64"/>
      <c r="N345" s="64"/>
      <c r="O345" s="64"/>
      <c r="P345" s="64"/>
      <c r="Q345" s="64"/>
      <c r="R345" s="64"/>
      <c r="S345" s="64"/>
      <c r="T345" s="64"/>
      <c r="U345" s="64"/>
      <c r="V345" s="64"/>
      <c r="W345" s="64"/>
      <c r="X345" s="64"/>
      <c r="Y345" s="64"/>
      <c r="Z345" s="64"/>
    </row>
    <row r="346" ht="12" customHeight="1">
      <c r="A346" s="64"/>
      <c r="B346" s="64"/>
      <c r="C346" s="64"/>
      <c r="D346" s="64"/>
      <c r="E346" s="64"/>
      <c r="F346" s="64"/>
      <c r="G346" s="64"/>
      <c r="H346" s="64"/>
      <c r="I346" s="64"/>
      <c r="J346" s="64"/>
      <c r="K346" s="64"/>
      <c r="L346" s="64"/>
      <c r="M346" s="64"/>
      <c r="N346" s="64"/>
      <c r="O346" s="64"/>
      <c r="P346" s="64"/>
      <c r="Q346" s="64"/>
      <c r="R346" s="64"/>
      <c r="S346" s="64"/>
      <c r="T346" s="64"/>
      <c r="U346" s="64"/>
      <c r="V346" s="64"/>
      <c r="W346" s="64"/>
      <c r="X346" s="64"/>
      <c r="Y346" s="64"/>
      <c r="Z346" s="64"/>
    </row>
    <row r="347" ht="12" customHeight="1">
      <c r="A347" s="64"/>
      <c r="B347" s="64"/>
      <c r="C347" s="64"/>
      <c r="D347" s="64"/>
      <c r="E347" s="64"/>
      <c r="F347" s="64"/>
      <c r="G347" s="64"/>
      <c r="H347" s="64"/>
      <c r="I347" s="64"/>
      <c r="J347" s="64"/>
      <c r="K347" s="64"/>
      <c r="L347" s="64"/>
      <c r="M347" s="64"/>
      <c r="N347" s="64"/>
      <c r="O347" s="64"/>
      <c r="P347" s="64"/>
      <c r="Q347" s="64"/>
      <c r="R347" s="64"/>
      <c r="S347" s="64"/>
      <c r="T347" s="64"/>
      <c r="U347" s="64"/>
      <c r="V347" s="64"/>
      <c r="W347" s="64"/>
      <c r="X347" s="64"/>
      <c r="Y347" s="64"/>
      <c r="Z347" s="64"/>
    </row>
    <row r="348" ht="12" customHeight="1">
      <c r="A348" s="64"/>
      <c r="B348" s="64"/>
      <c r="C348" s="64"/>
      <c r="D348" s="64"/>
      <c r="E348" s="64"/>
      <c r="F348" s="64"/>
      <c r="G348" s="64"/>
      <c r="H348" s="64"/>
      <c r="I348" s="64"/>
      <c r="J348" s="64"/>
      <c r="K348" s="64"/>
      <c r="L348" s="64"/>
      <c r="M348" s="64"/>
      <c r="N348" s="64"/>
      <c r="O348" s="64"/>
      <c r="P348" s="64"/>
      <c r="Q348" s="64"/>
      <c r="R348" s="64"/>
      <c r="S348" s="64"/>
      <c r="T348" s="64"/>
      <c r="U348" s="64"/>
      <c r="V348" s="64"/>
      <c r="W348" s="64"/>
      <c r="X348" s="64"/>
      <c r="Y348" s="64"/>
      <c r="Z348" s="64"/>
    </row>
    <row r="349" ht="12" customHeight="1">
      <c r="A349" s="64"/>
      <c r="B349" s="64"/>
      <c r="C349" s="64"/>
      <c r="D349" s="64"/>
      <c r="E349" s="64"/>
      <c r="F349" s="64"/>
      <c r="G349" s="64"/>
      <c r="H349" s="64"/>
      <c r="I349" s="64"/>
      <c r="J349" s="64"/>
      <c r="K349" s="64"/>
      <c r="L349" s="64"/>
      <c r="M349" s="64"/>
      <c r="N349" s="64"/>
      <c r="O349" s="64"/>
      <c r="P349" s="64"/>
      <c r="Q349" s="64"/>
      <c r="R349" s="64"/>
      <c r="S349" s="64"/>
      <c r="T349" s="64"/>
      <c r="U349" s="64"/>
      <c r="V349" s="64"/>
      <c r="W349" s="64"/>
      <c r="X349" s="64"/>
      <c r="Y349" s="64"/>
      <c r="Z349" s="64"/>
    </row>
    <row r="350" ht="12" customHeight="1">
      <c r="A350" s="64"/>
      <c r="B350" s="64"/>
      <c r="C350" s="64"/>
      <c r="D350" s="64"/>
      <c r="E350" s="64"/>
      <c r="F350" s="64"/>
      <c r="G350" s="64"/>
      <c r="H350" s="64"/>
      <c r="I350" s="64"/>
      <c r="J350" s="64"/>
      <c r="K350" s="64"/>
      <c r="L350" s="64"/>
      <c r="M350" s="64"/>
      <c r="N350" s="64"/>
      <c r="O350" s="64"/>
      <c r="P350" s="64"/>
      <c r="Q350" s="64"/>
      <c r="R350" s="64"/>
      <c r="S350" s="64"/>
      <c r="T350" s="64"/>
      <c r="U350" s="64"/>
      <c r="V350" s="64"/>
      <c r="W350" s="64"/>
      <c r="X350" s="64"/>
      <c r="Y350" s="64"/>
      <c r="Z350" s="64"/>
    </row>
    <row r="351" ht="12" customHeight="1">
      <c r="A351" s="64"/>
      <c r="B351" s="64"/>
      <c r="C351" s="64"/>
      <c r="D351" s="64"/>
      <c r="E351" s="64"/>
      <c r="F351" s="64"/>
      <c r="G351" s="64"/>
      <c r="H351" s="64"/>
      <c r="I351" s="64"/>
      <c r="J351" s="64"/>
      <c r="K351" s="64"/>
      <c r="L351" s="64"/>
      <c r="M351" s="64"/>
      <c r="N351" s="64"/>
      <c r="O351" s="64"/>
      <c r="P351" s="64"/>
      <c r="Q351" s="64"/>
      <c r="R351" s="64"/>
      <c r="S351" s="64"/>
      <c r="T351" s="64"/>
      <c r="U351" s="64"/>
      <c r="V351" s="64"/>
      <c r="W351" s="64"/>
      <c r="X351" s="64"/>
      <c r="Y351" s="64"/>
      <c r="Z351" s="64"/>
    </row>
    <row r="352" ht="12" customHeight="1">
      <c r="A352" s="64"/>
      <c r="B352" s="64"/>
      <c r="C352" s="64"/>
      <c r="D352" s="64"/>
      <c r="E352" s="64"/>
      <c r="F352" s="64"/>
      <c r="G352" s="64"/>
      <c r="H352" s="64"/>
      <c r="I352" s="64"/>
      <c r="J352" s="64"/>
      <c r="K352" s="64"/>
      <c r="L352" s="64"/>
      <c r="M352" s="64"/>
      <c r="N352" s="64"/>
      <c r="O352" s="64"/>
      <c r="P352" s="64"/>
      <c r="Q352" s="64"/>
      <c r="R352" s="64"/>
      <c r="S352" s="64"/>
      <c r="T352" s="64"/>
      <c r="U352" s="64"/>
      <c r="V352" s="64"/>
      <c r="W352" s="64"/>
      <c r="X352" s="64"/>
      <c r="Y352" s="64"/>
      <c r="Z352" s="64"/>
    </row>
    <row r="353" ht="12" customHeight="1">
      <c r="A353" s="64"/>
      <c r="B353" s="64"/>
      <c r="C353" s="64"/>
      <c r="D353" s="64"/>
      <c r="E353" s="64"/>
      <c r="F353" s="64"/>
      <c r="G353" s="64"/>
      <c r="H353" s="64"/>
      <c r="I353" s="64"/>
      <c r="J353" s="64"/>
      <c r="K353" s="64"/>
      <c r="L353" s="64"/>
      <c r="M353" s="64"/>
      <c r="N353" s="64"/>
      <c r="O353" s="64"/>
      <c r="P353" s="64"/>
      <c r="Q353" s="64"/>
      <c r="R353" s="64"/>
      <c r="S353" s="64"/>
      <c r="T353" s="64"/>
      <c r="U353" s="64"/>
      <c r="V353" s="64"/>
      <c r="W353" s="64"/>
      <c r="X353" s="64"/>
      <c r="Y353" s="64"/>
      <c r="Z353" s="64"/>
    </row>
    <row r="354" ht="12" customHeight="1">
      <c r="A354" s="64"/>
      <c r="B354" s="64"/>
      <c r="C354" s="64"/>
      <c r="D354" s="64"/>
      <c r="E354" s="64"/>
      <c r="F354" s="64"/>
      <c r="G354" s="64"/>
      <c r="H354" s="64"/>
      <c r="I354" s="64"/>
      <c r="J354" s="64"/>
      <c r="K354" s="64"/>
      <c r="L354" s="64"/>
      <c r="M354" s="64"/>
      <c r="N354" s="64"/>
      <c r="O354" s="64"/>
      <c r="P354" s="64"/>
      <c r="Q354" s="64"/>
      <c r="R354" s="64"/>
      <c r="S354" s="64"/>
      <c r="T354" s="64"/>
      <c r="U354" s="64"/>
      <c r="V354" s="64"/>
      <c r="W354" s="64"/>
      <c r="X354" s="64"/>
      <c r="Y354" s="64"/>
      <c r="Z354" s="64"/>
    </row>
    <row r="355" ht="12" customHeight="1">
      <c r="A355" s="64"/>
      <c r="B355" s="64"/>
      <c r="C355" s="64"/>
      <c r="D355" s="64"/>
      <c r="E355" s="64"/>
      <c r="F355" s="64"/>
      <c r="G355" s="64"/>
      <c r="H355" s="64"/>
      <c r="I355" s="64"/>
      <c r="J355" s="64"/>
      <c r="K355" s="64"/>
      <c r="L355" s="64"/>
      <c r="M355" s="64"/>
      <c r="N355" s="64"/>
      <c r="O355" s="64"/>
      <c r="P355" s="64"/>
      <c r="Q355" s="64"/>
      <c r="R355" s="64"/>
      <c r="S355" s="64"/>
      <c r="T355" s="64"/>
      <c r="U355" s="64"/>
      <c r="V355" s="64"/>
      <c r="W355" s="64"/>
      <c r="X355" s="64"/>
      <c r="Y355" s="64"/>
      <c r="Z355" s="64"/>
    </row>
    <row r="356" ht="12" customHeight="1">
      <c r="A356" s="64"/>
      <c r="B356" s="64"/>
      <c r="C356" s="64"/>
      <c r="D356" s="64"/>
      <c r="E356" s="64"/>
      <c r="F356" s="64"/>
      <c r="G356" s="64"/>
      <c r="H356" s="64"/>
      <c r="I356" s="64"/>
      <c r="J356" s="64"/>
      <c r="K356" s="64"/>
      <c r="L356" s="64"/>
      <c r="M356" s="64"/>
      <c r="N356" s="64"/>
      <c r="O356" s="64"/>
      <c r="P356" s="64"/>
      <c r="Q356" s="64"/>
      <c r="R356" s="64"/>
      <c r="S356" s="64"/>
      <c r="T356" s="64"/>
      <c r="U356" s="64"/>
      <c r="V356" s="64"/>
      <c r="W356" s="64"/>
      <c r="X356" s="64"/>
      <c r="Y356" s="64"/>
      <c r="Z356" s="64"/>
    </row>
    <row r="357" ht="12" customHeight="1">
      <c r="A357" s="64"/>
      <c r="B357" s="64"/>
      <c r="C357" s="64"/>
      <c r="D357" s="64"/>
      <c r="E357" s="64"/>
      <c r="F357" s="64"/>
      <c r="G357" s="64"/>
      <c r="H357" s="64"/>
      <c r="I357" s="64"/>
      <c r="J357" s="64"/>
      <c r="K357" s="64"/>
      <c r="L357" s="64"/>
      <c r="M357" s="64"/>
      <c r="N357" s="64"/>
      <c r="O357" s="64"/>
      <c r="P357" s="64"/>
      <c r="Q357" s="64"/>
      <c r="R357" s="64"/>
      <c r="S357" s="64"/>
      <c r="T357" s="64"/>
      <c r="U357" s="64"/>
      <c r="V357" s="64"/>
      <c r="W357" s="64"/>
      <c r="X357" s="64"/>
      <c r="Y357" s="64"/>
      <c r="Z357" s="64"/>
    </row>
    <row r="358" ht="12" customHeight="1">
      <c r="A358" s="64"/>
      <c r="B358" s="64"/>
      <c r="C358" s="64"/>
      <c r="D358" s="64"/>
      <c r="E358" s="64"/>
      <c r="F358" s="64"/>
      <c r="G358" s="64"/>
      <c r="H358" s="64"/>
      <c r="I358" s="64"/>
      <c r="J358" s="64"/>
      <c r="K358" s="64"/>
      <c r="L358" s="64"/>
      <c r="M358" s="64"/>
      <c r="N358" s="64"/>
      <c r="O358" s="64"/>
      <c r="P358" s="64"/>
      <c r="Q358" s="64"/>
      <c r="R358" s="64"/>
      <c r="S358" s="64"/>
      <c r="T358" s="64"/>
      <c r="U358" s="64"/>
      <c r="V358" s="64"/>
      <c r="W358" s="64"/>
      <c r="X358" s="64"/>
      <c r="Y358" s="64"/>
      <c r="Z358" s="64"/>
    </row>
    <row r="359" ht="12" customHeight="1">
      <c r="A359" s="64"/>
      <c r="B359" s="64"/>
      <c r="C359" s="64"/>
      <c r="D359" s="64"/>
      <c r="E359" s="64"/>
      <c r="F359" s="64"/>
      <c r="G359" s="64"/>
      <c r="H359" s="64"/>
      <c r="I359" s="64"/>
      <c r="J359" s="64"/>
      <c r="K359" s="64"/>
      <c r="L359" s="64"/>
      <c r="M359" s="64"/>
      <c r="N359" s="64"/>
      <c r="O359" s="64"/>
      <c r="P359" s="64"/>
      <c r="Q359" s="64"/>
      <c r="R359" s="64"/>
      <c r="S359" s="64"/>
      <c r="T359" s="64"/>
      <c r="U359" s="64"/>
      <c r="V359" s="64"/>
      <c r="W359" s="64"/>
      <c r="X359" s="64"/>
      <c r="Y359" s="64"/>
      <c r="Z359" s="64"/>
    </row>
    <row r="360" ht="12" customHeight="1">
      <c r="A360" s="64"/>
      <c r="B360" s="64"/>
      <c r="C360" s="64"/>
      <c r="D360" s="64"/>
      <c r="E360" s="64"/>
      <c r="F360" s="64"/>
      <c r="G360" s="64"/>
      <c r="H360" s="64"/>
      <c r="I360" s="64"/>
      <c r="J360" s="64"/>
      <c r="K360" s="64"/>
      <c r="L360" s="64"/>
      <c r="M360" s="64"/>
      <c r="N360" s="64"/>
      <c r="O360" s="64"/>
      <c r="P360" s="64"/>
      <c r="Q360" s="64"/>
      <c r="R360" s="64"/>
      <c r="S360" s="64"/>
      <c r="T360" s="64"/>
      <c r="U360" s="64"/>
      <c r="V360" s="64"/>
      <c r="W360" s="64"/>
      <c r="X360" s="64"/>
      <c r="Y360" s="64"/>
      <c r="Z360" s="64"/>
    </row>
    <row r="361" ht="12" customHeight="1">
      <c r="A361" s="64"/>
      <c r="B361" s="64"/>
      <c r="C361" s="64"/>
      <c r="D361" s="64"/>
      <c r="E361" s="64"/>
      <c r="F361" s="64"/>
      <c r="G361" s="64"/>
      <c r="H361" s="64"/>
      <c r="I361" s="64"/>
      <c r="J361" s="64"/>
      <c r="K361" s="64"/>
      <c r="L361" s="64"/>
      <c r="M361" s="64"/>
      <c r="N361" s="64"/>
      <c r="O361" s="64"/>
      <c r="P361" s="64"/>
      <c r="Q361" s="64"/>
      <c r="R361" s="64"/>
      <c r="S361" s="64"/>
      <c r="T361" s="64"/>
      <c r="U361" s="64"/>
      <c r="V361" s="64"/>
      <c r="W361" s="64"/>
      <c r="X361" s="64"/>
      <c r="Y361" s="64"/>
      <c r="Z361" s="64"/>
    </row>
    <row r="362" ht="12" customHeight="1">
      <c r="A362" s="64"/>
      <c r="B362" s="64"/>
      <c r="C362" s="64"/>
      <c r="D362" s="64"/>
      <c r="E362" s="64"/>
      <c r="F362" s="64"/>
      <c r="G362" s="64"/>
      <c r="H362" s="64"/>
      <c r="I362" s="64"/>
      <c r="J362" s="64"/>
      <c r="K362" s="64"/>
      <c r="L362" s="64"/>
      <c r="M362" s="64"/>
      <c r="N362" s="64"/>
      <c r="O362" s="64"/>
      <c r="P362" s="64"/>
      <c r="Q362" s="64"/>
      <c r="R362" s="64"/>
      <c r="S362" s="64"/>
      <c r="T362" s="64"/>
      <c r="U362" s="64"/>
      <c r="V362" s="64"/>
      <c r="W362" s="64"/>
      <c r="X362" s="64"/>
      <c r="Y362" s="64"/>
      <c r="Z362" s="64"/>
    </row>
    <row r="363" ht="12" customHeight="1">
      <c r="A363" s="64"/>
      <c r="B363" s="64"/>
      <c r="C363" s="64"/>
      <c r="D363" s="64"/>
      <c r="E363" s="64"/>
      <c r="F363" s="64"/>
      <c r="G363" s="64"/>
      <c r="H363" s="64"/>
      <c r="I363" s="64"/>
      <c r="J363" s="64"/>
      <c r="K363" s="64"/>
      <c r="L363" s="64"/>
      <c r="M363" s="64"/>
      <c r="N363" s="64"/>
      <c r="O363" s="64"/>
      <c r="P363" s="64"/>
      <c r="Q363" s="64"/>
      <c r="R363" s="64"/>
      <c r="S363" s="64"/>
      <c r="T363" s="64"/>
      <c r="U363" s="64"/>
      <c r="V363" s="64"/>
      <c r="W363" s="64"/>
      <c r="X363" s="64"/>
      <c r="Y363" s="64"/>
      <c r="Z363" s="64"/>
    </row>
    <row r="364" ht="12" customHeight="1">
      <c r="A364" s="64"/>
      <c r="B364" s="64"/>
      <c r="C364" s="64"/>
      <c r="D364" s="64"/>
      <c r="E364" s="64"/>
      <c r="F364" s="64"/>
      <c r="G364" s="64"/>
      <c r="H364" s="64"/>
      <c r="I364" s="64"/>
      <c r="J364" s="64"/>
      <c r="K364" s="64"/>
      <c r="L364" s="64"/>
      <c r="M364" s="64"/>
      <c r="N364" s="64"/>
      <c r="O364" s="64"/>
      <c r="P364" s="64"/>
      <c r="Q364" s="64"/>
      <c r="R364" s="64"/>
      <c r="S364" s="64"/>
      <c r="T364" s="64"/>
      <c r="U364" s="64"/>
      <c r="V364" s="64"/>
      <c r="W364" s="64"/>
      <c r="X364" s="64"/>
      <c r="Y364" s="64"/>
      <c r="Z364" s="64"/>
    </row>
    <row r="365" ht="12" customHeight="1">
      <c r="A365" s="64"/>
      <c r="B365" s="64"/>
      <c r="C365" s="64"/>
      <c r="D365" s="64"/>
      <c r="E365" s="64"/>
      <c r="F365" s="64"/>
      <c r="G365" s="64"/>
      <c r="H365" s="64"/>
      <c r="I365" s="64"/>
      <c r="J365" s="64"/>
      <c r="K365" s="64"/>
      <c r="L365" s="64"/>
      <c r="M365" s="64"/>
      <c r="N365" s="64"/>
      <c r="O365" s="64"/>
      <c r="P365" s="64"/>
      <c r="Q365" s="64"/>
      <c r="R365" s="64"/>
      <c r="S365" s="64"/>
      <c r="T365" s="64"/>
      <c r="U365" s="64"/>
      <c r="V365" s="64"/>
      <c r="W365" s="64"/>
      <c r="X365" s="64"/>
      <c r="Y365" s="64"/>
      <c r="Z365" s="64"/>
    </row>
    <row r="366" ht="12" customHeight="1">
      <c r="A366" s="64"/>
      <c r="B366" s="64"/>
      <c r="C366" s="64"/>
      <c r="D366" s="64"/>
      <c r="E366" s="64"/>
      <c r="F366" s="64"/>
      <c r="G366" s="64"/>
      <c r="H366" s="64"/>
      <c r="I366" s="64"/>
      <c r="J366" s="64"/>
      <c r="K366" s="64"/>
      <c r="L366" s="64"/>
      <c r="M366" s="64"/>
      <c r="N366" s="64"/>
      <c r="O366" s="64"/>
      <c r="P366" s="64"/>
      <c r="Q366" s="64"/>
      <c r="R366" s="64"/>
      <c r="S366" s="64"/>
      <c r="T366" s="64"/>
      <c r="U366" s="64"/>
      <c r="V366" s="64"/>
      <c r="W366" s="64"/>
      <c r="X366" s="64"/>
      <c r="Y366" s="64"/>
      <c r="Z366" s="64"/>
    </row>
    <row r="367" ht="12" customHeight="1">
      <c r="A367" s="64"/>
      <c r="B367" s="64"/>
      <c r="C367" s="64"/>
      <c r="D367" s="64"/>
      <c r="E367" s="64"/>
      <c r="F367" s="64"/>
      <c r="G367" s="64"/>
      <c r="H367" s="64"/>
      <c r="I367" s="64"/>
      <c r="J367" s="64"/>
      <c r="K367" s="64"/>
      <c r="L367" s="64"/>
      <c r="M367" s="64"/>
      <c r="N367" s="64"/>
      <c r="O367" s="64"/>
      <c r="P367" s="64"/>
      <c r="Q367" s="64"/>
      <c r="R367" s="64"/>
      <c r="S367" s="64"/>
      <c r="T367" s="64"/>
      <c r="U367" s="64"/>
      <c r="V367" s="64"/>
      <c r="W367" s="64"/>
      <c r="X367" s="64"/>
      <c r="Y367" s="64"/>
      <c r="Z367" s="64"/>
    </row>
    <row r="368" ht="12" customHeight="1">
      <c r="A368" s="64"/>
      <c r="B368" s="64"/>
      <c r="C368" s="64"/>
      <c r="D368" s="64"/>
      <c r="E368" s="64"/>
      <c r="F368" s="64"/>
      <c r="G368" s="64"/>
      <c r="H368" s="64"/>
      <c r="I368" s="64"/>
      <c r="J368" s="64"/>
      <c r="K368" s="64"/>
      <c r="L368" s="64"/>
      <c r="M368" s="64"/>
      <c r="N368" s="64"/>
      <c r="O368" s="64"/>
      <c r="P368" s="64"/>
      <c r="Q368" s="64"/>
      <c r="R368" s="64"/>
      <c r="S368" s="64"/>
      <c r="T368" s="64"/>
      <c r="U368" s="64"/>
      <c r="V368" s="64"/>
      <c r="W368" s="64"/>
      <c r="X368" s="64"/>
      <c r="Y368" s="64"/>
      <c r="Z368" s="64"/>
    </row>
    <row r="369" ht="12" customHeight="1">
      <c r="A369" s="64"/>
      <c r="B369" s="64"/>
      <c r="C369" s="64"/>
      <c r="D369" s="64"/>
      <c r="E369" s="64"/>
      <c r="F369" s="64"/>
      <c r="G369" s="64"/>
      <c r="H369" s="64"/>
      <c r="I369" s="64"/>
      <c r="J369" s="64"/>
      <c r="K369" s="64"/>
      <c r="L369" s="64"/>
      <c r="M369" s="64"/>
      <c r="N369" s="64"/>
      <c r="O369" s="64"/>
      <c r="P369" s="64"/>
      <c r="Q369" s="64"/>
      <c r="R369" s="64"/>
      <c r="S369" s="64"/>
      <c r="T369" s="64"/>
      <c r="U369" s="64"/>
      <c r="V369" s="64"/>
      <c r="W369" s="64"/>
      <c r="X369" s="64"/>
      <c r="Y369" s="64"/>
      <c r="Z369" s="64"/>
    </row>
    <row r="370" ht="12" customHeight="1">
      <c r="A370" s="64"/>
      <c r="B370" s="64"/>
      <c r="C370" s="64"/>
      <c r="D370" s="64"/>
      <c r="E370" s="64"/>
      <c r="F370" s="64"/>
      <c r="G370" s="64"/>
      <c r="H370" s="64"/>
      <c r="I370" s="64"/>
      <c r="J370" s="64"/>
      <c r="K370" s="64"/>
      <c r="L370" s="64"/>
      <c r="M370" s="64"/>
      <c r="N370" s="64"/>
      <c r="O370" s="64"/>
      <c r="P370" s="64"/>
      <c r="Q370" s="64"/>
      <c r="R370" s="64"/>
      <c r="S370" s="64"/>
      <c r="T370" s="64"/>
      <c r="U370" s="64"/>
      <c r="V370" s="64"/>
      <c r="W370" s="64"/>
      <c r="X370" s="64"/>
      <c r="Y370" s="64"/>
      <c r="Z370" s="64"/>
    </row>
    <row r="371" ht="12" customHeight="1">
      <c r="A371" s="64"/>
      <c r="B371" s="64"/>
      <c r="C371" s="64"/>
      <c r="D371" s="64"/>
      <c r="E371" s="64"/>
      <c r="F371" s="64"/>
      <c r="G371" s="64"/>
      <c r="H371" s="64"/>
      <c r="I371" s="64"/>
      <c r="J371" s="64"/>
      <c r="K371" s="64"/>
      <c r="L371" s="64"/>
      <c r="M371" s="64"/>
      <c r="N371" s="64"/>
      <c r="O371" s="64"/>
      <c r="P371" s="64"/>
      <c r="Q371" s="64"/>
      <c r="R371" s="64"/>
      <c r="S371" s="64"/>
      <c r="T371" s="64"/>
      <c r="U371" s="64"/>
      <c r="V371" s="64"/>
      <c r="W371" s="64"/>
      <c r="X371" s="64"/>
      <c r="Y371" s="64"/>
      <c r="Z371" s="64"/>
    </row>
    <row r="372" ht="12" customHeight="1">
      <c r="A372" s="64"/>
      <c r="B372" s="64"/>
      <c r="C372" s="64"/>
      <c r="D372" s="64"/>
      <c r="E372" s="64"/>
      <c r="F372" s="64"/>
      <c r="G372" s="64"/>
      <c r="H372" s="64"/>
      <c r="I372" s="64"/>
      <c r="J372" s="64"/>
      <c r="K372" s="64"/>
      <c r="L372" s="64"/>
      <c r="M372" s="64"/>
      <c r="N372" s="64"/>
      <c r="O372" s="64"/>
      <c r="P372" s="64"/>
      <c r="Q372" s="64"/>
      <c r="R372" s="64"/>
      <c r="S372" s="64"/>
      <c r="T372" s="64"/>
      <c r="U372" s="64"/>
      <c r="V372" s="64"/>
      <c r="W372" s="64"/>
      <c r="X372" s="64"/>
      <c r="Y372" s="64"/>
      <c r="Z372" s="64"/>
    </row>
    <row r="373" ht="12" customHeight="1">
      <c r="A373" s="64"/>
      <c r="B373" s="64"/>
      <c r="C373" s="64"/>
      <c r="D373" s="64"/>
      <c r="E373" s="64"/>
      <c r="F373" s="64"/>
      <c r="G373" s="64"/>
      <c r="H373" s="64"/>
      <c r="I373" s="64"/>
      <c r="J373" s="64"/>
      <c r="K373" s="64"/>
      <c r="L373" s="64"/>
      <c r="M373" s="64"/>
      <c r="N373" s="64"/>
      <c r="O373" s="64"/>
      <c r="P373" s="64"/>
      <c r="Q373" s="64"/>
      <c r="R373" s="64"/>
      <c r="S373" s="64"/>
      <c r="T373" s="64"/>
      <c r="U373" s="64"/>
      <c r="V373" s="64"/>
      <c r="W373" s="64"/>
      <c r="X373" s="64"/>
      <c r="Y373" s="64"/>
      <c r="Z373" s="64"/>
    </row>
    <row r="374" ht="12" customHeight="1">
      <c r="A374" s="64"/>
      <c r="B374" s="64"/>
      <c r="C374" s="64"/>
      <c r="D374" s="64"/>
      <c r="E374" s="64"/>
      <c r="F374" s="64"/>
      <c r="G374" s="64"/>
      <c r="H374" s="64"/>
      <c r="I374" s="64"/>
      <c r="J374" s="64"/>
      <c r="K374" s="64"/>
      <c r="L374" s="64"/>
      <c r="M374" s="64"/>
      <c r="N374" s="64"/>
      <c r="O374" s="64"/>
      <c r="P374" s="64"/>
      <c r="Q374" s="64"/>
      <c r="R374" s="64"/>
      <c r="S374" s="64"/>
      <c r="T374" s="64"/>
      <c r="U374" s="64"/>
      <c r="V374" s="64"/>
      <c r="W374" s="64"/>
      <c r="X374" s="64"/>
      <c r="Y374" s="64"/>
      <c r="Z374" s="64"/>
    </row>
    <row r="375" ht="12" customHeight="1">
      <c r="A375" s="64"/>
      <c r="B375" s="64"/>
      <c r="C375" s="64"/>
      <c r="D375" s="64"/>
      <c r="E375" s="64"/>
      <c r="F375" s="64"/>
      <c r="G375" s="64"/>
      <c r="H375" s="64"/>
      <c r="I375" s="64"/>
      <c r="J375" s="64"/>
      <c r="K375" s="64"/>
      <c r="L375" s="64"/>
      <c r="M375" s="64"/>
      <c r="N375" s="64"/>
      <c r="O375" s="64"/>
      <c r="P375" s="64"/>
      <c r="Q375" s="64"/>
      <c r="R375" s="64"/>
      <c r="S375" s="64"/>
      <c r="T375" s="64"/>
      <c r="U375" s="64"/>
      <c r="V375" s="64"/>
      <c r="W375" s="64"/>
      <c r="X375" s="64"/>
      <c r="Y375" s="64"/>
      <c r="Z375" s="64"/>
    </row>
    <row r="376" ht="12" customHeight="1">
      <c r="A376" s="64"/>
      <c r="B376" s="64"/>
      <c r="C376" s="64"/>
      <c r="D376" s="64"/>
      <c r="E376" s="64"/>
      <c r="F376" s="64"/>
      <c r="G376" s="64"/>
      <c r="H376" s="64"/>
      <c r="I376" s="64"/>
      <c r="J376" s="64"/>
      <c r="K376" s="64"/>
      <c r="L376" s="64"/>
      <c r="M376" s="64"/>
      <c r="N376" s="64"/>
      <c r="O376" s="64"/>
      <c r="P376" s="64"/>
      <c r="Q376" s="64"/>
      <c r="R376" s="64"/>
      <c r="S376" s="64"/>
      <c r="T376" s="64"/>
      <c r="U376" s="64"/>
      <c r="V376" s="64"/>
      <c r="W376" s="64"/>
      <c r="X376" s="64"/>
      <c r="Y376" s="64"/>
      <c r="Z376" s="64"/>
    </row>
    <row r="377" ht="12" customHeight="1">
      <c r="A377" s="64"/>
      <c r="B377" s="64"/>
      <c r="C377" s="64"/>
      <c r="D377" s="64"/>
      <c r="E377" s="64"/>
      <c r="F377" s="64"/>
      <c r="G377" s="64"/>
      <c r="H377" s="64"/>
      <c r="I377" s="64"/>
      <c r="J377" s="64"/>
      <c r="K377" s="64"/>
      <c r="L377" s="64"/>
      <c r="M377" s="64"/>
      <c r="N377" s="64"/>
      <c r="O377" s="64"/>
      <c r="P377" s="64"/>
      <c r="Q377" s="64"/>
      <c r="R377" s="64"/>
      <c r="S377" s="64"/>
      <c r="T377" s="64"/>
      <c r="U377" s="64"/>
      <c r="V377" s="64"/>
      <c r="W377" s="64"/>
      <c r="X377" s="64"/>
      <c r="Y377" s="64"/>
      <c r="Z377" s="64"/>
    </row>
    <row r="378" ht="12" customHeight="1">
      <c r="A378" s="64"/>
      <c r="B378" s="64"/>
      <c r="C378" s="64"/>
      <c r="D378" s="64"/>
      <c r="E378" s="64"/>
      <c r="F378" s="64"/>
      <c r="G378" s="64"/>
      <c r="H378" s="64"/>
      <c r="I378" s="64"/>
      <c r="J378" s="64"/>
      <c r="K378" s="64"/>
      <c r="L378" s="64"/>
      <c r="M378" s="64"/>
      <c r="N378" s="64"/>
      <c r="O378" s="64"/>
      <c r="P378" s="64"/>
      <c r="Q378" s="64"/>
      <c r="R378" s="64"/>
      <c r="S378" s="64"/>
      <c r="T378" s="64"/>
      <c r="U378" s="64"/>
      <c r="V378" s="64"/>
      <c r="W378" s="64"/>
      <c r="X378" s="64"/>
      <c r="Y378" s="64"/>
      <c r="Z378" s="64"/>
    </row>
    <row r="379" ht="12" customHeight="1">
      <c r="A379" s="64"/>
      <c r="B379" s="64"/>
      <c r="C379" s="64"/>
      <c r="D379" s="64"/>
      <c r="E379" s="64"/>
      <c r="F379" s="64"/>
      <c r="G379" s="64"/>
      <c r="H379" s="64"/>
      <c r="I379" s="64"/>
      <c r="J379" s="64"/>
      <c r="K379" s="64"/>
      <c r="L379" s="64"/>
      <c r="M379" s="64"/>
      <c r="N379" s="64"/>
      <c r="O379" s="64"/>
      <c r="P379" s="64"/>
      <c r="Q379" s="64"/>
      <c r="R379" s="64"/>
      <c r="S379" s="64"/>
      <c r="T379" s="64"/>
      <c r="U379" s="64"/>
      <c r="V379" s="64"/>
      <c r="W379" s="64"/>
      <c r="X379" s="64"/>
      <c r="Y379" s="64"/>
      <c r="Z379" s="64"/>
    </row>
    <row r="380" ht="12" customHeight="1">
      <c r="A380" s="64"/>
      <c r="B380" s="64"/>
      <c r="C380" s="64"/>
      <c r="D380" s="64"/>
      <c r="E380" s="64"/>
      <c r="F380" s="64"/>
      <c r="G380" s="64"/>
      <c r="H380" s="64"/>
      <c r="I380" s="64"/>
      <c r="J380" s="64"/>
      <c r="K380" s="64"/>
      <c r="L380" s="64"/>
      <c r="M380" s="64"/>
      <c r="N380" s="64"/>
      <c r="O380" s="64"/>
      <c r="P380" s="64"/>
      <c r="Q380" s="64"/>
      <c r="R380" s="64"/>
      <c r="S380" s="64"/>
      <c r="T380" s="64"/>
      <c r="U380" s="64"/>
      <c r="V380" s="64"/>
      <c r="W380" s="64"/>
      <c r="X380" s="64"/>
      <c r="Y380" s="64"/>
      <c r="Z380" s="64"/>
    </row>
    <row r="381" ht="12" customHeight="1">
      <c r="A381" s="64"/>
      <c r="B381" s="64"/>
      <c r="C381" s="64"/>
      <c r="D381" s="64"/>
      <c r="E381" s="64"/>
      <c r="F381" s="64"/>
      <c r="G381" s="64"/>
      <c r="H381" s="64"/>
      <c r="I381" s="64"/>
      <c r="J381" s="64"/>
      <c r="K381" s="64"/>
      <c r="L381" s="64"/>
      <c r="M381" s="64"/>
      <c r="N381" s="64"/>
      <c r="O381" s="64"/>
      <c r="P381" s="64"/>
      <c r="Q381" s="64"/>
      <c r="R381" s="64"/>
      <c r="S381" s="64"/>
      <c r="T381" s="64"/>
      <c r="U381" s="64"/>
      <c r="V381" s="64"/>
      <c r="W381" s="64"/>
      <c r="X381" s="64"/>
      <c r="Y381" s="64"/>
      <c r="Z381" s="64"/>
    </row>
    <row r="382" ht="12" customHeight="1">
      <c r="A382" s="64"/>
      <c r="B382" s="64"/>
      <c r="C382" s="64"/>
      <c r="D382" s="64"/>
      <c r="E382" s="64"/>
      <c r="F382" s="64"/>
      <c r="G382" s="64"/>
      <c r="H382" s="64"/>
      <c r="I382" s="64"/>
      <c r="J382" s="64"/>
      <c r="K382" s="64"/>
      <c r="L382" s="64"/>
      <c r="M382" s="64"/>
      <c r="N382" s="64"/>
      <c r="O382" s="64"/>
      <c r="P382" s="64"/>
      <c r="Q382" s="64"/>
      <c r="R382" s="64"/>
      <c r="S382" s="64"/>
      <c r="T382" s="64"/>
      <c r="U382" s="64"/>
      <c r="V382" s="64"/>
      <c r="W382" s="64"/>
      <c r="X382" s="64"/>
      <c r="Y382" s="64"/>
      <c r="Z382" s="64"/>
    </row>
    <row r="383" ht="12" customHeight="1">
      <c r="A383" s="64"/>
      <c r="B383" s="64"/>
      <c r="C383" s="64"/>
      <c r="D383" s="64"/>
      <c r="E383" s="64"/>
      <c r="F383" s="64"/>
      <c r="G383" s="64"/>
      <c r="H383" s="64"/>
      <c r="I383" s="64"/>
      <c r="J383" s="64"/>
      <c r="K383" s="64"/>
      <c r="L383" s="64"/>
      <c r="M383" s="64"/>
      <c r="N383" s="64"/>
      <c r="O383" s="64"/>
      <c r="P383" s="64"/>
      <c r="Q383" s="64"/>
      <c r="R383" s="64"/>
      <c r="S383" s="64"/>
      <c r="T383" s="64"/>
      <c r="U383" s="64"/>
      <c r="V383" s="64"/>
      <c r="W383" s="64"/>
      <c r="X383" s="64"/>
      <c r="Y383" s="64"/>
      <c r="Z383" s="64"/>
    </row>
    <row r="384" ht="12" customHeight="1">
      <c r="A384" s="64"/>
      <c r="B384" s="64"/>
      <c r="C384" s="64"/>
      <c r="D384" s="64"/>
      <c r="E384" s="64"/>
      <c r="F384" s="64"/>
      <c r="G384" s="64"/>
      <c r="H384" s="64"/>
      <c r="I384" s="64"/>
      <c r="J384" s="64"/>
      <c r="K384" s="64"/>
      <c r="L384" s="64"/>
      <c r="M384" s="64"/>
      <c r="N384" s="64"/>
      <c r="O384" s="64"/>
      <c r="P384" s="64"/>
      <c r="Q384" s="64"/>
      <c r="R384" s="64"/>
      <c r="S384" s="64"/>
      <c r="T384" s="64"/>
      <c r="U384" s="64"/>
      <c r="V384" s="64"/>
      <c r="W384" s="64"/>
      <c r="X384" s="64"/>
      <c r="Y384" s="64"/>
      <c r="Z384" s="64"/>
    </row>
    <row r="385" ht="12" customHeight="1">
      <c r="A385" s="64"/>
      <c r="B385" s="64"/>
      <c r="C385" s="64"/>
      <c r="D385" s="64"/>
      <c r="E385" s="64"/>
      <c r="F385" s="64"/>
      <c r="G385" s="64"/>
      <c r="H385" s="64"/>
      <c r="I385" s="64"/>
      <c r="J385" s="64"/>
      <c r="K385" s="64"/>
      <c r="L385" s="64"/>
      <c r="M385" s="64"/>
      <c r="N385" s="64"/>
      <c r="O385" s="64"/>
      <c r="P385" s="64"/>
      <c r="Q385" s="64"/>
      <c r="R385" s="64"/>
      <c r="S385" s="64"/>
      <c r="T385" s="64"/>
      <c r="U385" s="64"/>
      <c r="V385" s="64"/>
      <c r="W385" s="64"/>
      <c r="X385" s="64"/>
      <c r="Y385" s="64"/>
      <c r="Z385" s="64"/>
    </row>
    <row r="386" ht="12" customHeight="1">
      <c r="A386" s="64"/>
      <c r="B386" s="64"/>
      <c r="C386" s="64"/>
      <c r="D386" s="64"/>
      <c r="E386" s="64"/>
      <c r="F386" s="64"/>
      <c r="G386" s="64"/>
      <c r="H386" s="64"/>
      <c r="I386" s="64"/>
      <c r="J386" s="64"/>
      <c r="K386" s="64"/>
      <c r="L386" s="64"/>
      <c r="M386" s="64"/>
      <c r="N386" s="64"/>
      <c r="O386" s="64"/>
      <c r="P386" s="64"/>
      <c r="Q386" s="64"/>
      <c r="R386" s="64"/>
      <c r="S386" s="64"/>
      <c r="T386" s="64"/>
      <c r="U386" s="64"/>
      <c r="V386" s="64"/>
      <c r="W386" s="64"/>
      <c r="X386" s="64"/>
      <c r="Y386" s="64"/>
      <c r="Z386" s="64"/>
    </row>
    <row r="387" ht="12" customHeight="1">
      <c r="A387" s="64"/>
      <c r="B387" s="64"/>
      <c r="C387" s="64"/>
      <c r="D387" s="64"/>
      <c r="E387" s="64"/>
      <c r="F387" s="64"/>
      <c r="G387" s="64"/>
      <c r="H387" s="64"/>
      <c r="I387" s="64"/>
      <c r="J387" s="64"/>
      <c r="K387" s="64"/>
      <c r="L387" s="64"/>
      <c r="M387" s="64"/>
      <c r="N387" s="64"/>
      <c r="O387" s="64"/>
      <c r="P387" s="64"/>
      <c r="Q387" s="64"/>
      <c r="R387" s="64"/>
      <c r="S387" s="64"/>
      <c r="T387" s="64"/>
      <c r="U387" s="64"/>
      <c r="V387" s="64"/>
      <c r="W387" s="64"/>
      <c r="X387" s="64"/>
      <c r="Y387" s="64"/>
      <c r="Z387" s="64"/>
    </row>
    <row r="388" ht="12" customHeight="1">
      <c r="A388" s="64"/>
      <c r="B388" s="64"/>
      <c r="C388" s="64"/>
      <c r="D388" s="64"/>
      <c r="E388" s="64"/>
      <c r="F388" s="64"/>
      <c r="G388" s="64"/>
      <c r="H388" s="64"/>
      <c r="I388" s="64"/>
      <c r="J388" s="64"/>
      <c r="K388" s="64"/>
      <c r="L388" s="64"/>
      <c r="M388" s="64"/>
      <c r="N388" s="64"/>
      <c r="O388" s="64"/>
      <c r="P388" s="64"/>
      <c r="Q388" s="64"/>
      <c r="R388" s="64"/>
      <c r="S388" s="64"/>
      <c r="T388" s="64"/>
      <c r="U388" s="64"/>
      <c r="V388" s="64"/>
      <c r="W388" s="64"/>
      <c r="X388" s="64"/>
      <c r="Y388" s="64"/>
      <c r="Z388" s="64"/>
    </row>
    <row r="389" ht="12" customHeight="1">
      <c r="A389" s="64"/>
      <c r="B389" s="64"/>
      <c r="C389" s="64"/>
      <c r="D389" s="64"/>
      <c r="E389" s="64"/>
      <c r="F389" s="64"/>
      <c r="G389" s="64"/>
      <c r="H389" s="64"/>
      <c r="I389" s="64"/>
      <c r="J389" s="64"/>
      <c r="K389" s="64"/>
      <c r="L389" s="64"/>
      <c r="M389" s="64"/>
      <c r="N389" s="64"/>
      <c r="O389" s="64"/>
      <c r="P389" s="64"/>
      <c r="Q389" s="64"/>
      <c r="R389" s="64"/>
      <c r="S389" s="64"/>
      <c r="T389" s="64"/>
      <c r="U389" s="64"/>
      <c r="V389" s="64"/>
      <c r="W389" s="64"/>
      <c r="X389" s="64"/>
      <c r="Y389" s="64"/>
      <c r="Z389" s="64"/>
    </row>
    <row r="390" ht="12" customHeight="1">
      <c r="A390" s="64"/>
      <c r="B390" s="64"/>
      <c r="C390" s="64"/>
      <c r="D390" s="64"/>
      <c r="E390" s="64"/>
      <c r="F390" s="64"/>
      <c r="G390" s="64"/>
      <c r="H390" s="64"/>
      <c r="I390" s="64"/>
      <c r="J390" s="64"/>
      <c r="K390" s="64"/>
      <c r="L390" s="64"/>
      <c r="M390" s="64"/>
      <c r="N390" s="64"/>
      <c r="O390" s="64"/>
      <c r="P390" s="64"/>
      <c r="Q390" s="64"/>
      <c r="R390" s="64"/>
      <c r="S390" s="64"/>
      <c r="T390" s="64"/>
      <c r="U390" s="64"/>
      <c r="V390" s="64"/>
      <c r="W390" s="64"/>
      <c r="X390" s="64"/>
      <c r="Y390" s="64"/>
      <c r="Z390" s="64"/>
    </row>
    <row r="391" ht="12" customHeight="1">
      <c r="A391" s="64"/>
      <c r="B391" s="64"/>
      <c r="C391" s="64"/>
      <c r="D391" s="64"/>
      <c r="E391" s="64"/>
      <c r="F391" s="64"/>
      <c r="G391" s="64"/>
      <c r="H391" s="64"/>
      <c r="I391" s="64"/>
      <c r="J391" s="64"/>
      <c r="K391" s="64"/>
      <c r="L391" s="64"/>
      <c r="M391" s="64"/>
      <c r="N391" s="64"/>
      <c r="O391" s="64"/>
      <c r="P391" s="64"/>
      <c r="Q391" s="64"/>
      <c r="R391" s="64"/>
      <c r="S391" s="64"/>
      <c r="T391" s="64"/>
      <c r="U391" s="64"/>
      <c r="V391" s="64"/>
      <c r="W391" s="64"/>
      <c r="X391" s="64"/>
      <c r="Y391" s="64"/>
      <c r="Z391" s="64"/>
    </row>
    <row r="392" ht="12" customHeight="1">
      <c r="A392" s="64"/>
      <c r="B392" s="64"/>
      <c r="C392" s="64"/>
      <c r="D392" s="64"/>
      <c r="E392" s="64"/>
      <c r="F392" s="64"/>
      <c r="G392" s="64"/>
      <c r="H392" s="64"/>
      <c r="I392" s="64"/>
      <c r="J392" s="64"/>
      <c r="K392" s="64"/>
      <c r="L392" s="64"/>
      <c r="M392" s="64"/>
      <c r="N392" s="64"/>
      <c r="O392" s="64"/>
      <c r="P392" s="64"/>
      <c r="Q392" s="64"/>
      <c r="R392" s="64"/>
      <c r="S392" s="64"/>
      <c r="T392" s="64"/>
      <c r="U392" s="64"/>
      <c r="V392" s="64"/>
      <c r="W392" s="64"/>
      <c r="X392" s="64"/>
      <c r="Y392" s="64"/>
      <c r="Z392" s="64"/>
    </row>
    <row r="393" ht="12" customHeight="1">
      <c r="A393" s="64"/>
      <c r="B393" s="64"/>
      <c r="C393" s="64"/>
      <c r="D393" s="64"/>
      <c r="E393" s="64"/>
      <c r="F393" s="64"/>
      <c r="G393" s="64"/>
      <c r="H393" s="64"/>
      <c r="I393" s="64"/>
      <c r="J393" s="64"/>
      <c r="K393" s="64"/>
      <c r="L393" s="64"/>
      <c r="M393" s="64"/>
      <c r="N393" s="64"/>
      <c r="O393" s="64"/>
      <c r="P393" s="64"/>
      <c r="Q393" s="64"/>
      <c r="R393" s="64"/>
      <c r="S393" s="64"/>
      <c r="T393" s="64"/>
      <c r="U393" s="64"/>
      <c r="V393" s="64"/>
      <c r="W393" s="64"/>
      <c r="X393" s="64"/>
      <c r="Y393" s="64"/>
      <c r="Z393" s="64"/>
    </row>
    <row r="394" ht="12" customHeight="1">
      <c r="A394" s="64"/>
      <c r="B394" s="64"/>
      <c r="C394" s="64"/>
      <c r="D394" s="64"/>
      <c r="E394" s="64"/>
      <c r="F394" s="64"/>
      <c r="G394" s="64"/>
      <c r="H394" s="64"/>
      <c r="I394" s="64"/>
      <c r="J394" s="64"/>
      <c r="K394" s="64"/>
      <c r="L394" s="64"/>
      <c r="M394" s="64"/>
      <c r="N394" s="64"/>
      <c r="O394" s="64"/>
      <c r="P394" s="64"/>
      <c r="Q394" s="64"/>
      <c r="R394" s="64"/>
      <c r="S394" s="64"/>
      <c r="T394" s="64"/>
      <c r="U394" s="64"/>
      <c r="V394" s="64"/>
      <c r="W394" s="64"/>
      <c r="X394" s="64"/>
      <c r="Y394" s="64"/>
      <c r="Z394" s="64"/>
    </row>
    <row r="395" ht="12" customHeight="1">
      <c r="A395" s="64"/>
      <c r="B395" s="64"/>
      <c r="C395" s="64"/>
      <c r="D395" s="64"/>
      <c r="E395" s="64"/>
      <c r="F395" s="64"/>
      <c r="G395" s="64"/>
      <c r="H395" s="64"/>
      <c r="I395" s="64"/>
      <c r="J395" s="64"/>
      <c r="K395" s="64"/>
      <c r="L395" s="64"/>
      <c r="M395" s="64"/>
      <c r="N395" s="64"/>
      <c r="O395" s="64"/>
      <c r="P395" s="64"/>
      <c r="Q395" s="64"/>
      <c r="R395" s="64"/>
      <c r="S395" s="64"/>
      <c r="T395" s="64"/>
      <c r="U395" s="64"/>
      <c r="V395" s="64"/>
      <c r="W395" s="64"/>
      <c r="X395" s="64"/>
      <c r="Y395" s="64"/>
      <c r="Z395" s="64"/>
    </row>
    <row r="396" ht="12" customHeight="1">
      <c r="A396" s="64"/>
      <c r="B396" s="64"/>
      <c r="C396" s="64"/>
      <c r="D396" s="64"/>
      <c r="E396" s="64"/>
      <c r="F396" s="64"/>
      <c r="G396" s="64"/>
      <c r="H396" s="64"/>
      <c r="I396" s="64"/>
      <c r="J396" s="64"/>
      <c r="K396" s="64"/>
      <c r="L396" s="64"/>
      <c r="M396" s="64"/>
      <c r="N396" s="64"/>
      <c r="O396" s="64"/>
      <c r="P396" s="64"/>
      <c r="Q396" s="64"/>
      <c r="R396" s="64"/>
      <c r="S396" s="64"/>
      <c r="T396" s="64"/>
      <c r="U396" s="64"/>
      <c r="V396" s="64"/>
      <c r="W396" s="64"/>
      <c r="X396" s="64"/>
      <c r="Y396" s="64"/>
      <c r="Z396" s="64"/>
    </row>
    <row r="397" ht="12" customHeight="1">
      <c r="A397" s="64"/>
      <c r="B397" s="64"/>
      <c r="C397" s="64"/>
      <c r="D397" s="64"/>
      <c r="E397" s="64"/>
      <c r="F397" s="64"/>
      <c r="G397" s="64"/>
      <c r="H397" s="64"/>
      <c r="I397" s="64"/>
      <c r="J397" s="64"/>
      <c r="K397" s="64"/>
      <c r="L397" s="64"/>
      <c r="M397" s="64"/>
      <c r="N397" s="64"/>
      <c r="O397" s="64"/>
      <c r="P397" s="64"/>
      <c r="Q397" s="64"/>
      <c r="R397" s="64"/>
      <c r="S397" s="64"/>
      <c r="T397" s="64"/>
      <c r="U397" s="64"/>
      <c r="V397" s="64"/>
      <c r="W397" s="64"/>
      <c r="X397" s="64"/>
      <c r="Y397" s="64"/>
      <c r="Z397" s="64"/>
    </row>
    <row r="398" ht="12" customHeight="1">
      <c r="A398" s="64"/>
      <c r="B398" s="64"/>
      <c r="C398" s="64"/>
      <c r="D398" s="64"/>
      <c r="E398" s="64"/>
      <c r="F398" s="64"/>
      <c r="G398" s="64"/>
      <c r="H398" s="64"/>
      <c r="I398" s="64"/>
      <c r="J398" s="64"/>
      <c r="K398" s="64"/>
      <c r="L398" s="64"/>
      <c r="M398" s="64"/>
      <c r="N398" s="64"/>
      <c r="O398" s="64"/>
      <c r="P398" s="64"/>
      <c r="Q398" s="64"/>
      <c r="R398" s="64"/>
      <c r="S398" s="64"/>
      <c r="T398" s="64"/>
      <c r="U398" s="64"/>
      <c r="V398" s="64"/>
      <c r="W398" s="64"/>
      <c r="X398" s="64"/>
      <c r="Y398" s="64"/>
      <c r="Z398" s="64"/>
    </row>
    <row r="399" ht="12" customHeight="1">
      <c r="A399" s="64"/>
      <c r="B399" s="64"/>
      <c r="C399" s="64"/>
      <c r="D399" s="64"/>
      <c r="E399" s="64"/>
      <c r="F399" s="64"/>
      <c r="G399" s="64"/>
      <c r="H399" s="64"/>
      <c r="I399" s="64"/>
      <c r="J399" s="64"/>
      <c r="K399" s="64"/>
      <c r="L399" s="64"/>
      <c r="M399" s="64"/>
      <c r="N399" s="64"/>
      <c r="O399" s="64"/>
      <c r="P399" s="64"/>
      <c r="Q399" s="64"/>
      <c r="R399" s="64"/>
      <c r="S399" s="64"/>
      <c r="T399" s="64"/>
      <c r="U399" s="64"/>
      <c r="V399" s="64"/>
      <c r="W399" s="64"/>
      <c r="X399" s="64"/>
      <c r="Y399" s="64"/>
      <c r="Z399" s="64"/>
    </row>
    <row r="400" ht="12" customHeight="1">
      <c r="A400" s="64"/>
      <c r="B400" s="64"/>
      <c r="C400" s="64"/>
      <c r="D400" s="64"/>
      <c r="E400" s="64"/>
      <c r="F400" s="64"/>
      <c r="G400" s="64"/>
      <c r="H400" s="64"/>
      <c r="I400" s="64"/>
      <c r="J400" s="64"/>
      <c r="K400" s="64"/>
      <c r="L400" s="64"/>
      <c r="M400" s="64"/>
      <c r="N400" s="64"/>
      <c r="O400" s="64"/>
      <c r="P400" s="64"/>
      <c r="Q400" s="64"/>
      <c r="R400" s="64"/>
      <c r="S400" s="64"/>
      <c r="T400" s="64"/>
      <c r="U400" s="64"/>
      <c r="V400" s="64"/>
      <c r="W400" s="64"/>
      <c r="X400" s="64"/>
      <c r="Y400" s="64"/>
      <c r="Z400" s="64"/>
    </row>
    <row r="401" ht="12" customHeight="1">
      <c r="A401" s="64"/>
      <c r="B401" s="64"/>
      <c r="C401" s="64"/>
      <c r="D401" s="64"/>
      <c r="E401" s="64"/>
      <c r="F401" s="64"/>
      <c r="G401" s="64"/>
      <c r="H401" s="64"/>
      <c r="I401" s="64"/>
      <c r="J401" s="64"/>
      <c r="K401" s="64"/>
      <c r="L401" s="64"/>
      <c r="M401" s="64"/>
      <c r="N401" s="64"/>
      <c r="O401" s="64"/>
      <c r="P401" s="64"/>
      <c r="Q401" s="64"/>
      <c r="R401" s="64"/>
      <c r="S401" s="64"/>
      <c r="T401" s="64"/>
      <c r="U401" s="64"/>
      <c r="V401" s="64"/>
      <c r="W401" s="64"/>
      <c r="X401" s="64"/>
      <c r="Y401" s="64"/>
      <c r="Z401" s="64"/>
    </row>
    <row r="402" ht="12" customHeight="1">
      <c r="A402" s="64"/>
      <c r="B402" s="64"/>
      <c r="C402" s="64"/>
      <c r="D402" s="64"/>
      <c r="E402" s="64"/>
      <c r="F402" s="64"/>
      <c r="G402" s="64"/>
      <c r="H402" s="64"/>
      <c r="I402" s="64"/>
      <c r="J402" s="64"/>
      <c r="K402" s="64"/>
      <c r="L402" s="64"/>
      <c r="M402" s="64"/>
      <c r="N402" s="64"/>
      <c r="O402" s="64"/>
      <c r="P402" s="64"/>
      <c r="Q402" s="64"/>
      <c r="R402" s="64"/>
      <c r="S402" s="64"/>
      <c r="T402" s="64"/>
      <c r="U402" s="64"/>
      <c r="V402" s="64"/>
      <c r="W402" s="64"/>
      <c r="X402" s="64"/>
      <c r="Y402" s="64"/>
      <c r="Z402" s="64"/>
    </row>
    <row r="403" ht="12" customHeight="1">
      <c r="A403" s="64"/>
      <c r="B403" s="64"/>
      <c r="C403" s="64"/>
      <c r="D403" s="64"/>
      <c r="E403" s="64"/>
      <c r="F403" s="64"/>
      <c r="G403" s="64"/>
      <c r="H403" s="64"/>
      <c r="I403" s="64"/>
      <c r="J403" s="64"/>
      <c r="K403" s="64"/>
      <c r="L403" s="64"/>
      <c r="M403" s="64"/>
      <c r="N403" s="64"/>
      <c r="O403" s="64"/>
      <c r="P403" s="64"/>
      <c r="Q403" s="64"/>
      <c r="R403" s="64"/>
      <c r="S403" s="64"/>
      <c r="T403" s="64"/>
      <c r="U403" s="64"/>
      <c r="V403" s="64"/>
      <c r="W403" s="64"/>
      <c r="X403" s="64"/>
      <c r="Y403" s="64"/>
      <c r="Z403" s="64"/>
    </row>
    <row r="404" ht="12" customHeight="1">
      <c r="A404" s="64"/>
      <c r="B404" s="64"/>
      <c r="C404" s="64"/>
      <c r="D404" s="64"/>
      <c r="E404" s="64"/>
      <c r="F404" s="64"/>
      <c r="G404" s="64"/>
      <c r="H404" s="64"/>
      <c r="I404" s="64"/>
      <c r="J404" s="64"/>
      <c r="K404" s="64"/>
      <c r="L404" s="64"/>
      <c r="M404" s="64"/>
      <c r="N404" s="64"/>
      <c r="O404" s="64"/>
      <c r="P404" s="64"/>
      <c r="Q404" s="64"/>
      <c r="R404" s="64"/>
      <c r="S404" s="64"/>
      <c r="T404" s="64"/>
      <c r="U404" s="64"/>
      <c r="V404" s="64"/>
      <c r="W404" s="64"/>
      <c r="X404" s="64"/>
      <c r="Y404" s="64"/>
      <c r="Z404" s="64"/>
    </row>
    <row r="405" ht="12" customHeight="1">
      <c r="A405" s="64"/>
      <c r="B405" s="64"/>
      <c r="C405" s="64"/>
      <c r="D405" s="64"/>
      <c r="E405" s="64"/>
      <c r="F405" s="64"/>
      <c r="G405" s="64"/>
      <c r="H405" s="64"/>
      <c r="I405" s="64"/>
      <c r="J405" s="64"/>
      <c r="K405" s="64"/>
      <c r="L405" s="64"/>
      <c r="M405" s="64"/>
      <c r="N405" s="64"/>
      <c r="O405" s="64"/>
      <c r="P405" s="64"/>
      <c r="Q405" s="64"/>
      <c r="R405" s="64"/>
      <c r="S405" s="64"/>
      <c r="T405" s="64"/>
      <c r="U405" s="64"/>
      <c r="V405" s="64"/>
      <c r="W405" s="64"/>
      <c r="X405" s="64"/>
      <c r="Y405" s="64"/>
      <c r="Z405" s="64"/>
    </row>
    <row r="406" ht="12" customHeight="1">
      <c r="A406" s="64"/>
      <c r="B406" s="64"/>
      <c r="C406" s="64"/>
      <c r="D406" s="64"/>
      <c r="E406" s="64"/>
      <c r="F406" s="64"/>
      <c r="G406" s="64"/>
      <c r="H406" s="64"/>
      <c r="I406" s="64"/>
      <c r="J406" s="64"/>
      <c r="K406" s="64"/>
      <c r="L406" s="64"/>
      <c r="M406" s="64"/>
      <c r="N406" s="64"/>
      <c r="O406" s="64"/>
      <c r="P406" s="64"/>
      <c r="Q406" s="64"/>
      <c r="R406" s="64"/>
      <c r="S406" s="64"/>
      <c r="T406" s="64"/>
      <c r="U406" s="64"/>
      <c r="V406" s="64"/>
      <c r="W406" s="64"/>
      <c r="X406" s="64"/>
      <c r="Y406" s="64"/>
      <c r="Z406" s="64"/>
    </row>
    <row r="407" ht="12" customHeight="1">
      <c r="A407" s="64"/>
      <c r="B407" s="64"/>
      <c r="C407" s="64"/>
      <c r="D407" s="64"/>
      <c r="E407" s="64"/>
      <c r="F407" s="64"/>
      <c r="G407" s="64"/>
      <c r="H407" s="64"/>
      <c r="I407" s="64"/>
      <c r="J407" s="64"/>
      <c r="K407" s="64"/>
      <c r="L407" s="64"/>
      <c r="M407" s="64"/>
      <c r="N407" s="64"/>
      <c r="O407" s="64"/>
      <c r="P407" s="64"/>
      <c r="Q407" s="64"/>
      <c r="R407" s="64"/>
      <c r="S407" s="64"/>
      <c r="T407" s="64"/>
      <c r="U407" s="64"/>
      <c r="V407" s="64"/>
      <c r="W407" s="64"/>
      <c r="X407" s="64"/>
      <c r="Y407" s="64"/>
      <c r="Z407" s="64"/>
    </row>
    <row r="408" ht="12" customHeight="1">
      <c r="A408" s="64"/>
      <c r="B408" s="64"/>
      <c r="C408" s="64"/>
      <c r="D408" s="64"/>
      <c r="E408" s="64"/>
      <c r="F408" s="64"/>
      <c r="G408" s="64"/>
      <c r="H408" s="64"/>
      <c r="I408" s="64"/>
      <c r="J408" s="64"/>
      <c r="K408" s="64"/>
      <c r="L408" s="64"/>
      <c r="M408" s="64"/>
      <c r="N408" s="64"/>
      <c r="O408" s="64"/>
      <c r="P408" s="64"/>
      <c r="Q408" s="64"/>
      <c r="R408" s="64"/>
      <c r="S408" s="64"/>
      <c r="T408" s="64"/>
      <c r="U408" s="64"/>
      <c r="V408" s="64"/>
      <c r="W408" s="64"/>
      <c r="X408" s="64"/>
      <c r="Y408" s="64"/>
      <c r="Z408" s="64"/>
    </row>
    <row r="409" ht="12" customHeight="1">
      <c r="A409" s="64"/>
      <c r="B409" s="64"/>
      <c r="C409" s="64"/>
      <c r="D409" s="64"/>
      <c r="E409" s="64"/>
      <c r="F409" s="64"/>
      <c r="G409" s="64"/>
      <c r="H409" s="64"/>
      <c r="I409" s="64"/>
      <c r="J409" s="64"/>
      <c r="K409" s="64"/>
      <c r="L409" s="64"/>
      <c r="M409" s="64"/>
      <c r="N409" s="64"/>
      <c r="O409" s="64"/>
      <c r="P409" s="64"/>
      <c r="Q409" s="64"/>
      <c r="R409" s="64"/>
      <c r="S409" s="64"/>
      <c r="T409" s="64"/>
      <c r="U409" s="64"/>
      <c r="V409" s="64"/>
      <c r="W409" s="64"/>
      <c r="X409" s="64"/>
      <c r="Y409" s="64"/>
      <c r="Z409" s="64"/>
    </row>
    <row r="410" ht="12" customHeight="1">
      <c r="A410" s="64"/>
      <c r="B410" s="64"/>
      <c r="C410" s="64"/>
      <c r="D410" s="64"/>
      <c r="E410" s="64"/>
      <c r="F410" s="64"/>
      <c r="G410" s="64"/>
      <c r="H410" s="64"/>
      <c r="I410" s="64"/>
      <c r="J410" s="64"/>
      <c r="K410" s="64"/>
      <c r="L410" s="64"/>
      <c r="M410" s="64"/>
      <c r="N410" s="64"/>
      <c r="O410" s="64"/>
      <c r="P410" s="64"/>
      <c r="Q410" s="64"/>
      <c r="R410" s="64"/>
      <c r="S410" s="64"/>
      <c r="T410" s="64"/>
      <c r="U410" s="64"/>
      <c r="V410" s="64"/>
      <c r="W410" s="64"/>
      <c r="X410" s="64"/>
      <c r="Y410" s="64"/>
      <c r="Z410" s="64"/>
    </row>
    <row r="411" ht="12" customHeight="1">
      <c r="A411" s="64"/>
      <c r="B411" s="64"/>
      <c r="C411" s="64"/>
      <c r="D411" s="64"/>
      <c r="E411" s="64"/>
      <c r="F411" s="64"/>
      <c r="G411" s="64"/>
      <c r="H411" s="64"/>
      <c r="I411" s="64"/>
      <c r="J411" s="64"/>
      <c r="K411" s="64"/>
      <c r="L411" s="64"/>
      <c r="M411" s="64"/>
      <c r="N411" s="64"/>
      <c r="O411" s="64"/>
      <c r="P411" s="64"/>
      <c r="Q411" s="64"/>
      <c r="R411" s="64"/>
      <c r="S411" s="64"/>
      <c r="T411" s="64"/>
      <c r="U411" s="64"/>
      <c r="V411" s="64"/>
      <c r="W411" s="64"/>
      <c r="X411" s="64"/>
      <c r="Y411" s="64"/>
      <c r="Z411" s="64"/>
    </row>
    <row r="412" ht="12" customHeight="1">
      <c r="A412" s="64"/>
      <c r="B412" s="64"/>
      <c r="C412" s="64"/>
      <c r="D412" s="64"/>
      <c r="E412" s="64"/>
      <c r="F412" s="64"/>
      <c r="G412" s="64"/>
      <c r="H412" s="64"/>
      <c r="I412" s="64"/>
      <c r="J412" s="64"/>
      <c r="K412" s="64"/>
      <c r="L412" s="64"/>
      <c r="M412" s="64"/>
      <c r="N412" s="64"/>
      <c r="O412" s="64"/>
      <c r="P412" s="64"/>
      <c r="Q412" s="64"/>
      <c r="R412" s="64"/>
      <c r="S412" s="64"/>
      <c r="T412" s="64"/>
      <c r="U412" s="64"/>
      <c r="V412" s="64"/>
      <c r="W412" s="64"/>
      <c r="X412" s="64"/>
      <c r="Y412" s="64"/>
      <c r="Z412" s="64"/>
    </row>
    <row r="413" ht="12" customHeight="1">
      <c r="A413" s="64"/>
      <c r="B413" s="64"/>
      <c r="C413" s="64"/>
      <c r="D413" s="64"/>
      <c r="E413" s="64"/>
      <c r="F413" s="64"/>
      <c r="G413" s="64"/>
      <c r="H413" s="64"/>
      <c r="I413" s="64"/>
      <c r="J413" s="64"/>
      <c r="K413" s="64"/>
      <c r="L413" s="64"/>
      <c r="M413" s="64"/>
      <c r="N413" s="64"/>
      <c r="O413" s="64"/>
      <c r="P413" s="64"/>
      <c r="Q413" s="64"/>
      <c r="R413" s="64"/>
      <c r="S413" s="64"/>
      <c r="T413" s="64"/>
      <c r="U413" s="64"/>
      <c r="V413" s="64"/>
      <c r="W413" s="64"/>
      <c r="X413" s="64"/>
      <c r="Y413" s="64"/>
      <c r="Z413" s="64"/>
    </row>
    <row r="414" ht="12" customHeight="1">
      <c r="A414" s="64"/>
      <c r="B414" s="64"/>
      <c r="C414" s="64"/>
      <c r="D414" s="64"/>
      <c r="E414" s="64"/>
      <c r="F414" s="64"/>
      <c r="G414" s="64"/>
      <c r="H414" s="64"/>
      <c r="I414" s="64"/>
      <c r="J414" s="64"/>
      <c r="K414" s="64"/>
      <c r="L414" s="64"/>
      <c r="M414" s="64"/>
      <c r="N414" s="64"/>
      <c r="O414" s="64"/>
      <c r="P414" s="64"/>
      <c r="Q414" s="64"/>
      <c r="R414" s="64"/>
      <c r="S414" s="64"/>
      <c r="T414" s="64"/>
      <c r="U414" s="64"/>
      <c r="V414" s="64"/>
      <c r="W414" s="64"/>
      <c r="X414" s="64"/>
      <c r="Y414" s="64"/>
      <c r="Z414" s="64"/>
    </row>
    <row r="415" ht="12" customHeight="1">
      <c r="A415" s="64"/>
      <c r="B415" s="64"/>
      <c r="C415" s="64"/>
      <c r="D415" s="64"/>
      <c r="E415" s="64"/>
      <c r="F415" s="64"/>
      <c r="G415" s="64"/>
      <c r="H415" s="64"/>
      <c r="I415" s="64"/>
      <c r="J415" s="64"/>
      <c r="K415" s="64"/>
      <c r="L415" s="64"/>
      <c r="M415" s="64"/>
      <c r="N415" s="64"/>
      <c r="O415" s="64"/>
      <c r="P415" s="64"/>
      <c r="Q415" s="64"/>
      <c r="R415" s="64"/>
      <c r="S415" s="64"/>
      <c r="T415" s="64"/>
      <c r="U415" s="64"/>
      <c r="V415" s="64"/>
      <c r="W415" s="64"/>
      <c r="X415" s="64"/>
      <c r="Y415" s="64"/>
      <c r="Z415" s="64"/>
    </row>
    <row r="416" ht="12" customHeight="1">
      <c r="A416" s="64"/>
      <c r="B416" s="64"/>
      <c r="C416" s="64"/>
      <c r="D416" s="64"/>
      <c r="E416" s="64"/>
      <c r="F416" s="64"/>
      <c r="G416" s="64"/>
      <c r="H416" s="64"/>
      <c r="I416" s="64"/>
      <c r="J416" s="64"/>
      <c r="K416" s="64"/>
      <c r="L416" s="64"/>
      <c r="M416" s="64"/>
      <c r="N416" s="64"/>
      <c r="O416" s="64"/>
      <c r="P416" s="64"/>
      <c r="Q416" s="64"/>
      <c r="R416" s="64"/>
      <c r="S416" s="64"/>
      <c r="T416" s="64"/>
      <c r="U416" s="64"/>
      <c r="V416" s="64"/>
      <c r="W416" s="64"/>
      <c r="X416" s="64"/>
      <c r="Y416" s="64"/>
      <c r="Z416" s="64"/>
    </row>
    <row r="417" ht="12" customHeight="1">
      <c r="A417" s="64"/>
      <c r="B417" s="64"/>
      <c r="C417" s="64"/>
      <c r="D417" s="64"/>
      <c r="E417" s="64"/>
      <c r="F417" s="64"/>
      <c r="G417" s="64"/>
      <c r="H417" s="64"/>
      <c r="I417" s="64"/>
      <c r="J417" s="64"/>
      <c r="K417" s="64"/>
      <c r="L417" s="64"/>
      <c r="M417" s="64"/>
      <c r="N417" s="64"/>
      <c r="O417" s="64"/>
      <c r="P417" s="64"/>
      <c r="Q417" s="64"/>
      <c r="R417" s="64"/>
      <c r="S417" s="64"/>
      <c r="T417" s="64"/>
      <c r="U417" s="64"/>
      <c r="V417" s="64"/>
      <c r="W417" s="64"/>
      <c r="X417" s="64"/>
      <c r="Y417" s="64"/>
      <c r="Z417" s="64"/>
    </row>
    <row r="418" ht="12" customHeight="1">
      <c r="A418" s="64"/>
      <c r="B418" s="64"/>
      <c r="C418" s="64"/>
      <c r="D418" s="64"/>
      <c r="E418" s="64"/>
      <c r="F418" s="64"/>
      <c r="G418" s="64"/>
      <c r="H418" s="64"/>
      <c r="I418" s="64"/>
      <c r="J418" s="64"/>
      <c r="K418" s="64"/>
      <c r="L418" s="64"/>
      <c r="M418" s="64"/>
      <c r="N418" s="64"/>
      <c r="O418" s="64"/>
      <c r="P418" s="64"/>
      <c r="Q418" s="64"/>
      <c r="R418" s="64"/>
      <c r="S418" s="64"/>
      <c r="T418" s="64"/>
      <c r="U418" s="64"/>
      <c r="V418" s="64"/>
      <c r="W418" s="64"/>
      <c r="X418" s="64"/>
      <c r="Y418" s="64"/>
      <c r="Z418" s="64"/>
    </row>
    <row r="419" ht="12" customHeight="1">
      <c r="A419" s="64"/>
      <c r="B419" s="64"/>
      <c r="C419" s="64"/>
      <c r="D419" s="64"/>
      <c r="E419" s="64"/>
      <c r="F419" s="64"/>
      <c r="G419" s="64"/>
      <c r="H419" s="64"/>
      <c r="I419" s="64"/>
      <c r="J419" s="64"/>
      <c r="K419" s="64"/>
      <c r="L419" s="64"/>
      <c r="M419" s="64"/>
      <c r="N419" s="64"/>
      <c r="O419" s="64"/>
      <c r="P419" s="64"/>
      <c r="Q419" s="64"/>
      <c r="R419" s="64"/>
      <c r="S419" s="64"/>
      <c r="T419" s="64"/>
      <c r="U419" s="64"/>
      <c r="V419" s="64"/>
      <c r="W419" s="64"/>
      <c r="X419" s="64"/>
      <c r="Y419" s="64"/>
      <c r="Z419" s="64"/>
    </row>
    <row r="420" ht="12" customHeight="1">
      <c r="A420" s="64"/>
      <c r="B420" s="64"/>
      <c r="C420" s="64"/>
      <c r="D420" s="64"/>
      <c r="E420" s="64"/>
      <c r="F420" s="64"/>
      <c r="G420" s="64"/>
      <c r="H420" s="64"/>
      <c r="I420" s="64"/>
      <c r="J420" s="64"/>
      <c r="K420" s="64"/>
      <c r="L420" s="64"/>
      <c r="M420" s="64"/>
      <c r="N420" s="64"/>
      <c r="O420" s="64"/>
      <c r="P420" s="64"/>
      <c r="Q420" s="64"/>
      <c r="R420" s="64"/>
      <c r="S420" s="64"/>
      <c r="T420" s="64"/>
      <c r="U420" s="64"/>
      <c r="V420" s="64"/>
      <c r="W420" s="64"/>
      <c r="X420" s="64"/>
      <c r="Y420" s="64"/>
      <c r="Z420" s="64"/>
    </row>
    <row r="421" ht="12" customHeight="1">
      <c r="A421" s="64"/>
      <c r="B421" s="64"/>
      <c r="C421" s="64"/>
      <c r="D421" s="64"/>
      <c r="E421" s="64"/>
      <c r="F421" s="64"/>
      <c r="G421" s="64"/>
      <c r="H421" s="64"/>
      <c r="I421" s="64"/>
      <c r="J421" s="64"/>
      <c r="K421" s="64"/>
      <c r="L421" s="64"/>
      <c r="M421" s="64"/>
      <c r="N421" s="64"/>
      <c r="O421" s="64"/>
      <c r="P421" s="64"/>
      <c r="Q421" s="64"/>
      <c r="R421" s="64"/>
      <c r="S421" s="64"/>
      <c r="T421" s="64"/>
      <c r="U421" s="64"/>
      <c r="V421" s="64"/>
      <c r="W421" s="64"/>
      <c r="X421" s="64"/>
      <c r="Y421" s="64"/>
      <c r="Z421" s="64"/>
    </row>
    <row r="422" ht="12" customHeight="1">
      <c r="A422" s="64"/>
      <c r="B422" s="64"/>
      <c r="C422" s="64"/>
      <c r="D422" s="64"/>
      <c r="E422" s="64"/>
      <c r="F422" s="64"/>
      <c r="G422" s="64"/>
      <c r="H422" s="64"/>
      <c r="I422" s="64"/>
      <c r="J422" s="64"/>
      <c r="K422" s="64"/>
      <c r="L422" s="64"/>
      <c r="M422" s="64"/>
      <c r="N422" s="64"/>
      <c r="O422" s="64"/>
      <c r="P422" s="64"/>
      <c r="Q422" s="64"/>
      <c r="R422" s="64"/>
      <c r="S422" s="64"/>
      <c r="T422" s="64"/>
      <c r="U422" s="64"/>
      <c r="V422" s="64"/>
      <c r="W422" s="64"/>
      <c r="X422" s="64"/>
      <c r="Y422" s="64"/>
      <c r="Z422" s="64"/>
    </row>
    <row r="423" ht="12" customHeight="1">
      <c r="A423" s="64"/>
      <c r="B423" s="64"/>
      <c r="C423" s="64"/>
      <c r="D423" s="64"/>
      <c r="E423" s="64"/>
      <c r="F423" s="64"/>
      <c r="G423" s="64"/>
      <c r="H423" s="64"/>
      <c r="I423" s="64"/>
      <c r="J423" s="64"/>
      <c r="K423" s="64"/>
      <c r="L423" s="64"/>
      <c r="M423" s="64"/>
      <c r="N423" s="64"/>
      <c r="O423" s="64"/>
      <c r="P423" s="64"/>
      <c r="Q423" s="64"/>
      <c r="R423" s="64"/>
      <c r="S423" s="64"/>
      <c r="T423" s="64"/>
      <c r="U423" s="64"/>
      <c r="V423" s="64"/>
      <c r="W423" s="64"/>
      <c r="X423" s="64"/>
      <c r="Y423" s="64"/>
      <c r="Z423" s="64"/>
    </row>
    <row r="424" ht="12" customHeight="1">
      <c r="A424" s="64"/>
      <c r="B424" s="64"/>
      <c r="C424" s="64"/>
      <c r="D424" s="64"/>
      <c r="E424" s="64"/>
      <c r="F424" s="64"/>
      <c r="G424" s="64"/>
      <c r="H424" s="64"/>
      <c r="I424" s="64"/>
      <c r="J424" s="64"/>
      <c r="K424" s="64"/>
      <c r="L424" s="64"/>
      <c r="M424" s="64"/>
      <c r="N424" s="64"/>
      <c r="O424" s="64"/>
      <c r="P424" s="64"/>
      <c r="Q424" s="64"/>
      <c r="R424" s="64"/>
      <c r="S424" s="64"/>
      <c r="T424" s="64"/>
      <c r="U424" s="64"/>
      <c r="V424" s="64"/>
      <c r="W424" s="64"/>
      <c r="X424" s="64"/>
      <c r="Y424" s="64"/>
      <c r="Z424" s="64"/>
    </row>
    <row r="425" ht="12" customHeight="1">
      <c r="A425" s="64"/>
      <c r="B425" s="64"/>
      <c r="C425" s="64"/>
      <c r="D425" s="64"/>
      <c r="E425" s="64"/>
      <c r="F425" s="64"/>
      <c r="G425" s="64"/>
      <c r="H425" s="64"/>
      <c r="I425" s="64"/>
      <c r="J425" s="64"/>
      <c r="K425" s="64"/>
      <c r="L425" s="64"/>
      <c r="M425" s="64"/>
      <c r="N425" s="64"/>
      <c r="O425" s="64"/>
      <c r="P425" s="64"/>
      <c r="Q425" s="64"/>
      <c r="R425" s="64"/>
      <c r="S425" s="64"/>
      <c r="T425" s="64"/>
      <c r="U425" s="64"/>
      <c r="V425" s="64"/>
      <c r="W425" s="64"/>
      <c r="X425" s="64"/>
      <c r="Y425" s="64"/>
      <c r="Z425" s="64"/>
    </row>
    <row r="426" ht="12" customHeight="1">
      <c r="A426" s="64"/>
      <c r="B426" s="64"/>
      <c r="C426" s="64"/>
      <c r="D426" s="64"/>
      <c r="E426" s="64"/>
      <c r="F426" s="64"/>
      <c r="G426" s="64"/>
      <c r="H426" s="64"/>
      <c r="I426" s="64"/>
      <c r="J426" s="64"/>
      <c r="K426" s="64"/>
      <c r="L426" s="64"/>
      <c r="M426" s="64"/>
      <c r="N426" s="64"/>
      <c r="O426" s="64"/>
      <c r="P426" s="64"/>
      <c r="Q426" s="64"/>
      <c r="R426" s="64"/>
      <c r="S426" s="64"/>
      <c r="T426" s="64"/>
      <c r="U426" s="64"/>
      <c r="V426" s="64"/>
      <c r="W426" s="64"/>
      <c r="X426" s="64"/>
      <c r="Y426" s="64"/>
      <c r="Z426" s="64"/>
    </row>
    <row r="427" ht="12" customHeight="1">
      <c r="A427" s="64"/>
      <c r="B427" s="64"/>
      <c r="C427" s="64"/>
      <c r="D427" s="64"/>
      <c r="E427" s="64"/>
      <c r="F427" s="64"/>
      <c r="G427" s="64"/>
      <c r="H427" s="64"/>
      <c r="I427" s="64"/>
      <c r="J427" s="64"/>
      <c r="K427" s="64"/>
      <c r="L427" s="64"/>
      <c r="M427" s="64"/>
      <c r="N427" s="64"/>
      <c r="O427" s="64"/>
      <c r="P427" s="64"/>
      <c r="Q427" s="64"/>
      <c r="R427" s="64"/>
      <c r="S427" s="64"/>
      <c r="T427" s="64"/>
      <c r="U427" s="64"/>
      <c r="V427" s="64"/>
      <c r="W427" s="64"/>
      <c r="X427" s="64"/>
      <c r="Y427" s="64"/>
      <c r="Z427" s="64"/>
    </row>
    <row r="428" ht="12" customHeight="1">
      <c r="A428" s="64"/>
      <c r="B428" s="64"/>
      <c r="C428" s="64"/>
      <c r="D428" s="64"/>
      <c r="E428" s="64"/>
      <c r="F428" s="64"/>
      <c r="G428" s="64"/>
      <c r="H428" s="64"/>
      <c r="I428" s="64"/>
      <c r="J428" s="64"/>
      <c r="K428" s="64"/>
      <c r="L428" s="64"/>
      <c r="M428" s="64"/>
      <c r="N428" s="64"/>
      <c r="O428" s="64"/>
      <c r="P428" s="64"/>
      <c r="Q428" s="64"/>
      <c r="R428" s="64"/>
      <c r="S428" s="64"/>
      <c r="T428" s="64"/>
      <c r="U428" s="64"/>
      <c r="V428" s="64"/>
      <c r="W428" s="64"/>
      <c r="X428" s="64"/>
      <c r="Y428" s="64"/>
      <c r="Z428" s="64"/>
    </row>
    <row r="429" ht="12" customHeight="1">
      <c r="A429" s="64"/>
      <c r="B429" s="64"/>
      <c r="C429" s="64"/>
      <c r="D429" s="64"/>
      <c r="E429" s="64"/>
      <c r="F429" s="64"/>
      <c r="G429" s="64"/>
      <c r="H429" s="64"/>
      <c r="I429" s="64"/>
      <c r="J429" s="64"/>
      <c r="K429" s="64"/>
      <c r="L429" s="64"/>
      <c r="M429" s="64"/>
      <c r="N429" s="64"/>
      <c r="O429" s="64"/>
      <c r="P429" s="64"/>
      <c r="Q429" s="64"/>
      <c r="R429" s="64"/>
      <c r="S429" s="64"/>
      <c r="T429" s="64"/>
      <c r="U429" s="64"/>
      <c r="V429" s="64"/>
      <c r="W429" s="64"/>
      <c r="X429" s="64"/>
      <c r="Y429" s="64"/>
      <c r="Z429" s="64"/>
    </row>
    <row r="430" ht="12" customHeight="1">
      <c r="A430" s="64"/>
      <c r="B430" s="64"/>
      <c r="C430" s="64"/>
      <c r="D430" s="64"/>
      <c r="E430" s="64"/>
      <c r="F430" s="64"/>
      <c r="G430" s="64"/>
      <c r="H430" s="64"/>
      <c r="I430" s="64"/>
      <c r="J430" s="64"/>
      <c r="K430" s="64"/>
      <c r="L430" s="64"/>
      <c r="M430" s="64"/>
      <c r="N430" s="64"/>
      <c r="O430" s="64"/>
      <c r="P430" s="64"/>
      <c r="Q430" s="64"/>
      <c r="R430" s="64"/>
      <c r="S430" s="64"/>
      <c r="T430" s="64"/>
      <c r="U430" s="64"/>
      <c r="V430" s="64"/>
      <c r="W430" s="64"/>
      <c r="X430" s="64"/>
      <c r="Y430" s="64"/>
      <c r="Z430" s="64"/>
    </row>
    <row r="431" ht="12" customHeight="1">
      <c r="A431" s="64"/>
      <c r="B431" s="64"/>
      <c r="C431" s="64"/>
      <c r="D431" s="64"/>
      <c r="E431" s="64"/>
      <c r="F431" s="64"/>
      <c r="G431" s="64"/>
      <c r="H431" s="64"/>
      <c r="I431" s="64"/>
      <c r="J431" s="64"/>
      <c r="K431" s="64"/>
      <c r="L431" s="64"/>
      <c r="M431" s="64"/>
      <c r="N431" s="64"/>
      <c r="O431" s="64"/>
      <c r="P431" s="64"/>
      <c r="Q431" s="64"/>
      <c r="R431" s="64"/>
      <c r="S431" s="64"/>
      <c r="T431" s="64"/>
      <c r="U431" s="64"/>
      <c r="V431" s="64"/>
      <c r="W431" s="64"/>
      <c r="X431" s="64"/>
      <c r="Y431" s="64"/>
      <c r="Z431" s="64"/>
    </row>
    <row r="432" ht="12" customHeight="1">
      <c r="A432" s="64"/>
      <c r="B432" s="64"/>
      <c r="C432" s="64"/>
      <c r="D432" s="64"/>
      <c r="E432" s="64"/>
      <c r="F432" s="64"/>
      <c r="G432" s="64"/>
      <c r="H432" s="64"/>
      <c r="I432" s="64"/>
      <c r="J432" s="64"/>
      <c r="K432" s="64"/>
      <c r="L432" s="64"/>
      <c r="M432" s="64"/>
      <c r="N432" s="64"/>
      <c r="O432" s="64"/>
      <c r="P432" s="64"/>
      <c r="Q432" s="64"/>
      <c r="R432" s="64"/>
      <c r="S432" s="64"/>
      <c r="T432" s="64"/>
      <c r="U432" s="64"/>
      <c r="V432" s="64"/>
      <c r="W432" s="64"/>
      <c r="X432" s="64"/>
      <c r="Y432" s="64"/>
      <c r="Z432" s="64"/>
    </row>
    <row r="433" ht="12" customHeight="1">
      <c r="A433" s="64"/>
      <c r="B433" s="64"/>
      <c r="C433" s="64"/>
      <c r="D433" s="64"/>
      <c r="E433" s="64"/>
      <c r="F433" s="64"/>
      <c r="G433" s="64"/>
      <c r="H433" s="64"/>
      <c r="I433" s="64"/>
      <c r="J433" s="64"/>
      <c r="K433" s="64"/>
      <c r="L433" s="64"/>
      <c r="M433" s="64"/>
      <c r="N433" s="64"/>
      <c r="O433" s="64"/>
      <c r="P433" s="64"/>
      <c r="Q433" s="64"/>
      <c r="R433" s="64"/>
      <c r="S433" s="64"/>
      <c r="T433" s="64"/>
      <c r="U433" s="64"/>
      <c r="V433" s="64"/>
      <c r="W433" s="64"/>
      <c r="X433" s="64"/>
      <c r="Y433" s="64"/>
      <c r="Z433" s="64"/>
    </row>
    <row r="434" ht="12" customHeight="1">
      <c r="A434" s="64"/>
      <c r="B434" s="64"/>
      <c r="C434" s="64"/>
      <c r="D434" s="64"/>
      <c r="E434" s="64"/>
      <c r="F434" s="64"/>
      <c r="G434" s="64"/>
      <c r="H434" s="64"/>
      <c r="I434" s="64"/>
      <c r="J434" s="64"/>
      <c r="K434" s="64"/>
      <c r="L434" s="64"/>
      <c r="M434" s="64"/>
      <c r="N434" s="64"/>
      <c r="O434" s="64"/>
      <c r="P434" s="64"/>
      <c r="Q434" s="64"/>
      <c r="R434" s="64"/>
      <c r="S434" s="64"/>
      <c r="T434" s="64"/>
      <c r="U434" s="64"/>
      <c r="V434" s="64"/>
      <c r="W434" s="64"/>
      <c r="X434" s="64"/>
      <c r="Y434" s="64"/>
      <c r="Z434" s="64"/>
    </row>
    <row r="435" ht="12" customHeight="1">
      <c r="A435" s="64"/>
      <c r="B435" s="64"/>
      <c r="C435" s="64"/>
      <c r="D435" s="64"/>
      <c r="E435" s="64"/>
      <c r="F435" s="64"/>
      <c r="G435" s="64"/>
      <c r="H435" s="64"/>
      <c r="I435" s="64"/>
      <c r="J435" s="64"/>
      <c r="K435" s="64"/>
      <c r="L435" s="64"/>
      <c r="M435" s="64"/>
      <c r="N435" s="64"/>
      <c r="O435" s="64"/>
      <c r="P435" s="64"/>
      <c r="Q435" s="64"/>
      <c r="R435" s="64"/>
      <c r="S435" s="64"/>
      <c r="T435" s="64"/>
      <c r="U435" s="64"/>
      <c r="V435" s="64"/>
      <c r="W435" s="64"/>
      <c r="X435" s="64"/>
      <c r="Y435" s="64"/>
      <c r="Z435" s="64"/>
    </row>
    <row r="436" ht="12" customHeight="1">
      <c r="A436" s="64"/>
      <c r="B436" s="64"/>
      <c r="C436" s="64"/>
      <c r="D436" s="64"/>
      <c r="E436" s="64"/>
      <c r="F436" s="64"/>
      <c r="G436" s="64"/>
      <c r="H436" s="64"/>
      <c r="I436" s="64"/>
      <c r="J436" s="64"/>
      <c r="K436" s="64"/>
      <c r="L436" s="64"/>
      <c r="M436" s="64"/>
      <c r="N436" s="64"/>
      <c r="O436" s="64"/>
      <c r="P436" s="64"/>
      <c r="Q436" s="64"/>
      <c r="R436" s="64"/>
      <c r="S436" s="64"/>
      <c r="T436" s="64"/>
      <c r="U436" s="64"/>
      <c r="V436" s="64"/>
      <c r="W436" s="64"/>
      <c r="X436" s="64"/>
      <c r="Y436" s="64"/>
      <c r="Z436" s="64"/>
    </row>
    <row r="437" ht="12" customHeight="1">
      <c r="A437" s="64"/>
      <c r="B437" s="64"/>
      <c r="C437" s="64"/>
      <c r="D437" s="64"/>
      <c r="E437" s="64"/>
      <c r="F437" s="64"/>
      <c r="G437" s="64"/>
      <c r="H437" s="64"/>
      <c r="I437" s="64"/>
      <c r="J437" s="64"/>
      <c r="K437" s="64"/>
      <c r="L437" s="64"/>
      <c r="M437" s="64"/>
      <c r="N437" s="64"/>
      <c r="O437" s="64"/>
      <c r="P437" s="64"/>
      <c r="Q437" s="64"/>
      <c r="R437" s="64"/>
      <c r="S437" s="64"/>
      <c r="T437" s="64"/>
      <c r="U437" s="64"/>
      <c r="V437" s="64"/>
      <c r="W437" s="64"/>
      <c r="X437" s="64"/>
      <c r="Y437" s="64"/>
      <c r="Z437" s="64"/>
    </row>
    <row r="438" ht="12" customHeight="1">
      <c r="A438" s="64"/>
      <c r="B438" s="64"/>
      <c r="C438" s="64"/>
      <c r="D438" s="64"/>
      <c r="E438" s="64"/>
      <c r="F438" s="64"/>
      <c r="G438" s="64"/>
      <c r="H438" s="64"/>
      <c r="I438" s="64"/>
      <c r="J438" s="64"/>
      <c r="K438" s="64"/>
      <c r="L438" s="64"/>
      <c r="M438" s="64"/>
      <c r="N438" s="64"/>
      <c r="O438" s="64"/>
      <c r="P438" s="64"/>
      <c r="Q438" s="64"/>
      <c r="R438" s="64"/>
      <c r="S438" s="64"/>
      <c r="T438" s="64"/>
      <c r="U438" s="64"/>
      <c r="V438" s="64"/>
      <c r="W438" s="64"/>
      <c r="X438" s="64"/>
      <c r="Y438" s="64"/>
      <c r="Z438" s="64"/>
    </row>
    <row r="439" ht="12" customHeight="1">
      <c r="A439" s="64"/>
      <c r="B439" s="64"/>
      <c r="C439" s="64"/>
      <c r="D439" s="64"/>
      <c r="E439" s="64"/>
      <c r="F439" s="64"/>
      <c r="G439" s="64"/>
      <c r="H439" s="64"/>
      <c r="I439" s="64"/>
      <c r="J439" s="64"/>
      <c r="K439" s="64"/>
      <c r="L439" s="64"/>
      <c r="M439" s="64"/>
      <c r="N439" s="64"/>
      <c r="O439" s="64"/>
      <c r="P439" s="64"/>
      <c r="Q439" s="64"/>
      <c r="R439" s="64"/>
      <c r="S439" s="64"/>
      <c r="T439" s="64"/>
      <c r="U439" s="64"/>
      <c r="V439" s="64"/>
      <c r="W439" s="64"/>
      <c r="X439" s="64"/>
      <c r="Y439" s="64"/>
      <c r="Z439" s="64"/>
    </row>
    <row r="440" ht="12" customHeight="1">
      <c r="A440" s="64"/>
      <c r="B440" s="64"/>
      <c r="C440" s="64"/>
      <c r="D440" s="64"/>
      <c r="E440" s="64"/>
      <c r="F440" s="64"/>
      <c r="G440" s="64"/>
      <c r="H440" s="64"/>
      <c r="I440" s="64"/>
      <c r="J440" s="64"/>
      <c r="K440" s="64"/>
      <c r="L440" s="64"/>
      <c r="M440" s="64"/>
      <c r="N440" s="64"/>
      <c r="O440" s="64"/>
      <c r="P440" s="64"/>
      <c r="Q440" s="64"/>
      <c r="R440" s="64"/>
      <c r="S440" s="64"/>
      <c r="T440" s="64"/>
      <c r="U440" s="64"/>
      <c r="V440" s="64"/>
      <c r="W440" s="64"/>
      <c r="X440" s="64"/>
      <c r="Y440" s="64"/>
      <c r="Z440" s="64"/>
    </row>
    <row r="441" ht="12" customHeight="1">
      <c r="A441" s="64"/>
      <c r="B441" s="64"/>
      <c r="C441" s="64"/>
      <c r="D441" s="64"/>
      <c r="E441" s="64"/>
      <c r="F441" s="64"/>
      <c r="G441" s="64"/>
      <c r="H441" s="64"/>
      <c r="I441" s="64"/>
      <c r="J441" s="64"/>
      <c r="K441" s="64"/>
      <c r="L441" s="64"/>
      <c r="M441" s="64"/>
      <c r="N441" s="64"/>
      <c r="O441" s="64"/>
      <c r="P441" s="64"/>
      <c r="Q441" s="64"/>
      <c r="R441" s="64"/>
      <c r="S441" s="64"/>
      <c r="T441" s="64"/>
      <c r="U441" s="64"/>
      <c r="V441" s="64"/>
      <c r="W441" s="64"/>
      <c r="X441" s="64"/>
      <c r="Y441" s="64"/>
      <c r="Z441" s="64"/>
    </row>
    <row r="442" ht="12" customHeight="1">
      <c r="A442" s="64"/>
      <c r="B442" s="64"/>
      <c r="C442" s="64"/>
      <c r="D442" s="64"/>
      <c r="E442" s="64"/>
      <c r="F442" s="64"/>
      <c r="G442" s="64"/>
      <c r="H442" s="64"/>
      <c r="I442" s="64"/>
      <c r="J442" s="64"/>
      <c r="K442" s="64"/>
      <c r="L442" s="64"/>
      <c r="M442" s="64"/>
      <c r="N442" s="64"/>
      <c r="O442" s="64"/>
      <c r="P442" s="64"/>
      <c r="Q442" s="64"/>
      <c r="R442" s="64"/>
      <c r="S442" s="64"/>
      <c r="T442" s="64"/>
      <c r="U442" s="64"/>
      <c r="V442" s="64"/>
      <c r="W442" s="64"/>
      <c r="X442" s="64"/>
      <c r="Y442" s="64"/>
      <c r="Z442" s="64"/>
    </row>
    <row r="443" ht="12" customHeight="1">
      <c r="A443" s="64"/>
      <c r="B443" s="64"/>
      <c r="C443" s="64"/>
      <c r="D443" s="64"/>
      <c r="E443" s="64"/>
      <c r="F443" s="64"/>
      <c r="G443" s="64"/>
      <c r="H443" s="64"/>
      <c r="I443" s="64"/>
      <c r="J443" s="64"/>
      <c r="K443" s="64"/>
      <c r="L443" s="64"/>
      <c r="M443" s="64"/>
      <c r="N443" s="64"/>
      <c r="O443" s="64"/>
      <c r="P443" s="64"/>
      <c r="Q443" s="64"/>
      <c r="R443" s="64"/>
      <c r="S443" s="64"/>
      <c r="T443" s="64"/>
      <c r="U443" s="64"/>
      <c r="V443" s="64"/>
      <c r="W443" s="64"/>
      <c r="X443" s="64"/>
      <c r="Y443" s="64"/>
      <c r="Z443" s="64"/>
    </row>
    <row r="444" ht="12" customHeight="1">
      <c r="A444" s="64"/>
      <c r="B444" s="64"/>
      <c r="C444" s="64"/>
      <c r="D444" s="64"/>
      <c r="E444" s="64"/>
      <c r="F444" s="64"/>
      <c r="G444" s="64"/>
      <c r="H444" s="64"/>
      <c r="I444" s="64"/>
      <c r="J444" s="64"/>
      <c r="K444" s="64"/>
      <c r="L444" s="64"/>
      <c r="M444" s="64"/>
      <c r="N444" s="64"/>
      <c r="O444" s="64"/>
      <c r="P444" s="64"/>
      <c r="Q444" s="64"/>
      <c r="R444" s="64"/>
      <c r="S444" s="64"/>
      <c r="T444" s="64"/>
      <c r="U444" s="64"/>
      <c r="V444" s="64"/>
      <c r="W444" s="64"/>
      <c r="X444" s="64"/>
      <c r="Y444" s="64"/>
      <c r="Z444" s="64"/>
    </row>
    <row r="445" ht="12" customHeight="1">
      <c r="A445" s="64"/>
      <c r="B445" s="64"/>
      <c r="C445" s="64"/>
      <c r="D445" s="64"/>
      <c r="E445" s="64"/>
      <c r="F445" s="64"/>
      <c r="G445" s="64"/>
      <c r="H445" s="64"/>
      <c r="I445" s="64"/>
      <c r="J445" s="64"/>
      <c r="K445" s="64"/>
      <c r="L445" s="64"/>
      <c r="M445" s="64"/>
      <c r="N445" s="64"/>
      <c r="O445" s="64"/>
      <c r="P445" s="64"/>
      <c r="Q445" s="64"/>
      <c r="R445" s="64"/>
      <c r="S445" s="64"/>
      <c r="T445" s="64"/>
      <c r="U445" s="64"/>
      <c r="V445" s="64"/>
      <c r="W445" s="64"/>
      <c r="X445" s="64"/>
      <c r="Y445" s="64"/>
      <c r="Z445" s="64"/>
    </row>
    <row r="446" ht="12" customHeight="1">
      <c r="A446" s="64"/>
      <c r="B446" s="64"/>
      <c r="C446" s="64"/>
      <c r="D446" s="64"/>
      <c r="E446" s="64"/>
      <c r="F446" s="64"/>
      <c r="G446" s="64"/>
      <c r="H446" s="64"/>
      <c r="I446" s="64"/>
      <c r="J446" s="64"/>
      <c r="K446" s="64"/>
      <c r="L446" s="64"/>
      <c r="M446" s="64"/>
      <c r="N446" s="64"/>
      <c r="O446" s="64"/>
      <c r="P446" s="64"/>
      <c r="Q446" s="64"/>
      <c r="R446" s="64"/>
      <c r="S446" s="64"/>
      <c r="T446" s="64"/>
      <c r="U446" s="64"/>
      <c r="V446" s="64"/>
      <c r="W446" s="64"/>
      <c r="X446" s="64"/>
      <c r="Y446" s="64"/>
      <c r="Z446" s="64"/>
    </row>
    <row r="447" ht="12" customHeight="1">
      <c r="A447" s="64"/>
      <c r="B447" s="64"/>
      <c r="C447" s="64"/>
      <c r="D447" s="64"/>
      <c r="E447" s="64"/>
      <c r="F447" s="64"/>
      <c r="G447" s="64"/>
      <c r="H447" s="64"/>
      <c r="I447" s="64"/>
      <c r="J447" s="64"/>
      <c r="K447" s="64"/>
      <c r="L447" s="64"/>
      <c r="M447" s="64"/>
      <c r="N447" s="64"/>
      <c r="O447" s="64"/>
      <c r="P447" s="64"/>
      <c r="Q447" s="64"/>
      <c r="R447" s="64"/>
      <c r="S447" s="64"/>
      <c r="T447" s="64"/>
      <c r="U447" s="64"/>
      <c r="V447" s="64"/>
      <c r="W447" s="64"/>
      <c r="X447" s="64"/>
      <c r="Y447" s="64"/>
      <c r="Z447" s="64"/>
    </row>
    <row r="448" ht="12" customHeight="1">
      <c r="A448" s="64"/>
      <c r="B448" s="64"/>
      <c r="C448" s="64"/>
      <c r="D448" s="64"/>
      <c r="E448" s="64"/>
      <c r="F448" s="64"/>
      <c r="G448" s="64"/>
      <c r="H448" s="64"/>
      <c r="I448" s="64"/>
      <c r="J448" s="64"/>
      <c r="K448" s="64"/>
      <c r="L448" s="64"/>
      <c r="M448" s="64"/>
      <c r="N448" s="64"/>
      <c r="O448" s="64"/>
      <c r="P448" s="64"/>
      <c r="Q448" s="64"/>
      <c r="R448" s="64"/>
      <c r="S448" s="64"/>
      <c r="T448" s="64"/>
      <c r="U448" s="64"/>
      <c r="V448" s="64"/>
      <c r="W448" s="64"/>
      <c r="X448" s="64"/>
      <c r="Y448" s="64"/>
      <c r="Z448" s="64"/>
    </row>
    <row r="449" ht="12" customHeight="1">
      <c r="A449" s="64"/>
      <c r="B449" s="64"/>
      <c r="C449" s="64"/>
      <c r="D449" s="64"/>
      <c r="E449" s="64"/>
      <c r="F449" s="64"/>
      <c r="G449" s="64"/>
      <c r="H449" s="64"/>
      <c r="I449" s="64"/>
      <c r="J449" s="64"/>
      <c r="K449" s="64"/>
      <c r="L449" s="64"/>
      <c r="M449" s="64"/>
      <c r="N449" s="64"/>
      <c r="O449" s="64"/>
      <c r="P449" s="64"/>
      <c r="Q449" s="64"/>
      <c r="R449" s="64"/>
      <c r="S449" s="64"/>
      <c r="T449" s="64"/>
      <c r="U449" s="64"/>
      <c r="V449" s="64"/>
      <c r="W449" s="64"/>
      <c r="X449" s="64"/>
      <c r="Y449" s="64"/>
      <c r="Z449" s="64"/>
    </row>
    <row r="450" ht="12" customHeight="1">
      <c r="A450" s="64"/>
      <c r="B450" s="64"/>
      <c r="C450" s="64"/>
      <c r="D450" s="64"/>
      <c r="E450" s="64"/>
      <c r="F450" s="64"/>
      <c r="G450" s="64"/>
      <c r="H450" s="64"/>
      <c r="I450" s="64"/>
      <c r="J450" s="64"/>
      <c r="K450" s="64"/>
      <c r="L450" s="64"/>
      <c r="M450" s="64"/>
      <c r="N450" s="64"/>
      <c r="O450" s="64"/>
      <c r="P450" s="64"/>
      <c r="Q450" s="64"/>
      <c r="R450" s="64"/>
      <c r="S450" s="64"/>
      <c r="T450" s="64"/>
      <c r="U450" s="64"/>
      <c r="V450" s="64"/>
      <c r="W450" s="64"/>
      <c r="X450" s="64"/>
      <c r="Y450" s="64"/>
      <c r="Z450" s="64"/>
    </row>
    <row r="451" ht="12" customHeight="1">
      <c r="A451" s="64"/>
      <c r="B451" s="64"/>
      <c r="C451" s="64"/>
      <c r="D451" s="64"/>
      <c r="E451" s="64"/>
      <c r="F451" s="64"/>
      <c r="G451" s="64"/>
      <c r="H451" s="64"/>
      <c r="I451" s="64"/>
      <c r="J451" s="64"/>
      <c r="K451" s="64"/>
      <c r="L451" s="64"/>
      <c r="M451" s="64"/>
      <c r="N451" s="64"/>
      <c r="O451" s="64"/>
      <c r="P451" s="64"/>
      <c r="Q451" s="64"/>
      <c r="R451" s="64"/>
      <c r="S451" s="64"/>
      <c r="T451" s="64"/>
      <c r="U451" s="64"/>
      <c r="V451" s="64"/>
      <c r="W451" s="64"/>
      <c r="X451" s="64"/>
      <c r="Y451" s="64"/>
      <c r="Z451" s="64"/>
    </row>
    <row r="452" ht="12" customHeight="1">
      <c r="A452" s="64"/>
      <c r="B452" s="64"/>
      <c r="C452" s="64"/>
      <c r="D452" s="64"/>
      <c r="E452" s="64"/>
      <c r="F452" s="64"/>
      <c r="G452" s="64"/>
      <c r="H452" s="64"/>
      <c r="I452" s="64"/>
      <c r="J452" s="64"/>
      <c r="K452" s="64"/>
      <c r="L452" s="64"/>
      <c r="M452" s="64"/>
      <c r="N452" s="64"/>
      <c r="O452" s="64"/>
      <c r="P452" s="64"/>
      <c r="Q452" s="64"/>
      <c r="R452" s="64"/>
      <c r="S452" s="64"/>
      <c r="T452" s="64"/>
      <c r="U452" s="64"/>
      <c r="V452" s="64"/>
      <c r="W452" s="64"/>
      <c r="X452" s="64"/>
      <c r="Y452" s="64"/>
      <c r="Z452" s="64"/>
    </row>
    <row r="453" ht="12" customHeight="1">
      <c r="A453" s="64"/>
      <c r="B453" s="64"/>
      <c r="C453" s="64"/>
      <c r="D453" s="64"/>
      <c r="E453" s="64"/>
      <c r="F453" s="64"/>
      <c r="G453" s="64"/>
      <c r="H453" s="64"/>
      <c r="I453" s="64"/>
      <c r="J453" s="64"/>
      <c r="K453" s="64"/>
      <c r="L453" s="64"/>
      <c r="M453" s="64"/>
      <c r="N453" s="64"/>
      <c r="O453" s="64"/>
      <c r="P453" s="64"/>
      <c r="Q453" s="64"/>
      <c r="R453" s="64"/>
      <c r="S453" s="64"/>
      <c r="T453" s="64"/>
      <c r="U453" s="64"/>
      <c r="V453" s="64"/>
      <c r="W453" s="64"/>
      <c r="X453" s="64"/>
      <c r="Y453" s="64"/>
      <c r="Z453" s="64"/>
    </row>
    <row r="454" ht="12" customHeight="1">
      <c r="A454" s="64"/>
      <c r="B454" s="64"/>
      <c r="C454" s="64"/>
      <c r="D454" s="64"/>
      <c r="E454" s="64"/>
      <c r="F454" s="64"/>
      <c r="G454" s="64"/>
      <c r="H454" s="64"/>
      <c r="I454" s="64"/>
      <c r="J454" s="64"/>
      <c r="K454" s="64"/>
      <c r="L454" s="64"/>
      <c r="M454" s="64"/>
      <c r="N454" s="64"/>
      <c r="O454" s="64"/>
      <c r="P454" s="64"/>
      <c r="Q454" s="64"/>
      <c r="R454" s="64"/>
      <c r="S454" s="64"/>
      <c r="T454" s="64"/>
      <c r="U454" s="64"/>
      <c r="V454" s="64"/>
      <c r="W454" s="64"/>
      <c r="X454" s="64"/>
      <c r="Y454" s="64"/>
      <c r="Z454" s="64"/>
    </row>
    <row r="455" ht="12" customHeight="1">
      <c r="A455" s="64"/>
      <c r="B455" s="64"/>
      <c r="C455" s="64"/>
      <c r="D455" s="64"/>
      <c r="E455" s="64"/>
      <c r="F455" s="64"/>
      <c r="G455" s="64"/>
      <c r="H455" s="64"/>
      <c r="I455" s="64"/>
      <c r="J455" s="64"/>
      <c r="K455" s="64"/>
      <c r="L455" s="64"/>
      <c r="M455" s="64"/>
      <c r="N455" s="64"/>
      <c r="O455" s="64"/>
      <c r="P455" s="64"/>
      <c r="Q455" s="64"/>
      <c r="R455" s="64"/>
      <c r="S455" s="64"/>
      <c r="T455" s="64"/>
      <c r="U455" s="64"/>
      <c r="V455" s="64"/>
      <c r="W455" s="64"/>
      <c r="X455" s="64"/>
      <c r="Y455" s="64"/>
      <c r="Z455" s="64"/>
    </row>
    <row r="456" ht="12" customHeight="1">
      <c r="A456" s="64"/>
      <c r="B456" s="64"/>
      <c r="C456" s="64"/>
      <c r="D456" s="64"/>
      <c r="E456" s="64"/>
      <c r="F456" s="64"/>
      <c r="G456" s="64"/>
      <c r="H456" s="64"/>
      <c r="I456" s="64"/>
      <c r="J456" s="64"/>
      <c r="K456" s="64"/>
      <c r="L456" s="64"/>
      <c r="M456" s="64"/>
      <c r="N456" s="64"/>
      <c r="O456" s="64"/>
      <c r="P456" s="64"/>
      <c r="Q456" s="64"/>
      <c r="R456" s="64"/>
      <c r="S456" s="64"/>
      <c r="T456" s="64"/>
      <c r="U456" s="64"/>
      <c r="V456" s="64"/>
      <c r="W456" s="64"/>
      <c r="X456" s="64"/>
      <c r="Y456" s="64"/>
      <c r="Z456" s="64"/>
    </row>
    <row r="457" ht="12" customHeight="1">
      <c r="A457" s="64"/>
      <c r="B457" s="64"/>
      <c r="C457" s="64"/>
      <c r="D457" s="64"/>
      <c r="E457" s="64"/>
      <c r="F457" s="64"/>
      <c r="G457" s="64"/>
      <c r="H457" s="64"/>
      <c r="I457" s="64"/>
      <c r="J457" s="64"/>
      <c r="K457" s="64"/>
      <c r="L457" s="64"/>
      <c r="M457" s="64"/>
      <c r="N457" s="64"/>
      <c r="O457" s="64"/>
      <c r="P457" s="64"/>
      <c r="Q457" s="64"/>
      <c r="R457" s="64"/>
      <c r="S457" s="64"/>
      <c r="T457" s="64"/>
      <c r="U457" s="64"/>
      <c r="V457" s="64"/>
      <c r="W457" s="64"/>
      <c r="X457" s="64"/>
      <c r="Y457" s="64"/>
      <c r="Z457" s="64"/>
    </row>
    <row r="458" ht="12" customHeight="1">
      <c r="A458" s="64"/>
      <c r="B458" s="64"/>
      <c r="C458" s="64"/>
      <c r="D458" s="64"/>
      <c r="E458" s="64"/>
      <c r="F458" s="64"/>
      <c r="G458" s="64"/>
      <c r="H458" s="64"/>
      <c r="I458" s="64"/>
      <c r="J458" s="64"/>
      <c r="K458" s="64"/>
      <c r="L458" s="64"/>
      <c r="M458" s="64"/>
      <c r="N458" s="64"/>
      <c r="O458" s="64"/>
      <c r="P458" s="64"/>
      <c r="Q458" s="64"/>
      <c r="R458" s="64"/>
      <c r="S458" s="64"/>
      <c r="T458" s="64"/>
      <c r="U458" s="64"/>
      <c r="V458" s="64"/>
      <c r="W458" s="64"/>
      <c r="X458" s="64"/>
      <c r="Y458" s="64"/>
      <c r="Z458" s="64"/>
    </row>
    <row r="459" ht="12" customHeight="1">
      <c r="A459" s="64"/>
      <c r="B459" s="64"/>
      <c r="C459" s="64"/>
      <c r="D459" s="64"/>
      <c r="E459" s="64"/>
      <c r="F459" s="64"/>
      <c r="G459" s="64"/>
      <c r="H459" s="64"/>
      <c r="I459" s="64"/>
      <c r="J459" s="64"/>
      <c r="K459" s="64"/>
      <c r="L459" s="64"/>
      <c r="M459" s="64"/>
      <c r="N459" s="64"/>
      <c r="O459" s="64"/>
      <c r="P459" s="64"/>
      <c r="Q459" s="64"/>
      <c r="R459" s="64"/>
      <c r="S459" s="64"/>
      <c r="T459" s="64"/>
      <c r="U459" s="64"/>
      <c r="V459" s="64"/>
      <c r="W459" s="64"/>
      <c r="X459" s="64"/>
      <c r="Y459" s="64"/>
      <c r="Z459" s="64"/>
    </row>
    <row r="460" ht="12" customHeight="1">
      <c r="A460" s="64"/>
      <c r="B460" s="64"/>
      <c r="C460" s="64"/>
      <c r="D460" s="64"/>
      <c r="E460" s="64"/>
      <c r="F460" s="64"/>
      <c r="G460" s="64"/>
      <c r="H460" s="64"/>
      <c r="I460" s="64"/>
      <c r="J460" s="64"/>
      <c r="K460" s="64"/>
      <c r="L460" s="64"/>
      <c r="M460" s="64"/>
      <c r="N460" s="64"/>
      <c r="O460" s="64"/>
      <c r="P460" s="64"/>
      <c r="Q460" s="64"/>
      <c r="R460" s="64"/>
      <c r="S460" s="64"/>
      <c r="T460" s="64"/>
      <c r="U460" s="64"/>
      <c r="V460" s="64"/>
      <c r="W460" s="64"/>
      <c r="X460" s="64"/>
      <c r="Y460" s="64"/>
      <c r="Z460" s="64"/>
    </row>
    <row r="461" ht="12" customHeight="1">
      <c r="A461" s="64"/>
      <c r="B461" s="64"/>
      <c r="C461" s="64"/>
      <c r="D461" s="64"/>
      <c r="E461" s="64"/>
      <c r="F461" s="64"/>
      <c r="G461" s="64"/>
      <c r="H461" s="64"/>
      <c r="I461" s="64"/>
      <c r="J461" s="64"/>
      <c r="K461" s="64"/>
      <c r="L461" s="64"/>
      <c r="M461" s="64"/>
      <c r="N461" s="64"/>
      <c r="O461" s="64"/>
      <c r="P461" s="64"/>
      <c r="Q461" s="64"/>
      <c r="R461" s="64"/>
      <c r="S461" s="64"/>
      <c r="T461" s="64"/>
      <c r="U461" s="64"/>
      <c r="V461" s="64"/>
      <c r="W461" s="64"/>
      <c r="X461" s="64"/>
      <c r="Y461" s="64"/>
      <c r="Z461" s="64"/>
    </row>
    <row r="462" ht="12" customHeight="1">
      <c r="A462" s="64"/>
      <c r="B462" s="64"/>
      <c r="C462" s="64"/>
      <c r="D462" s="64"/>
      <c r="E462" s="64"/>
      <c r="F462" s="64"/>
      <c r="G462" s="64"/>
      <c r="H462" s="64"/>
      <c r="I462" s="64"/>
      <c r="J462" s="64"/>
      <c r="K462" s="64"/>
      <c r="L462" s="64"/>
      <c r="M462" s="64"/>
      <c r="N462" s="64"/>
      <c r="O462" s="64"/>
      <c r="P462" s="64"/>
      <c r="Q462" s="64"/>
      <c r="R462" s="64"/>
      <c r="S462" s="64"/>
      <c r="T462" s="64"/>
      <c r="U462" s="64"/>
      <c r="V462" s="64"/>
      <c r="W462" s="64"/>
      <c r="X462" s="64"/>
      <c r="Y462" s="64"/>
      <c r="Z462" s="64"/>
    </row>
    <row r="463" ht="12" customHeight="1">
      <c r="A463" s="64"/>
      <c r="B463" s="64"/>
      <c r="C463" s="64"/>
      <c r="D463" s="64"/>
      <c r="E463" s="64"/>
      <c r="F463" s="64"/>
      <c r="G463" s="64"/>
      <c r="H463" s="64"/>
      <c r="I463" s="64"/>
      <c r="J463" s="64"/>
      <c r="K463" s="64"/>
      <c r="L463" s="64"/>
      <c r="M463" s="64"/>
      <c r="N463" s="64"/>
      <c r="O463" s="64"/>
      <c r="P463" s="64"/>
      <c r="Q463" s="64"/>
      <c r="R463" s="64"/>
      <c r="S463" s="64"/>
      <c r="T463" s="64"/>
      <c r="U463" s="64"/>
      <c r="V463" s="64"/>
      <c r="W463" s="64"/>
      <c r="X463" s="64"/>
      <c r="Y463" s="64"/>
      <c r="Z463" s="64"/>
    </row>
    <row r="464" ht="12" customHeight="1">
      <c r="A464" s="64"/>
      <c r="B464" s="64"/>
      <c r="C464" s="64"/>
      <c r="D464" s="64"/>
      <c r="E464" s="64"/>
      <c r="F464" s="64"/>
      <c r="G464" s="64"/>
      <c r="H464" s="64"/>
      <c r="I464" s="64"/>
      <c r="J464" s="64"/>
      <c r="K464" s="64"/>
      <c r="L464" s="64"/>
      <c r="M464" s="64"/>
      <c r="N464" s="64"/>
      <c r="O464" s="64"/>
      <c r="P464" s="64"/>
      <c r="Q464" s="64"/>
      <c r="R464" s="64"/>
      <c r="S464" s="64"/>
      <c r="T464" s="64"/>
      <c r="U464" s="64"/>
      <c r="V464" s="64"/>
      <c r="W464" s="64"/>
      <c r="X464" s="64"/>
      <c r="Y464" s="64"/>
      <c r="Z464" s="64"/>
    </row>
    <row r="465" ht="12" customHeight="1">
      <c r="A465" s="64"/>
      <c r="B465" s="64"/>
      <c r="C465" s="64"/>
      <c r="D465" s="64"/>
      <c r="E465" s="64"/>
      <c r="F465" s="64"/>
      <c r="G465" s="64"/>
      <c r="H465" s="64"/>
      <c r="I465" s="64"/>
      <c r="J465" s="64"/>
      <c r="K465" s="64"/>
      <c r="L465" s="64"/>
      <c r="M465" s="64"/>
      <c r="N465" s="64"/>
      <c r="O465" s="64"/>
      <c r="P465" s="64"/>
      <c r="Q465" s="64"/>
      <c r="R465" s="64"/>
      <c r="S465" s="64"/>
      <c r="T465" s="64"/>
      <c r="U465" s="64"/>
      <c r="V465" s="64"/>
      <c r="W465" s="64"/>
      <c r="X465" s="64"/>
      <c r="Y465" s="64"/>
      <c r="Z465" s="64"/>
    </row>
    <row r="466" ht="12" customHeight="1">
      <c r="A466" s="64"/>
      <c r="B466" s="64"/>
      <c r="C466" s="64"/>
      <c r="D466" s="64"/>
      <c r="E466" s="64"/>
      <c r="F466" s="64"/>
      <c r="G466" s="64"/>
      <c r="H466" s="64"/>
      <c r="I466" s="64"/>
      <c r="J466" s="64"/>
      <c r="K466" s="64"/>
      <c r="L466" s="64"/>
      <c r="M466" s="64"/>
      <c r="N466" s="64"/>
      <c r="O466" s="64"/>
      <c r="P466" s="64"/>
      <c r="Q466" s="64"/>
      <c r="R466" s="64"/>
      <c r="S466" s="64"/>
      <c r="T466" s="64"/>
      <c r="U466" s="64"/>
      <c r="V466" s="64"/>
      <c r="W466" s="64"/>
      <c r="X466" s="64"/>
      <c r="Y466" s="64"/>
      <c r="Z466" s="64"/>
    </row>
    <row r="467" ht="12" customHeight="1">
      <c r="A467" s="64"/>
      <c r="B467" s="64"/>
      <c r="C467" s="64"/>
      <c r="D467" s="64"/>
      <c r="E467" s="64"/>
      <c r="F467" s="64"/>
      <c r="G467" s="64"/>
      <c r="H467" s="64"/>
      <c r="I467" s="64"/>
      <c r="J467" s="64"/>
      <c r="K467" s="64"/>
      <c r="L467" s="64"/>
      <c r="M467" s="64"/>
      <c r="N467" s="64"/>
      <c r="O467" s="64"/>
      <c r="P467" s="64"/>
      <c r="Q467" s="64"/>
      <c r="R467" s="64"/>
      <c r="S467" s="64"/>
      <c r="T467" s="64"/>
      <c r="U467" s="64"/>
      <c r="V467" s="64"/>
      <c r="W467" s="64"/>
      <c r="X467" s="64"/>
      <c r="Y467" s="64"/>
      <c r="Z467" s="64"/>
    </row>
    <row r="468" ht="12" customHeight="1">
      <c r="A468" s="64"/>
      <c r="B468" s="64"/>
      <c r="C468" s="64"/>
      <c r="D468" s="64"/>
      <c r="E468" s="64"/>
      <c r="F468" s="64"/>
      <c r="G468" s="64"/>
      <c r="H468" s="64"/>
      <c r="I468" s="64"/>
      <c r="J468" s="64"/>
      <c r="K468" s="64"/>
      <c r="L468" s="64"/>
      <c r="M468" s="64"/>
      <c r="N468" s="64"/>
      <c r="O468" s="64"/>
      <c r="P468" s="64"/>
      <c r="Q468" s="64"/>
      <c r="R468" s="64"/>
      <c r="S468" s="64"/>
      <c r="T468" s="64"/>
      <c r="U468" s="64"/>
      <c r="V468" s="64"/>
      <c r="W468" s="64"/>
      <c r="X468" s="64"/>
      <c r="Y468" s="64"/>
      <c r="Z468" s="64"/>
    </row>
    <row r="469" ht="12" customHeight="1">
      <c r="A469" s="64"/>
      <c r="B469" s="64"/>
      <c r="C469" s="64"/>
      <c r="D469" s="64"/>
      <c r="E469" s="64"/>
      <c r="F469" s="64"/>
      <c r="G469" s="64"/>
      <c r="H469" s="64"/>
      <c r="I469" s="64"/>
      <c r="J469" s="64"/>
      <c r="K469" s="64"/>
      <c r="L469" s="64"/>
      <c r="M469" s="64"/>
      <c r="N469" s="64"/>
      <c r="O469" s="64"/>
      <c r="P469" s="64"/>
      <c r="Q469" s="64"/>
      <c r="R469" s="64"/>
      <c r="S469" s="64"/>
      <c r="T469" s="64"/>
      <c r="U469" s="64"/>
      <c r="V469" s="64"/>
      <c r="W469" s="64"/>
      <c r="X469" s="64"/>
      <c r="Y469" s="64"/>
      <c r="Z469" s="64"/>
    </row>
    <row r="470" ht="12" customHeight="1">
      <c r="A470" s="64"/>
      <c r="B470" s="64"/>
      <c r="C470" s="64"/>
      <c r="D470" s="64"/>
      <c r="E470" s="64"/>
      <c r="F470" s="64"/>
      <c r="G470" s="64"/>
      <c r="H470" s="64"/>
      <c r="I470" s="64"/>
      <c r="J470" s="64"/>
      <c r="K470" s="64"/>
      <c r="L470" s="64"/>
      <c r="M470" s="64"/>
      <c r="N470" s="64"/>
      <c r="O470" s="64"/>
      <c r="P470" s="64"/>
      <c r="Q470" s="64"/>
      <c r="R470" s="64"/>
      <c r="S470" s="64"/>
      <c r="T470" s="64"/>
      <c r="U470" s="64"/>
      <c r="V470" s="64"/>
      <c r="W470" s="64"/>
      <c r="X470" s="64"/>
      <c r="Y470" s="64"/>
      <c r="Z470" s="64"/>
    </row>
    <row r="471" ht="12" customHeight="1">
      <c r="A471" s="64"/>
      <c r="B471" s="64"/>
      <c r="C471" s="64"/>
      <c r="D471" s="64"/>
      <c r="E471" s="64"/>
      <c r="F471" s="64"/>
      <c r="G471" s="64"/>
      <c r="H471" s="64"/>
      <c r="I471" s="64"/>
      <c r="J471" s="64"/>
      <c r="K471" s="64"/>
      <c r="L471" s="64"/>
      <c r="M471" s="64"/>
      <c r="N471" s="64"/>
      <c r="O471" s="64"/>
      <c r="P471" s="64"/>
      <c r="Q471" s="64"/>
      <c r="R471" s="64"/>
      <c r="S471" s="64"/>
      <c r="T471" s="64"/>
      <c r="U471" s="64"/>
      <c r="V471" s="64"/>
      <c r="W471" s="64"/>
      <c r="X471" s="64"/>
      <c r="Y471" s="64"/>
      <c r="Z471" s="64"/>
    </row>
    <row r="472" ht="12" customHeight="1">
      <c r="A472" s="64"/>
      <c r="B472" s="64"/>
      <c r="C472" s="64"/>
      <c r="D472" s="64"/>
      <c r="E472" s="64"/>
      <c r="F472" s="64"/>
      <c r="G472" s="64"/>
      <c r="H472" s="64"/>
      <c r="I472" s="64"/>
      <c r="J472" s="64"/>
      <c r="K472" s="64"/>
      <c r="L472" s="64"/>
      <c r="M472" s="64"/>
      <c r="N472" s="64"/>
      <c r="O472" s="64"/>
      <c r="P472" s="64"/>
      <c r="Q472" s="64"/>
      <c r="R472" s="64"/>
      <c r="S472" s="64"/>
      <c r="T472" s="64"/>
      <c r="U472" s="64"/>
      <c r="V472" s="64"/>
      <c r="W472" s="64"/>
      <c r="X472" s="64"/>
      <c r="Y472" s="64"/>
      <c r="Z472" s="64"/>
    </row>
    <row r="473" ht="12" customHeight="1">
      <c r="A473" s="64"/>
      <c r="B473" s="64"/>
      <c r="C473" s="64"/>
      <c r="D473" s="64"/>
      <c r="E473" s="64"/>
      <c r="F473" s="64"/>
      <c r="G473" s="64"/>
      <c r="H473" s="64"/>
      <c r="I473" s="64"/>
      <c r="J473" s="64"/>
      <c r="K473" s="64"/>
      <c r="L473" s="64"/>
      <c r="M473" s="64"/>
      <c r="N473" s="64"/>
      <c r="O473" s="64"/>
      <c r="P473" s="64"/>
      <c r="Q473" s="64"/>
      <c r="R473" s="64"/>
      <c r="S473" s="64"/>
      <c r="T473" s="64"/>
      <c r="U473" s="64"/>
      <c r="V473" s="64"/>
      <c r="W473" s="64"/>
      <c r="X473" s="64"/>
      <c r="Y473" s="64"/>
      <c r="Z473" s="64"/>
    </row>
    <row r="474" ht="12" customHeight="1">
      <c r="A474" s="64"/>
      <c r="B474" s="64"/>
      <c r="C474" s="64"/>
      <c r="D474" s="64"/>
      <c r="E474" s="64"/>
      <c r="F474" s="64"/>
      <c r="G474" s="64"/>
      <c r="H474" s="64"/>
      <c r="I474" s="64"/>
      <c r="J474" s="64"/>
      <c r="K474" s="64"/>
      <c r="L474" s="64"/>
      <c r="M474" s="64"/>
      <c r="N474" s="64"/>
      <c r="O474" s="64"/>
      <c r="P474" s="64"/>
      <c r="Q474" s="64"/>
      <c r="R474" s="64"/>
      <c r="S474" s="64"/>
      <c r="T474" s="64"/>
      <c r="U474" s="64"/>
      <c r="V474" s="64"/>
      <c r="W474" s="64"/>
      <c r="X474" s="64"/>
      <c r="Y474" s="64"/>
      <c r="Z474" s="64"/>
    </row>
    <row r="475" ht="12" customHeight="1">
      <c r="A475" s="64"/>
      <c r="B475" s="64"/>
      <c r="C475" s="64"/>
      <c r="D475" s="64"/>
      <c r="E475" s="64"/>
      <c r="F475" s="64"/>
      <c r="G475" s="64"/>
      <c r="H475" s="64"/>
      <c r="I475" s="64"/>
      <c r="J475" s="64"/>
      <c r="K475" s="64"/>
      <c r="L475" s="64"/>
      <c r="M475" s="64"/>
      <c r="N475" s="64"/>
      <c r="O475" s="64"/>
      <c r="P475" s="64"/>
      <c r="Q475" s="64"/>
      <c r="R475" s="64"/>
      <c r="S475" s="64"/>
      <c r="T475" s="64"/>
      <c r="U475" s="64"/>
      <c r="V475" s="64"/>
      <c r="W475" s="64"/>
      <c r="X475" s="64"/>
      <c r="Y475" s="64"/>
      <c r="Z475" s="64"/>
    </row>
    <row r="476" ht="12" customHeight="1">
      <c r="A476" s="64"/>
      <c r="B476" s="64"/>
      <c r="C476" s="64"/>
      <c r="D476" s="64"/>
      <c r="E476" s="64"/>
      <c r="F476" s="64"/>
      <c r="G476" s="64"/>
      <c r="H476" s="64"/>
      <c r="I476" s="64"/>
      <c r="J476" s="64"/>
      <c r="K476" s="64"/>
      <c r="L476" s="64"/>
      <c r="M476" s="64"/>
      <c r="N476" s="64"/>
      <c r="O476" s="64"/>
      <c r="P476" s="64"/>
      <c r="Q476" s="64"/>
      <c r="R476" s="64"/>
      <c r="S476" s="64"/>
      <c r="T476" s="64"/>
      <c r="U476" s="64"/>
      <c r="V476" s="64"/>
      <c r="W476" s="64"/>
      <c r="X476" s="64"/>
      <c r="Y476" s="64"/>
      <c r="Z476" s="64"/>
    </row>
    <row r="477" ht="12" customHeight="1">
      <c r="A477" s="64"/>
      <c r="B477" s="64"/>
      <c r="C477" s="64"/>
      <c r="D477" s="64"/>
      <c r="E477" s="64"/>
      <c r="F477" s="64"/>
      <c r="G477" s="64"/>
      <c r="H477" s="64"/>
      <c r="I477" s="64"/>
      <c r="J477" s="64"/>
      <c r="K477" s="64"/>
      <c r="L477" s="64"/>
      <c r="M477" s="64"/>
      <c r="N477" s="64"/>
      <c r="O477" s="64"/>
      <c r="P477" s="64"/>
      <c r="Q477" s="64"/>
      <c r="R477" s="64"/>
      <c r="S477" s="64"/>
      <c r="T477" s="64"/>
      <c r="U477" s="64"/>
      <c r="V477" s="64"/>
      <c r="W477" s="64"/>
      <c r="X477" s="64"/>
      <c r="Y477" s="64"/>
      <c r="Z477" s="64"/>
    </row>
    <row r="478" ht="12" customHeight="1">
      <c r="A478" s="64"/>
      <c r="B478" s="64"/>
      <c r="C478" s="64"/>
      <c r="D478" s="64"/>
      <c r="E478" s="64"/>
      <c r="F478" s="64"/>
      <c r="G478" s="64"/>
      <c r="H478" s="64"/>
      <c r="I478" s="64"/>
      <c r="J478" s="64"/>
      <c r="K478" s="64"/>
      <c r="L478" s="64"/>
      <c r="M478" s="64"/>
      <c r="N478" s="64"/>
      <c r="O478" s="64"/>
      <c r="P478" s="64"/>
      <c r="Q478" s="64"/>
      <c r="R478" s="64"/>
      <c r="S478" s="64"/>
      <c r="T478" s="64"/>
      <c r="U478" s="64"/>
      <c r="V478" s="64"/>
      <c r="W478" s="64"/>
      <c r="X478" s="64"/>
      <c r="Y478" s="64"/>
      <c r="Z478" s="64"/>
    </row>
    <row r="479" ht="12" customHeight="1">
      <c r="A479" s="64"/>
      <c r="B479" s="64"/>
      <c r="C479" s="64"/>
      <c r="D479" s="64"/>
      <c r="E479" s="64"/>
      <c r="F479" s="64"/>
      <c r="G479" s="64"/>
      <c r="H479" s="64"/>
      <c r="I479" s="64"/>
      <c r="J479" s="64"/>
      <c r="K479" s="64"/>
      <c r="L479" s="64"/>
      <c r="M479" s="64"/>
      <c r="N479" s="64"/>
      <c r="O479" s="64"/>
      <c r="P479" s="64"/>
      <c r="Q479" s="64"/>
      <c r="R479" s="64"/>
      <c r="S479" s="64"/>
      <c r="T479" s="64"/>
      <c r="U479" s="64"/>
      <c r="V479" s="64"/>
      <c r="W479" s="64"/>
      <c r="X479" s="64"/>
      <c r="Y479" s="64"/>
      <c r="Z479" s="64"/>
    </row>
    <row r="480" ht="12" customHeight="1">
      <c r="A480" s="64"/>
      <c r="B480" s="64"/>
      <c r="C480" s="64"/>
      <c r="D480" s="64"/>
      <c r="E480" s="64"/>
      <c r="F480" s="64"/>
      <c r="G480" s="64"/>
      <c r="H480" s="64"/>
      <c r="I480" s="64"/>
      <c r="J480" s="64"/>
      <c r="K480" s="64"/>
      <c r="L480" s="64"/>
      <c r="M480" s="64"/>
      <c r="N480" s="64"/>
      <c r="O480" s="64"/>
      <c r="P480" s="64"/>
      <c r="Q480" s="64"/>
      <c r="R480" s="64"/>
      <c r="S480" s="64"/>
      <c r="T480" s="64"/>
      <c r="U480" s="64"/>
      <c r="V480" s="64"/>
      <c r="W480" s="64"/>
      <c r="X480" s="64"/>
      <c r="Y480" s="64"/>
      <c r="Z480" s="64"/>
    </row>
    <row r="481" ht="12" customHeight="1">
      <c r="A481" s="64"/>
      <c r="B481" s="64"/>
      <c r="C481" s="64"/>
      <c r="D481" s="64"/>
      <c r="E481" s="64"/>
      <c r="F481" s="64"/>
      <c r="G481" s="64"/>
      <c r="H481" s="64"/>
      <c r="I481" s="64"/>
      <c r="J481" s="64"/>
      <c r="K481" s="64"/>
      <c r="L481" s="64"/>
      <c r="M481" s="64"/>
      <c r="N481" s="64"/>
      <c r="O481" s="64"/>
      <c r="P481" s="64"/>
      <c r="Q481" s="64"/>
      <c r="R481" s="64"/>
      <c r="S481" s="64"/>
      <c r="T481" s="64"/>
      <c r="U481" s="64"/>
      <c r="V481" s="64"/>
      <c r="W481" s="64"/>
      <c r="X481" s="64"/>
      <c r="Y481" s="64"/>
      <c r="Z481" s="64"/>
    </row>
    <row r="482" ht="12" customHeight="1">
      <c r="A482" s="64"/>
      <c r="B482" s="64"/>
      <c r="C482" s="64"/>
      <c r="D482" s="64"/>
      <c r="E482" s="64"/>
      <c r="F482" s="64"/>
      <c r="G482" s="64"/>
      <c r="H482" s="64"/>
      <c r="I482" s="64"/>
      <c r="J482" s="64"/>
      <c r="K482" s="64"/>
      <c r="L482" s="64"/>
      <c r="M482" s="64"/>
      <c r="N482" s="64"/>
      <c r="O482" s="64"/>
      <c r="P482" s="64"/>
      <c r="Q482" s="64"/>
      <c r="R482" s="64"/>
      <c r="S482" s="64"/>
      <c r="T482" s="64"/>
      <c r="U482" s="64"/>
      <c r="V482" s="64"/>
      <c r="W482" s="64"/>
      <c r="X482" s="64"/>
      <c r="Y482" s="64"/>
      <c r="Z482" s="64"/>
    </row>
    <row r="483" ht="12" customHeight="1">
      <c r="A483" s="64"/>
      <c r="B483" s="64"/>
      <c r="C483" s="64"/>
      <c r="D483" s="64"/>
      <c r="E483" s="64"/>
      <c r="F483" s="64"/>
      <c r="G483" s="64"/>
      <c r="H483" s="64"/>
      <c r="I483" s="64"/>
      <c r="J483" s="64"/>
      <c r="K483" s="64"/>
      <c r="L483" s="64"/>
      <c r="M483" s="64"/>
      <c r="N483" s="64"/>
      <c r="O483" s="64"/>
      <c r="P483" s="64"/>
      <c r="Q483" s="64"/>
      <c r="R483" s="64"/>
      <c r="S483" s="64"/>
      <c r="T483" s="64"/>
      <c r="U483" s="64"/>
      <c r="V483" s="64"/>
      <c r="W483" s="64"/>
      <c r="X483" s="64"/>
      <c r="Y483" s="64"/>
      <c r="Z483" s="64"/>
    </row>
    <row r="484" ht="12" customHeight="1">
      <c r="A484" s="64"/>
      <c r="B484" s="64"/>
      <c r="C484" s="64"/>
      <c r="D484" s="64"/>
      <c r="E484" s="64"/>
      <c r="F484" s="64"/>
      <c r="G484" s="64"/>
      <c r="H484" s="64"/>
      <c r="I484" s="64"/>
      <c r="J484" s="64"/>
      <c r="K484" s="64"/>
      <c r="L484" s="64"/>
      <c r="M484" s="64"/>
      <c r="N484" s="64"/>
      <c r="O484" s="64"/>
      <c r="P484" s="64"/>
      <c r="Q484" s="64"/>
      <c r="R484" s="64"/>
      <c r="S484" s="64"/>
      <c r="T484" s="64"/>
      <c r="U484" s="64"/>
      <c r="V484" s="64"/>
      <c r="W484" s="64"/>
      <c r="X484" s="64"/>
      <c r="Y484" s="64"/>
      <c r="Z484" s="64"/>
    </row>
    <row r="485" ht="12" customHeight="1">
      <c r="A485" s="64"/>
      <c r="B485" s="64"/>
      <c r="C485" s="64"/>
      <c r="D485" s="64"/>
      <c r="E485" s="64"/>
      <c r="F485" s="64"/>
      <c r="G485" s="64"/>
      <c r="H485" s="64"/>
      <c r="I485" s="64"/>
      <c r="J485" s="64"/>
      <c r="K485" s="64"/>
      <c r="L485" s="64"/>
      <c r="M485" s="64"/>
      <c r="N485" s="64"/>
      <c r="O485" s="64"/>
      <c r="P485" s="64"/>
      <c r="Q485" s="64"/>
      <c r="R485" s="64"/>
      <c r="S485" s="64"/>
      <c r="T485" s="64"/>
      <c r="U485" s="64"/>
      <c r="V485" s="64"/>
      <c r="W485" s="64"/>
      <c r="X485" s="64"/>
      <c r="Y485" s="64"/>
      <c r="Z485" s="64"/>
    </row>
    <row r="486" ht="12" customHeight="1">
      <c r="A486" s="64"/>
      <c r="B486" s="64"/>
      <c r="C486" s="64"/>
      <c r="D486" s="64"/>
      <c r="E486" s="64"/>
      <c r="F486" s="64"/>
      <c r="G486" s="64"/>
      <c r="H486" s="64"/>
      <c r="I486" s="64"/>
      <c r="J486" s="64"/>
      <c r="K486" s="64"/>
      <c r="L486" s="64"/>
      <c r="M486" s="64"/>
      <c r="N486" s="64"/>
      <c r="O486" s="64"/>
      <c r="P486" s="64"/>
      <c r="Q486" s="64"/>
      <c r="R486" s="64"/>
      <c r="S486" s="64"/>
      <c r="T486" s="64"/>
      <c r="U486" s="64"/>
      <c r="V486" s="64"/>
      <c r="W486" s="64"/>
      <c r="X486" s="64"/>
      <c r="Y486" s="64"/>
      <c r="Z486" s="64"/>
    </row>
    <row r="487" ht="12" customHeight="1">
      <c r="A487" s="64"/>
      <c r="B487" s="64"/>
      <c r="C487" s="64"/>
      <c r="D487" s="64"/>
      <c r="E487" s="64"/>
      <c r="F487" s="64"/>
      <c r="G487" s="64"/>
      <c r="H487" s="64"/>
      <c r="I487" s="64"/>
      <c r="J487" s="64"/>
      <c r="K487" s="64"/>
      <c r="L487" s="64"/>
      <c r="M487" s="64"/>
      <c r="N487" s="64"/>
      <c r="O487" s="64"/>
      <c r="P487" s="64"/>
      <c r="Q487" s="64"/>
      <c r="R487" s="64"/>
      <c r="S487" s="64"/>
      <c r="T487" s="64"/>
      <c r="U487" s="64"/>
      <c r="V487" s="64"/>
      <c r="W487" s="64"/>
      <c r="X487" s="64"/>
      <c r="Y487" s="64"/>
      <c r="Z487" s="64"/>
    </row>
    <row r="488" ht="12" customHeight="1">
      <c r="A488" s="64"/>
      <c r="B488" s="64"/>
      <c r="C488" s="64"/>
      <c r="D488" s="64"/>
      <c r="E488" s="64"/>
      <c r="F488" s="64"/>
      <c r="G488" s="64"/>
      <c r="H488" s="64"/>
      <c r="I488" s="64"/>
      <c r="J488" s="64"/>
      <c r="K488" s="64"/>
      <c r="L488" s="64"/>
      <c r="M488" s="64"/>
      <c r="N488" s="64"/>
      <c r="O488" s="64"/>
      <c r="P488" s="64"/>
      <c r="Q488" s="64"/>
      <c r="R488" s="64"/>
      <c r="S488" s="64"/>
      <c r="T488" s="64"/>
      <c r="U488" s="64"/>
      <c r="V488" s="64"/>
      <c r="W488" s="64"/>
      <c r="X488" s="64"/>
      <c r="Y488" s="64"/>
      <c r="Z488" s="64"/>
    </row>
    <row r="489" ht="12" customHeight="1">
      <c r="A489" s="64"/>
      <c r="B489" s="64"/>
      <c r="C489" s="64"/>
      <c r="D489" s="64"/>
      <c r="E489" s="64"/>
      <c r="F489" s="64"/>
      <c r="G489" s="64"/>
      <c r="H489" s="64"/>
      <c r="I489" s="64"/>
      <c r="J489" s="64"/>
      <c r="K489" s="64"/>
      <c r="L489" s="64"/>
      <c r="M489" s="64"/>
      <c r="N489" s="64"/>
      <c r="O489" s="64"/>
      <c r="P489" s="64"/>
      <c r="Q489" s="64"/>
      <c r="R489" s="64"/>
      <c r="S489" s="64"/>
      <c r="T489" s="64"/>
      <c r="U489" s="64"/>
      <c r="V489" s="64"/>
      <c r="W489" s="64"/>
      <c r="X489" s="64"/>
      <c r="Y489" s="64"/>
      <c r="Z489" s="64"/>
    </row>
    <row r="490" ht="12" customHeight="1">
      <c r="A490" s="64"/>
      <c r="B490" s="64"/>
      <c r="C490" s="64"/>
      <c r="D490" s="64"/>
      <c r="E490" s="64"/>
      <c r="F490" s="64"/>
      <c r="G490" s="64"/>
      <c r="H490" s="64"/>
      <c r="I490" s="64"/>
      <c r="J490" s="64"/>
      <c r="K490" s="64"/>
      <c r="L490" s="64"/>
      <c r="M490" s="64"/>
      <c r="N490" s="64"/>
      <c r="O490" s="64"/>
      <c r="P490" s="64"/>
      <c r="Q490" s="64"/>
      <c r="R490" s="64"/>
      <c r="S490" s="64"/>
      <c r="T490" s="64"/>
      <c r="U490" s="64"/>
      <c r="V490" s="64"/>
      <c r="W490" s="64"/>
      <c r="X490" s="64"/>
      <c r="Y490" s="64"/>
      <c r="Z490" s="64"/>
    </row>
    <row r="491" ht="12" customHeight="1">
      <c r="A491" s="64"/>
      <c r="B491" s="64"/>
      <c r="C491" s="64"/>
      <c r="D491" s="64"/>
      <c r="E491" s="64"/>
      <c r="F491" s="64"/>
      <c r="G491" s="64"/>
      <c r="H491" s="64"/>
      <c r="I491" s="64"/>
      <c r="J491" s="64"/>
      <c r="K491" s="64"/>
      <c r="L491" s="64"/>
      <c r="M491" s="64"/>
      <c r="N491" s="64"/>
      <c r="O491" s="64"/>
      <c r="P491" s="64"/>
      <c r="Q491" s="64"/>
      <c r="R491" s="64"/>
      <c r="S491" s="64"/>
      <c r="T491" s="64"/>
      <c r="U491" s="64"/>
      <c r="V491" s="64"/>
      <c r="W491" s="64"/>
      <c r="X491" s="64"/>
      <c r="Y491" s="64"/>
      <c r="Z491" s="64"/>
    </row>
    <row r="492" ht="12" customHeight="1">
      <c r="A492" s="64"/>
      <c r="B492" s="64"/>
      <c r="C492" s="64"/>
      <c r="D492" s="64"/>
      <c r="E492" s="64"/>
      <c r="F492" s="64"/>
      <c r="G492" s="64"/>
      <c r="H492" s="64"/>
      <c r="I492" s="64"/>
      <c r="J492" s="64"/>
      <c r="K492" s="64"/>
      <c r="L492" s="64"/>
      <c r="M492" s="64"/>
      <c r="N492" s="64"/>
      <c r="O492" s="64"/>
      <c r="P492" s="64"/>
      <c r="Q492" s="64"/>
      <c r="R492" s="64"/>
      <c r="S492" s="64"/>
      <c r="T492" s="64"/>
      <c r="U492" s="64"/>
      <c r="V492" s="64"/>
      <c r="W492" s="64"/>
      <c r="X492" s="64"/>
      <c r="Y492" s="64"/>
      <c r="Z492" s="64"/>
    </row>
    <row r="493" ht="12" customHeight="1">
      <c r="A493" s="64"/>
      <c r="B493" s="64"/>
      <c r="C493" s="64"/>
      <c r="D493" s="64"/>
      <c r="E493" s="64"/>
      <c r="F493" s="64"/>
      <c r="G493" s="64"/>
      <c r="H493" s="64"/>
      <c r="I493" s="64"/>
      <c r="J493" s="64"/>
      <c r="K493" s="64"/>
      <c r="L493" s="64"/>
      <c r="M493" s="64"/>
      <c r="N493" s="64"/>
      <c r="O493" s="64"/>
      <c r="P493" s="64"/>
      <c r="Q493" s="64"/>
      <c r="R493" s="64"/>
      <c r="S493" s="64"/>
      <c r="T493" s="64"/>
      <c r="U493" s="64"/>
      <c r="V493" s="64"/>
      <c r="W493" s="64"/>
      <c r="X493" s="64"/>
      <c r="Y493" s="64"/>
      <c r="Z493" s="64"/>
    </row>
    <row r="494" ht="12" customHeight="1">
      <c r="A494" s="64"/>
      <c r="B494" s="64"/>
      <c r="C494" s="64"/>
      <c r="D494" s="64"/>
      <c r="E494" s="64"/>
      <c r="F494" s="64"/>
      <c r="G494" s="64"/>
      <c r="H494" s="64"/>
      <c r="I494" s="64"/>
      <c r="J494" s="64"/>
      <c r="K494" s="64"/>
      <c r="L494" s="64"/>
      <c r="M494" s="64"/>
      <c r="N494" s="64"/>
      <c r="O494" s="64"/>
      <c r="P494" s="64"/>
      <c r="Q494" s="64"/>
      <c r="R494" s="64"/>
      <c r="S494" s="64"/>
      <c r="T494" s="64"/>
      <c r="U494" s="64"/>
      <c r="V494" s="64"/>
      <c r="W494" s="64"/>
      <c r="X494" s="64"/>
      <c r="Y494" s="64"/>
      <c r="Z494" s="64"/>
    </row>
    <row r="495" ht="12" customHeight="1">
      <c r="A495" s="64"/>
      <c r="B495" s="64"/>
      <c r="C495" s="64"/>
      <c r="D495" s="64"/>
      <c r="E495" s="64"/>
      <c r="F495" s="64"/>
      <c r="G495" s="64"/>
      <c r="H495" s="64"/>
      <c r="I495" s="64"/>
      <c r="J495" s="64"/>
      <c r="K495" s="64"/>
      <c r="L495" s="64"/>
      <c r="M495" s="64"/>
      <c r="N495" s="64"/>
      <c r="O495" s="64"/>
      <c r="P495" s="64"/>
      <c r="Q495" s="64"/>
      <c r="R495" s="64"/>
      <c r="S495" s="64"/>
      <c r="T495" s="64"/>
      <c r="U495" s="64"/>
      <c r="V495" s="64"/>
      <c r="W495" s="64"/>
      <c r="X495" s="64"/>
      <c r="Y495" s="64"/>
      <c r="Z495" s="64"/>
    </row>
    <row r="496" ht="12" customHeight="1">
      <c r="A496" s="64"/>
      <c r="B496" s="64"/>
      <c r="C496" s="64"/>
      <c r="D496" s="64"/>
      <c r="E496" s="64"/>
      <c r="F496" s="64"/>
      <c r="G496" s="64"/>
      <c r="H496" s="64"/>
      <c r="I496" s="64"/>
      <c r="J496" s="64"/>
      <c r="K496" s="64"/>
      <c r="L496" s="64"/>
      <c r="M496" s="64"/>
      <c r="N496" s="64"/>
      <c r="O496" s="64"/>
      <c r="P496" s="64"/>
      <c r="Q496" s="64"/>
      <c r="R496" s="64"/>
      <c r="S496" s="64"/>
      <c r="T496" s="64"/>
      <c r="U496" s="64"/>
      <c r="V496" s="64"/>
      <c r="W496" s="64"/>
      <c r="X496" s="64"/>
      <c r="Y496" s="64"/>
      <c r="Z496" s="64"/>
    </row>
    <row r="497" ht="12" customHeight="1">
      <c r="A497" s="64"/>
      <c r="B497" s="64"/>
      <c r="C497" s="64"/>
      <c r="D497" s="64"/>
      <c r="E497" s="64"/>
      <c r="F497" s="64"/>
      <c r="G497" s="64"/>
      <c r="H497" s="64"/>
      <c r="I497" s="64"/>
      <c r="J497" s="64"/>
      <c r="K497" s="64"/>
      <c r="L497" s="64"/>
      <c r="M497" s="64"/>
      <c r="N497" s="64"/>
      <c r="O497" s="64"/>
      <c r="P497" s="64"/>
      <c r="Q497" s="64"/>
      <c r="R497" s="64"/>
      <c r="S497" s="64"/>
      <c r="T497" s="64"/>
      <c r="U497" s="64"/>
      <c r="V497" s="64"/>
      <c r="W497" s="64"/>
      <c r="X497" s="64"/>
      <c r="Y497" s="64"/>
      <c r="Z497" s="64"/>
    </row>
    <row r="498" ht="12" customHeight="1">
      <c r="A498" s="64"/>
      <c r="B498" s="64"/>
      <c r="C498" s="64"/>
      <c r="D498" s="64"/>
      <c r="E498" s="64"/>
      <c r="F498" s="64"/>
      <c r="G498" s="64"/>
      <c r="H498" s="64"/>
      <c r="I498" s="64"/>
      <c r="J498" s="64"/>
      <c r="K498" s="64"/>
      <c r="L498" s="64"/>
      <c r="M498" s="64"/>
      <c r="N498" s="64"/>
      <c r="O498" s="64"/>
      <c r="P498" s="64"/>
      <c r="Q498" s="64"/>
      <c r="R498" s="64"/>
      <c r="S498" s="64"/>
      <c r="T498" s="64"/>
      <c r="U498" s="64"/>
      <c r="V498" s="64"/>
      <c r="W498" s="64"/>
      <c r="X498" s="64"/>
      <c r="Y498" s="64"/>
      <c r="Z498" s="64"/>
    </row>
    <row r="499" ht="12" customHeight="1">
      <c r="A499" s="64"/>
      <c r="B499" s="64"/>
      <c r="C499" s="64"/>
      <c r="D499" s="64"/>
      <c r="E499" s="64"/>
      <c r="F499" s="64"/>
      <c r="G499" s="64"/>
      <c r="H499" s="64"/>
      <c r="I499" s="64"/>
      <c r="J499" s="64"/>
      <c r="K499" s="64"/>
      <c r="L499" s="64"/>
      <c r="M499" s="64"/>
      <c r="N499" s="64"/>
      <c r="O499" s="64"/>
      <c r="P499" s="64"/>
      <c r="Q499" s="64"/>
      <c r="R499" s="64"/>
      <c r="S499" s="64"/>
      <c r="T499" s="64"/>
      <c r="U499" s="64"/>
      <c r="V499" s="64"/>
      <c r="W499" s="64"/>
      <c r="X499" s="64"/>
      <c r="Y499" s="64"/>
      <c r="Z499" s="64"/>
    </row>
    <row r="500" ht="12" customHeight="1">
      <c r="A500" s="64"/>
      <c r="B500" s="64"/>
      <c r="C500" s="64"/>
      <c r="D500" s="64"/>
      <c r="E500" s="64"/>
      <c r="F500" s="64"/>
      <c r="G500" s="64"/>
      <c r="H500" s="64"/>
      <c r="I500" s="64"/>
      <c r="J500" s="64"/>
      <c r="K500" s="64"/>
      <c r="L500" s="64"/>
      <c r="M500" s="64"/>
      <c r="N500" s="64"/>
      <c r="O500" s="64"/>
      <c r="P500" s="64"/>
      <c r="Q500" s="64"/>
      <c r="R500" s="64"/>
      <c r="S500" s="64"/>
      <c r="T500" s="64"/>
      <c r="U500" s="64"/>
      <c r="V500" s="64"/>
      <c r="W500" s="64"/>
      <c r="X500" s="64"/>
      <c r="Y500" s="64"/>
      <c r="Z500" s="64"/>
    </row>
    <row r="501" ht="12" customHeight="1">
      <c r="A501" s="64"/>
      <c r="B501" s="64"/>
      <c r="C501" s="64"/>
      <c r="D501" s="64"/>
      <c r="E501" s="64"/>
      <c r="F501" s="64"/>
      <c r="G501" s="64"/>
      <c r="H501" s="64"/>
      <c r="I501" s="64"/>
      <c r="J501" s="64"/>
      <c r="K501" s="64"/>
      <c r="L501" s="64"/>
      <c r="M501" s="64"/>
      <c r="N501" s="64"/>
      <c r="O501" s="64"/>
      <c r="P501" s="64"/>
      <c r="Q501" s="64"/>
      <c r="R501" s="64"/>
      <c r="S501" s="64"/>
      <c r="T501" s="64"/>
      <c r="U501" s="64"/>
      <c r="V501" s="64"/>
      <c r="W501" s="64"/>
      <c r="X501" s="64"/>
      <c r="Y501" s="64"/>
      <c r="Z501" s="64"/>
    </row>
    <row r="502" ht="12" customHeight="1">
      <c r="A502" s="64"/>
      <c r="B502" s="64"/>
      <c r="C502" s="64"/>
      <c r="D502" s="64"/>
      <c r="E502" s="64"/>
      <c r="F502" s="64"/>
      <c r="G502" s="64"/>
      <c r="H502" s="64"/>
      <c r="I502" s="64"/>
      <c r="J502" s="64"/>
      <c r="K502" s="64"/>
      <c r="L502" s="64"/>
      <c r="M502" s="64"/>
      <c r="N502" s="64"/>
      <c r="O502" s="64"/>
      <c r="P502" s="64"/>
      <c r="Q502" s="64"/>
      <c r="R502" s="64"/>
      <c r="S502" s="64"/>
      <c r="T502" s="64"/>
      <c r="U502" s="64"/>
      <c r="V502" s="64"/>
      <c r="W502" s="64"/>
      <c r="X502" s="64"/>
      <c r="Y502" s="64"/>
      <c r="Z502" s="64"/>
    </row>
    <row r="503" ht="12" customHeight="1">
      <c r="A503" s="64"/>
      <c r="B503" s="64"/>
      <c r="C503" s="64"/>
      <c r="D503" s="64"/>
      <c r="E503" s="64"/>
      <c r="F503" s="64"/>
      <c r="G503" s="64"/>
      <c r="H503" s="64"/>
      <c r="I503" s="64"/>
      <c r="J503" s="64"/>
      <c r="K503" s="64"/>
      <c r="L503" s="64"/>
      <c r="M503" s="64"/>
      <c r="N503" s="64"/>
      <c r="O503" s="64"/>
      <c r="P503" s="64"/>
      <c r="Q503" s="64"/>
      <c r="R503" s="64"/>
      <c r="S503" s="64"/>
      <c r="T503" s="64"/>
      <c r="U503" s="64"/>
      <c r="V503" s="64"/>
      <c r="W503" s="64"/>
      <c r="X503" s="64"/>
      <c r="Y503" s="64"/>
      <c r="Z503" s="64"/>
    </row>
    <row r="504" ht="12" customHeight="1">
      <c r="A504" s="64"/>
      <c r="B504" s="64"/>
      <c r="C504" s="64"/>
      <c r="D504" s="64"/>
      <c r="E504" s="64"/>
      <c r="F504" s="64"/>
      <c r="G504" s="64"/>
      <c r="H504" s="64"/>
      <c r="I504" s="64"/>
      <c r="J504" s="64"/>
      <c r="K504" s="64"/>
      <c r="L504" s="64"/>
      <c r="M504" s="64"/>
      <c r="N504" s="64"/>
      <c r="O504" s="64"/>
      <c r="P504" s="64"/>
      <c r="Q504" s="64"/>
      <c r="R504" s="64"/>
      <c r="S504" s="64"/>
      <c r="T504" s="64"/>
      <c r="U504" s="64"/>
      <c r="V504" s="64"/>
      <c r="W504" s="64"/>
      <c r="X504" s="64"/>
      <c r="Y504" s="64"/>
      <c r="Z504" s="64"/>
    </row>
    <row r="505" ht="12" customHeight="1">
      <c r="A505" s="64"/>
      <c r="B505" s="64"/>
      <c r="C505" s="64"/>
      <c r="D505" s="64"/>
      <c r="E505" s="64"/>
      <c r="F505" s="64"/>
      <c r="G505" s="64"/>
      <c r="H505" s="64"/>
      <c r="I505" s="64"/>
      <c r="J505" s="64"/>
      <c r="K505" s="64"/>
      <c r="L505" s="64"/>
      <c r="M505" s="64"/>
      <c r="N505" s="64"/>
      <c r="O505" s="64"/>
      <c r="P505" s="64"/>
      <c r="Q505" s="64"/>
      <c r="R505" s="64"/>
      <c r="S505" s="64"/>
      <c r="T505" s="64"/>
      <c r="U505" s="64"/>
      <c r="V505" s="64"/>
      <c r="W505" s="64"/>
      <c r="X505" s="64"/>
      <c r="Y505" s="64"/>
      <c r="Z505" s="64"/>
    </row>
    <row r="506" ht="12" customHeight="1">
      <c r="A506" s="64"/>
      <c r="B506" s="64"/>
      <c r="C506" s="64"/>
      <c r="D506" s="64"/>
      <c r="E506" s="64"/>
      <c r="F506" s="64"/>
      <c r="G506" s="64"/>
      <c r="H506" s="64"/>
      <c r="I506" s="64"/>
      <c r="J506" s="64"/>
      <c r="K506" s="64"/>
      <c r="L506" s="64"/>
      <c r="M506" s="64"/>
      <c r="N506" s="64"/>
      <c r="O506" s="64"/>
      <c r="P506" s="64"/>
      <c r="Q506" s="64"/>
      <c r="R506" s="64"/>
      <c r="S506" s="64"/>
      <c r="T506" s="64"/>
      <c r="U506" s="64"/>
      <c r="V506" s="64"/>
      <c r="W506" s="64"/>
      <c r="X506" s="64"/>
      <c r="Y506" s="64"/>
      <c r="Z506" s="64"/>
    </row>
    <row r="507" ht="12" customHeight="1">
      <c r="A507" s="64"/>
      <c r="B507" s="64"/>
      <c r="C507" s="64"/>
      <c r="D507" s="64"/>
      <c r="E507" s="64"/>
      <c r="F507" s="64"/>
      <c r="G507" s="64"/>
      <c r="H507" s="64"/>
      <c r="I507" s="64"/>
      <c r="J507" s="64"/>
      <c r="K507" s="64"/>
      <c r="L507" s="64"/>
      <c r="M507" s="64"/>
      <c r="N507" s="64"/>
      <c r="O507" s="64"/>
      <c r="P507" s="64"/>
      <c r="Q507" s="64"/>
      <c r="R507" s="64"/>
      <c r="S507" s="64"/>
      <c r="T507" s="64"/>
      <c r="U507" s="64"/>
      <c r="V507" s="64"/>
      <c r="W507" s="64"/>
      <c r="X507" s="64"/>
      <c r="Y507" s="64"/>
      <c r="Z507" s="64"/>
    </row>
    <row r="508" ht="12" customHeight="1">
      <c r="A508" s="64"/>
      <c r="B508" s="64"/>
      <c r="C508" s="64"/>
      <c r="D508" s="64"/>
      <c r="E508" s="64"/>
      <c r="F508" s="64"/>
      <c r="G508" s="64"/>
      <c r="H508" s="64"/>
      <c r="I508" s="64"/>
      <c r="J508" s="64"/>
      <c r="K508" s="64"/>
      <c r="L508" s="64"/>
      <c r="M508" s="64"/>
      <c r="N508" s="64"/>
      <c r="O508" s="64"/>
      <c r="P508" s="64"/>
      <c r="Q508" s="64"/>
      <c r="R508" s="64"/>
      <c r="S508" s="64"/>
      <c r="T508" s="64"/>
      <c r="U508" s="64"/>
      <c r="V508" s="64"/>
      <c r="W508" s="64"/>
      <c r="X508" s="64"/>
      <c r="Y508" s="64"/>
      <c r="Z508" s="64"/>
    </row>
    <row r="509" ht="12" customHeight="1">
      <c r="A509" s="64"/>
      <c r="B509" s="64"/>
      <c r="C509" s="64"/>
      <c r="D509" s="64"/>
      <c r="E509" s="64"/>
      <c r="F509" s="64"/>
      <c r="G509" s="64"/>
      <c r="H509" s="64"/>
      <c r="I509" s="64"/>
      <c r="J509" s="64"/>
      <c r="K509" s="64"/>
      <c r="L509" s="64"/>
      <c r="M509" s="64"/>
      <c r="N509" s="64"/>
      <c r="O509" s="64"/>
      <c r="P509" s="64"/>
      <c r="Q509" s="64"/>
      <c r="R509" s="64"/>
      <c r="S509" s="64"/>
      <c r="T509" s="64"/>
      <c r="U509" s="64"/>
      <c r="V509" s="64"/>
      <c r="W509" s="64"/>
      <c r="X509" s="64"/>
      <c r="Y509" s="64"/>
      <c r="Z509" s="64"/>
    </row>
    <row r="510" ht="12" customHeight="1">
      <c r="A510" s="64"/>
      <c r="B510" s="64"/>
      <c r="C510" s="64"/>
      <c r="D510" s="64"/>
      <c r="E510" s="64"/>
      <c r="F510" s="64"/>
      <c r="G510" s="64"/>
      <c r="H510" s="64"/>
      <c r="I510" s="64"/>
      <c r="J510" s="64"/>
      <c r="K510" s="64"/>
      <c r="L510" s="64"/>
      <c r="M510" s="64"/>
      <c r="N510" s="64"/>
      <c r="O510" s="64"/>
      <c r="P510" s="64"/>
      <c r="Q510" s="64"/>
      <c r="R510" s="64"/>
      <c r="S510" s="64"/>
      <c r="T510" s="64"/>
      <c r="U510" s="64"/>
      <c r="V510" s="64"/>
      <c r="W510" s="64"/>
      <c r="X510" s="64"/>
      <c r="Y510" s="64"/>
      <c r="Z510" s="64"/>
    </row>
    <row r="511" ht="12" customHeight="1">
      <c r="A511" s="64"/>
      <c r="B511" s="64"/>
      <c r="C511" s="64"/>
      <c r="D511" s="64"/>
      <c r="E511" s="64"/>
      <c r="F511" s="64"/>
      <c r="G511" s="64"/>
      <c r="H511" s="64"/>
      <c r="I511" s="64"/>
      <c r="J511" s="64"/>
      <c r="K511" s="64"/>
      <c r="L511" s="64"/>
      <c r="M511" s="64"/>
      <c r="N511" s="64"/>
      <c r="O511" s="64"/>
      <c r="P511" s="64"/>
      <c r="Q511" s="64"/>
      <c r="R511" s="64"/>
      <c r="S511" s="64"/>
      <c r="T511" s="64"/>
      <c r="U511" s="64"/>
      <c r="V511" s="64"/>
      <c r="W511" s="64"/>
      <c r="X511" s="64"/>
      <c r="Y511" s="64"/>
      <c r="Z511" s="64"/>
    </row>
    <row r="512" ht="12" customHeight="1">
      <c r="A512" s="64"/>
      <c r="B512" s="64"/>
      <c r="C512" s="64"/>
      <c r="D512" s="64"/>
      <c r="E512" s="64"/>
      <c r="F512" s="64"/>
      <c r="G512" s="64"/>
      <c r="H512" s="64"/>
      <c r="I512" s="64"/>
      <c r="J512" s="64"/>
      <c r="K512" s="64"/>
      <c r="L512" s="64"/>
      <c r="M512" s="64"/>
      <c r="N512" s="64"/>
      <c r="O512" s="64"/>
      <c r="P512" s="64"/>
      <c r="Q512" s="64"/>
      <c r="R512" s="64"/>
      <c r="S512" s="64"/>
      <c r="T512" s="64"/>
      <c r="U512" s="64"/>
      <c r="V512" s="64"/>
      <c r="W512" s="64"/>
      <c r="X512" s="64"/>
      <c r="Y512" s="64"/>
      <c r="Z512" s="64"/>
    </row>
    <row r="513" ht="12" customHeight="1">
      <c r="A513" s="64"/>
      <c r="B513" s="64"/>
      <c r="C513" s="64"/>
      <c r="D513" s="64"/>
      <c r="E513" s="64"/>
      <c r="F513" s="64"/>
      <c r="G513" s="64"/>
      <c r="H513" s="64"/>
      <c r="I513" s="64"/>
      <c r="J513" s="64"/>
      <c r="K513" s="64"/>
      <c r="L513" s="64"/>
      <c r="M513" s="64"/>
      <c r="N513" s="64"/>
      <c r="O513" s="64"/>
      <c r="P513" s="64"/>
      <c r="Q513" s="64"/>
      <c r="R513" s="64"/>
      <c r="S513" s="64"/>
      <c r="T513" s="64"/>
      <c r="U513" s="64"/>
      <c r="V513" s="64"/>
      <c r="W513" s="64"/>
      <c r="X513" s="64"/>
      <c r="Y513" s="64"/>
      <c r="Z513" s="64"/>
    </row>
    <row r="514" ht="12" customHeight="1">
      <c r="A514" s="64"/>
      <c r="B514" s="64"/>
      <c r="C514" s="64"/>
      <c r="D514" s="64"/>
      <c r="E514" s="64"/>
      <c r="F514" s="64"/>
      <c r="G514" s="64"/>
      <c r="H514" s="64"/>
      <c r="I514" s="64"/>
      <c r="J514" s="64"/>
      <c r="K514" s="64"/>
      <c r="L514" s="64"/>
      <c r="M514" s="64"/>
      <c r="N514" s="64"/>
      <c r="O514" s="64"/>
      <c r="P514" s="64"/>
      <c r="Q514" s="64"/>
      <c r="R514" s="64"/>
      <c r="S514" s="64"/>
      <c r="T514" s="64"/>
      <c r="U514" s="64"/>
      <c r="V514" s="64"/>
      <c r="W514" s="64"/>
      <c r="X514" s="64"/>
      <c r="Y514" s="64"/>
      <c r="Z514" s="64"/>
    </row>
    <row r="515" ht="12" customHeight="1">
      <c r="A515" s="64"/>
      <c r="B515" s="64"/>
      <c r="C515" s="64"/>
      <c r="D515" s="64"/>
      <c r="E515" s="64"/>
      <c r="F515" s="64"/>
      <c r="G515" s="64"/>
      <c r="H515" s="64"/>
      <c r="I515" s="64"/>
      <c r="J515" s="64"/>
      <c r="K515" s="64"/>
      <c r="L515" s="64"/>
      <c r="M515" s="64"/>
      <c r="N515" s="64"/>
      <c r="O515" s="64"/>
      <c r="P515" s="64"/>
      <c r="Q515" s="64"/>
      <c r="R515" s="64"/>
      <c r="S515" s="64"/>
      <c r="T515" s="64"/>
      <c r="U515" s="64"/>
      <c r="V515" s="64"/>
      <c r="W515" s="64"/>
      <c r="X515" s="64"/>
      <c r="Y515" s="64"/>
      <c r="Z515" s="64"/>
    </row>
    <row r="516" ht="12" customHeight="1">
      <c r="A516" s="64"/>
      <c r="B516" s="64"/>
      <c r="C516" s="64"/>
      <c r="D516" s="64"/>
      <c r="E516" s="64"/>
      <c r="F516" s="64"/>
      <c r="G516" s="64"/>
      <c r="H516" s="64"/>
      <c r="I516" s="64"/>
      <c r="J516" s="64"/>
      <c r="K516" s="64"/>
      <c r="L516" s="64"/>
      <c r="M516" s="64"/>
      <c r="N516" s="64"/>
      <c r="O516" s="64"/>
      <c r="P516" s="64"/>
      <c r="Q516" s="64"/>
      <c r="R516" s="64"/>
      <c r="S516" s="64"/>
      <c r="T516" s="64"/>
      <c r="U516" s="64"/>
      <c r="V516" s="64"/>
      <c r="W516" s="64"/>
      <c r="X516" s="64"/>
      <c r="Y516" s="64"/>
      <c r="Z516" s="64"/>
    </row>
    <row r="517" ht="12" customHeight="1">
      <c r="A517" s="64"/>
      <c r="B517" s="64"/>
      <c r="C517" s="64"/>
      <c r="D517" s="64"/>
      <c r="E517" s="64"/>
      <c r="F517" s="64"/>
      <c r="G517" s="64"/>
      <c r="H517" s="64"/>
      <c r="I517" s="64"/>
      <c r="J517" s="64"/>
      <c r="K517" s="64"/>
      <c r="L517" s="64"/>
      <c r="M517" s="64"/>
      <c r="N517" s="64"/>
      <c r="O517" s="64"/>
      <c r="P517" s="64"/>
      <c r="Q517" s="64"/>
      <c r="R517" s="64"/>
      <c r="S517" s="64"/>
      <c r="T517" s="64"/>
      <c r="U517" s="64"/>
      <c r="V517" s="64"/>
      <c r="W517" s="64"/>
      <c r="X517" s="64"/>
      <c r="Y517" s="64"/>
      <c r="Z517" s="64"/>
    </row>
    <row r="518" ht="12" customHeight="1">
      <c r="A518" s="64"/>
      <c r="B518" s="64"/>
      <c r="C518" s="64"/>
      <c r="D518" s="64"/>
      <c r="E518" s="64"/>
      <c r="F518" s="64"/>
      <c r="G518" s="64"/>
      <c r="H518" s="64"/>
      <c r="I518" s="64"/>
      <c r="J518" s="64"/>
      <c r="K518" s="64"/>
      <c r="L518" s="64"/>
      <c r="M518" s="64"/>
      <c r="N518" s="64"/>
      <c r="O518" s="64"/>
      <c r="P518" s="64"/>
      <c r="Q518" s="64"/>
      <c r="R518" s="64"/>
      <c r="S518" s="64"/>
      <c r="T518" s="64"/>
      <c r="U518" s="64"/>
      <c r="V518" s="64"/>
      <c r="W518" s="64"/>
      <c r="X518" s="64"/>
      <c r="Y518" s="64"/>
      <c r="Z518" s="64"/>
    </row>
    <row r="519" ht="12" customHeight="1">
      <c r="A519" s="64"/>
      <c r="B519" s="64"/>
      <c r="C519" s="64"/>
      <c r="D519" s="64"/>
      <c r="E519" s="64"/>
      <c r="F519" s="64"/>
      <c r="G519" s="64"/>
      <c r="H519" s="64"/>
      <c r="I519" s="64"/>
      <c r="J519" s="64"/>
      <c r="K519" s="64"/>
      <c r="L519" s="64"/>
      <c r="M519" s="64"/>
      <c r="N519" s="64"/>
      <c r="O519" s="64"/>
      <c r="P519" s="64"/>
      <c r="Q519" s="64"/>
      <c r="R519" s="64"/>
      <c r="S519" s="64"/>
      <c r="T519" s="64"/>
      <c r="U519" s="64"/>
      <c r="V519" s="64"/>
      <c r="W519" s="64"/>
      <c r="X519" s="64"/>
      <c r="Y519" s="64"/>
      <c r="Z519" s="64"/>
    </row>
    <row r="520" ht="12" customHeight="1">
      <c r="A520" s="64"/>
      <c r="B520" s="64"/>
      <c r="C520" s="64"/>
      <c r="D520" s="64"/>
      <c r="E520" s="64"/>
      <c r="F520" s="64"/>
      <c r="G520" s="64"/>
      <c r="H520" s="64"/>
      <c r="I520" s="64"/>
      <c r="J520" s="64"/>
      <c r="K520" s="64"/>
      <c r="L520" s="64"/>
      <c r="M520" s="64"/>
      <c r="N520" s="64"/>
      <c r="O520" s="64"/>
      <c r="P520" s="64"/>
      <c r="Q520" s="64"/>
      <c r="R520" s="64"/>
      <c r="S520" s="64"/>
      <c r="T520" s="64"/>
      <c r="U520" s="64"/>
      <c r="V520" s="64"/>
      <c r="W520" s="64"/>
      <c r="X520" s="64"/>
      <c r="Y520" s="64"/>
      <c r="Z520" s="64"/>
    </row>
    <row r="521" ht="12" customHeight="1">
      <c r="A521" s="64"/>
      <c r="B521" s="64"/>
      <c r="C521" s="64"/>
      <c r="D521" s="64"/>
      <c r="E521" s="64"/>
      <c r="F521" s="64"/>
      <c r="G521" s="64"/>
      <c r="H521" s="64"/>
      <c r="I521" s="64"/>
      <c r="J521" s="64"/>
      <c r="K521" s="64"/>
      <c r="L521" s="64"/>
      <c r="M521" s="64"/>
      <c r="N521" s="64"/>
      <c r="O521" s="64"/>
      <c r="P521" s="64"/>
      <c r="Q521" s="64"/>
      <c r="R521" s="64"/>
      <c r="S521" s="64"/>
      <c r="T521" s="64"/>
      <c r="U521" s="64"/>
      <c r="V521" s="64"/>
      <c r="W521" s="64"/>
      <c r="X521" s="64"/>
      <c r="Y521" s="64"/>
      <c r="Z521" s="64"/>
    </row>
    <row r="522" ht="12" customHeight="1">
      <c r="A522" s="64"/>
      <c r="B522" s="64"/>
      <c r="C522" s="64"/>
      <c r="D522" s="64"/>
      <c r="E522" s="64"/>
      <c r="F522" s="64"/>
      <c r="G522" s="64"/>
      <c r="H522" s="64"/>
      <c r="I522" s="64"/>
      <c r="J522" s="64"/>
      <c r="K522" s="64"/>
      <c r="L522" s="64"/>
      <c r="M522" s="64"/>
      <c r="N522" s="64"/>
      <c r="O522" s="64"/>
      <c r="P522" s="64"/>
      <c r="Q522" s="64"/>
      <c r="R522" s="64"/>
      <c r="S522" s="64"/>
      <c r="T522" s="64"/>
      <c r="U522" s="64"/>
      <c r="V522" s="64"/>
      <c r="W522" s="64"/>
      <c r="X522" s="64"/>
      <c r="Y522" s="64"/>
      <c r="Z522" s="64"/>
    </row>
    <row r="523" ht="12" customHeight="1">
      <c r="A523" s="64"/>
      <c r="B523" s="64"/>
      <c r="C523" s="64"/>
      <c r="D523" s="64"/>
      <c r="E523" s="64"/>
      <c r="F523" s="64"/>
      <c r="G523" s="64"/>
      <c r="H523" s="64"/>
      <c r="I523" s="64"/>
      <c r="J523" s="64"/>
      <c r="K523" s="64"/>
      <c r="L523" s="64"/>
      <c r="M523" s="64"/>
      <c r="N523" s="64"/>
      <c r="O523" s="64"/>
      <c r="P523" s="64"/>
      <c r="Q523" s="64"/>
      <c r="R523" s="64"/>
      <c r="S523" s="64"/>
      <c r="T523" s="64"/>
      <c r="U523" s="64"/>
      <c r="V523" s="64"/>
      <c r="W523" s="64"/>
      <c r="X523" s="64"/>
      <c r="Y523" s="64"/>
      <c r="Z523" s="64"/>
    </row>
    <row r="524" ht="12" customHeight="1">
      <c r="A524" s="64"/>
      <c r="B524" s="64"/>
      <c r="C524" s="64"/>
      <c r="D524" s="64"/>
      <c r="E524" s="64"/>
      <c r="F524" s="64"/>
      <c r="G524" s="64"/>
      <c r="H524" s="64"/>
      <c r="I524" s="64"/>
      <c r="J524" s="64"/>
      <c r="K524" s="64"/>
      <c r="L524" s="64"/>
      <c r="M524" s="64"/>
      <c r="N524" s="64"/>
      <c r="O524" s="64"/>
      <c r="P524" s="64"/>
      <c r="Q524" s="64"/>
      <c r="R524" s="64"/>
      <c r="S524" s="64"/>
      <c r="T524" s="64"/>
      <c r="U524" s="64"/>
      <c r="V524" s="64"/>
      <c r="W524" s="64"/>
      <c r="X524" s="64"/>
      <c r="Y524" s="64"/>
      <c r="Z524" s="64"/>
    </row>
    <row r="525" ht="12" customHeight="1">
      <c r="A525" s="64"/>
      <c r="B525" s="64"/>
      <c r="C525" s="64"/>
      <c r="D525" s="64"/>
      <c r="E525" s="64"/>
      <c r="F525" s="64"/>
      <c r="G525" s="64"/>
      <c r="H525" s="64"/>
      <c r="I525" s="64"/>
      <c r="J525" s="64"/>
      <c r="K525" s="64"/>
      <c r="L525" s="64"/>
      <c r="M525" s="64"/>
      <c r="N525" s="64"/>
      <c r="O525" s="64"/>
      <c r="P525" s="64"/>
      <c r="Q525" s="64"/>
      <c r="R525" s="64"/>
      <c r="S525" s="64"/>
      <c r="T525" s="64"/>
      <c r="U525" s="64"/>
      <c r="V525" s="64"/>
      <c r="W525" s="64"/>
      <c r="X525" s="64"/>
      <c r="Y525" s="64"/>
      <c r="Z525" s="64"/>
    </row>
    <row r="526" ht="12" customHeight="1">
      <c r="A526" s="64"/>
      <c r="B526" s="64"/>
      <c r="C526" s="64"/>
      <c r="D526" s="64"/>
      <c r="E526" s="64"/>
      <c r="F526" s="64"/>
      <c r="G526" s="64"/>
      <c r="H526" s="64"/>
      <c r="I526" s="64"/>
      <c r="J526" s="64"/>
      <c r="K526" s="64"/>
      <c r="L526" s="64"/>
      <c r="M526" s="64"/>
      <c r="N526" s="64"/>
      <c r="O526" s="64"/>
      <c r="P526" s="64"/>
      <c r="Q526" s="64"/>
      <c r="R526" s="64"/>
      <c r="S526" s="64"/>
      <c r="T526" s="64"/>
      <c r="U526" s="64"/>
      <c r="V526" s="64"/>
      <c r="W526" s="64"/>
      <c r="X526" s="64"/>
      <c r="Y526" s="64"/>
      <c r="Z526" s="64"/>
    </row>
    <row r="527" ht="12" customHeight="1">
      <c r="A527" s="64"/>
      <c r="B527" s="64"/>
      <c r="C527" s="64"/>
      <c r="D527" s="64"/>
      <c r="E527" s="64"/>
      <c r="F527" s="64"/>
      <c r="G527" s="64"/>
      <c r="H527" s="64"/>
      <c r="I527" s="64"/>
      <c r="J527" s="64"/>
      <c r="K527" s="64"/>
      <c r="L527" s="64"/>
      <c r="M527" s="64"/>
      <c r="N527" s="64"/>
      <c r="O527" s="64"/>
      <c r="P527" s="64"/>
      <c r="Q527" s="64"/>
      <c r="R527" s="64"/>
      <c r="S527" s="64"/>
      <c r="T527" s="64"/>
      <c r="U527" s="64"/>
      <c r="V527" s="64"/>
      <c r="W527" s="64"/>
      <c r="X527" s="64"/>
      <c r="Y527" s="64"/>
      <c r="Z527" s="64"/>
    </row>
    <row r="528" ht="12" customHeight="1">
      <c r="A528" s="64"/>
      <c r="B528" s="64"/>
      <c r="C528" s="64"/>
      <c r="D528" s="64"/>
      <c r="E528" s="64"/>
      <c r="F528" s="64"/>
      <c r="G528" s="64"/>
      <c r="H528" s="64"/>
      <c r="I528" s="64"/>
      <c r="J528" s="64"/>
      <c r="K528" s="64"/>
      <c r="L528" s="64"/>
      <c r="M528" s="64"/>
      <c r="N528" s="64"/>
      <c r="O528" s="64"/>
      <c r="P528" s="64"/>
      <c r="Q528" s="64"/>
      <c r="R528" s="64"/>
      <c r="S528" s="64"/>
      <c r="T528" s="64"/>
      <c r="U528" s="64"/>
      <c r="V528" s="64"/>
      <c r="W528" s="64"/>
      <c r="X528" s="64"/>
      <c r="Y528" s="64"/>
      <c r="Z528" s="64"/>
    </row>
    <row r="529" ht="12" customHeight="1">
      <c r="A529" s="64"/>
      <c r="B529" s="64"/>
      <c r="C529" s="64"/>
      <c r="D529" s="64"/>
      <c r="E529" s="64"/>
      <c r="F529" s="64"/>
      <c r="G529" s="64"/>
      <c r="H529" s="64"/>
      <c r="I529" s="64"/>
      <c r="J529" s="64"/>
      <c r="K529" s="64"/>
      <c r="L529" s="64"/>
      <c r="M529" s="64"/>
      <c r="N529" s="64"/>
      <c r="O529" s="64"/>
      <c r="P529" s="64"/>
      <c r="Q529" s="64"/>
      <c r="R529" s="64"/>
      <c r="S529" s="64"/>
      <c r="T529" s="64"/>
      <c r="U529" s="64"/>
      <c r="V529" s="64"/>
      <c r="W529" s="64"/>
      <c r="X529" s="64"/>
      <c r="Y529" s="64"/>
      <c r="Z529" s="64"/>
    </row>
    <row r="530" ht="12" customHeight="1">
      <c r="A530" s="64"/>
      <c r="B530" s="64"/>
      <c r="C530" s="64"/>
      <c r="D530" s="64"/>
      <c r="E530" s="64"/>
      <c r="F530" s="64"/>
      <c r="G530" s="64"/>
      <c r="H530" s="64"/>
      <c r="I530" s="64"/>
      <c r="J530" s="64"/>
      <c r="K530" s="64"/>
      <c r="L530" s="64"/>
      <c r="M530" s="64"/>
      <c r="N530" s="64"/>
      <c r="O530" s="64"/>
      <c r="P530" s="64"/>
      <c r="Q530" s="64"/>
      <c r="R530" s="64"/>
      <c r="S530" s="64"/>
      <c r="T530" s="64"/>
      <c r="U530" s="64"/>
      <c r="V530" s="64"/>
      <c r="W530" s="64"/>
      <c r="X530" s="64"/>
      <c r="Y530" s="64"/>
      <c r="Z530" s="64"/>
    </row>
    <row r="531" ht="12" customHeight="1">
      <c r="A531" s="64"/>
      <c r="B531" s="64"/>
      <c r="C531" s="64"/>
      <c r="D531" s="64"/>
      <c r="E531" s="64"/>
      <c r="F531" s="64"/>
      <c r="G531" s="64"/>
      <c r="H531" s="64"/>
      <c r="I531" s="64"/>
      <c r="J531" s="64"/>
      <c r="K531" s="64"/>
      <c r="L531" s="64"/>
      <c r="M531" s="64"/>
      <c r="N531" s="64"/>
      <c r="O531" s="64"/>
      <c r="P531" s="64"/>
      <c r="Q531" s="64"/>
      <c r="R531" s="64"/>
      <c r="S531" s="64"/>
      <c r="T531" s="64"/>
      <c r="U531" s="64"/>
      <c r="V531" s="64"/>
      <c r="W531" s="64"/>
      <c r="X531" s="64"/>
      <c r="Y531" s="64"/>
      <c r="Z531" s="64"/>
    </row>
    <row r="532" ht="12" customHeight="1">
      <c r="A532" s="64"/>
      <c r="B532" s="64"/>
      <c r="C532" s="64"/>
      <c r="D532" s="64"/>
      <c r="E532" s="64"/>
      <c r="F532" s="64"/>
      <c r="G532" s="64"/>
      <c r="H532" s="64"/>
      <c r="I532" s="64"/>
      <c r="J532" s="64"/>
      <c r="K532" s="64"/>
      <c r="L532" s="64"/>
      <c r="M532" s="64"/>
      <c r="N532" s="64"/>
      <c r="O532" s="64"/>
      <c r="P532" s="64"/>
      <c r="Q532" s="64"/>
      <c r="R532" s="64"/>
      <c r="S532" s="64"/>
      <c r="T532" s="64"/>
      <c r="U532" s="64"/>
      <c r="V532" s="64"/>
      <c r="W532" s="64"/>
      <c r="X532" s="64"/>
      <c r="Y532" s="64"/>
      <c r="Z532" s="64"/>
    </row>
    <row r="533" ht="12" customHeight="1">
      <c r="A533" s="64"/>
      <c r="B533" s="64"/>
      <c r="C533" s="64"/>
      <c r="D533" s="64"/>
      <c r="E533" s="64"/>
      <c r="F533" s="64"/>
      <c r="G533" s="64"/>
      <c r="H533" s="64"/>
      <c r="I533" s="64"/>
      <c r="J533" s="64"/>
      <c r="K533" s="64"/>
      <c r="L533" s="64"/>
      <c r="M533" s="64"/>
      <c r="N533" s="64"/>
      <c r="O533" s="64"/>
      <c r="P533" s="64"/>
      <c r="Q533" s="64"/>
      <c r="R533" s="64"/>
      <c r="S533" s="64"/>
      <c r="T533" s="64"/>
      <c r="U533" s="64"/>
      <c r="V533" s="64"/>
      <c r="W533" s="64"/>
      <c r="X533" s="64"/>
      <c r="Y533" s="64"/>
      <c r="Z533" s="64"/>
    </row>
    <row r="534" ht="12" customHeight="1">
      <c r="A534" s="64"/>
      <c r="B534" s="64"/>
      <c r="C534" s="64"/>
      <c r="D534" s="64"/>
      <c r="E534" s="64"/>
      <c r="F534" s="64"/>
      <c r="G534" s="64"/>
      <c r="H534" s="64"/>
      <c r="I534" s="64"/>
      <c r="J534" s="64"/>
      <c r="K534" s="64"/>
      <c r="L534" s="64"/>
      <c r="M534" s="64"/>
      <c r="N534" s="64"/>
      <c r="O534" s="64"/>
      <c r="P534" s="64"/>
      <c r="Q534" s="64"/>
      <c r="R534" s="64"/>
      <c r="S534" s="64"/>
      <c r="T534" s="64"/>
      <c r="U534" s="64"/>
      <c r="V534" s="64"/>
      <c r="W534" s="64"/>
      <c r="X534" s="64"/>
      <c r="Y534" s="64"/>
      <c r="Z534" s="64"/>
    </row>
    <row r="535" ht="12" customHeight="1">
      <c r="A535" s="64"/>
      <c r="B535" s="64"/>
      <c r="C535" s="64"/>
      <c r="D535" s="64"/>
      <c r="E535" s="64"/>
      <c r="F535" s="64"/>
      <c r="G535" s="64"/>
      <c r="H535" s="64"/>
      <c r="I535" s="64"/>
      <c r="J535" s="64"/>
      <c r="K535" s="64"/>
      <c r="L535" s="64"/>
      <c r="M535" s="64"/>
      <c r="N535" s="64"/>
      <c r="O535" s="64"/>
      <c r="P535" s="64"/>
      <c r="Q535" s="64"/>
      <c r="R535" s="64"/>
      <c r="S535" s="64"/>
      <c r="T535" s="64"/>
      <c r="U535" s="64"/>
      <c r="V535" s="64"/>
      <c r="W535" s="64"/>
      <c r="X535" s="64"/>
      <c r="Y535" s="64"/>
      <c r="Z535" s="64"/>
    </row>
    <row r="536" ht="12" customHeight="1">
      <c r="A536" s="64"/>
      <c r="B536" s="64"/>
      <c r="C536" s="64"/>
      <c r="D536" s="64"/>
      <c r="E536" s="64"/>
      <c r="F536" s="64"/>
      <c r="G536" s="64"/>
      <c r="H536" s="64"/>
      <c r="I536" s="64"/>
      <c r="J536" s="64"/>
      <c r="K536" s="64"/>
      <c r="L536" s="64"/>
      <c r="M536" s="64"/>
      <c r="N536" s="64"/>
      <c r="O536" s="64"/>
      <c r="P536" s="64"/>
      <c r="Q536" s="64"/>
      <c r="R536" s="64"/>
      <c r="S536" s="64"/>
      <c r="T536" s="64"/>
      <c r="U536" s="64"/>
      <c r="V536" s="64"/>
      <c r="W536" s="64"/>
      <c r="X536" s="64"/>
      <c r="Y536" s="64"/>
      <c r="Z536" s="64"/>
    </row>
    <row r="537" ht="12" customHeight="1">
      <c r="A537" s="64"/>
      <c r="B537" s="64"/>
      <c r="C537" s="64"/>
      <c r="D537" s="64"/>
      <c r="E537" s="64"/>
      <c r="F537" s="64"/>
      <c r="G537" s="64"/>
      <c r="H537" s="64"/>
      <c r="I537" s="64"/>
      <c r="J537" s="64"/>
      <c r="K537" s="64"/>
      <c r="L537" s="64"/>
      <c r="M537" s="64"/>
      <c r="N537" s="64"/>
      <c r="O537" s="64"/>
      <c r="P537" s="64"/>
      <c r="Q537" s="64"/>
      <c r="R537" s="64"/>
      <c r="S537" s="64"/>
      <c r="T537" s="64"/>
      <c r="U537" s="64"/>
      <c r="V537" s="64"/>
      <c r="W537" s="64"/>
      <c r="X537" s="64"/>
      <c r="Y537" s="64"/>
      <c r="Z537" s="64"/>
    </row>
    <row r="538" ht="12" customHeight="1">
      <c r="A538" s="64"/>
      <c r="B538" s="64"/>
      <c r="C538" s="64"/>
      <c r="D538" s="64"/>
      <c r="E538" s="64"/>
      <c r="F538" s="64"/>
      <c r="G538" s="64"/>
      <c r="H538" s="64"/>
      <c r="I538" s="64"/>
      <c r="J538" s="64"/>
      <c r="K538" s="64"/>
      <c r="L538" s="64"/>
      <c r="M538" s="64"/>
      <c r="N538" s="64"/>
      <c r="O538" s="64"/>
      <c r="P538" s="64"/>
      <c r="Q538" s="64"/>
      <c r="R538" s="64"/>
      <c r="S538" s="64"/>
      <c r="T538" s="64"/>
      <c r="U538" s="64"/>
      <c r="V538" s="64"/>
      <c r="W538" s="64"/>
      <c r="X538" s="64"/>
      <c r="Y538" s="64"/>
      <c r="Z538" s="64"/>
    </row>
    <row r="539" ht="12" customHeight="1">
      <c r="A539" s="64"/>
      <c r="B539" s="64"/>
      <c r="C539" s="64"/>
      <c r="D539" s="64"/>
      <c r="E539" s="64"/>
      <c r="F539" s="64"/>
      <c r="G539" s="64"/>
      <c r="H539" s="64"/>
      <c r="I539" s="64"/>
      <c r="J539" s="64"/>
      <c r="K539" s="64"/>
      <c r="L539" s="64"/>
      <c r="M539" s="64"/>
      <c r="N539" s="64"/>
      <c r="O539" s="64"/>
      <c r="P539" s="64"/>
      <c r="Q539" s="64"/>
      <c r="R539" s="64"/>
      <c r="S539" s="64"/>
      <c r="T539" s="64"/>
      <c r="U539" s="64"/>
      <c r="V539" s="64"/>
      <c r="W539" s="64"/>
      <c r="X539" s="64"/>
      <c r="Y539" s="64"/>
      <c r="Z539" s="64"/>
    </row>
    <row r="540" ht="12" customHeight="1">
      <c r="A540" s="64"/>
      <c r="B540" s="64"/>
      <c r="C540" s="64"/>
      <c r="D540" s="64"/>
      <c r="E540" s="64"/>
      <c r="F540" s="64"/>
      <c r="G540" s="64"/>
      <c r="H540" s="64"/>
      <c r="I540" s="64"/>
      <c r="J540" s="64"/>
      <c r="K540" s="64"/>
      <c r="L540" s="64"/>
      <c r="M540" s="64"/>
      <c r="N540" s="64"/>
      <c r="O540" s="64"/>
      <c r="P540" s="64"/>
      <c r="Q540" s="64"/>
      <c r="R540" s="64"/>
      <c r="S540" s="64"/>
      <c r="T540" s="64"/>
      <c r="U540" s="64"/>
      <c r="V540" s="64"/>
      <c r="W540" s="64"/>
      <c r="X540" s="64"/>
      <c r="Y540" s="64"/>
      <c r="Z540" s="64"/>
    </row>
    <row r="541" ht="12" customHeight="1">
      <c r="A541" s="64"/>
      <c r="B541" s="64"/>
      <c r="C541" s="64"/>
      <c r="D541" s="64"/>
      <c r="E541" s="64"/>
      <c r="F541" s="64"/>
      <c r="G541" s="64"/>
      <c r="H541" s="64"/>
      <c r="I541" s="64"/>
      <c r="J541" s="64"/>
      <c r="K541" s="64"/>
      <c r="L541" s="64"/>
      <c r="M541" s="64"/>
      <c r="N541" s="64"/>
      <c r="O541" s="64"/>
      <c r="P541" s="64"/>
      <c r="Q541" s="64"/>
      <c r="R541" s="64"/>
      <c r="S541" s="64"/>
      <c r="T541" s="64"/>
      <c r="U541" s="64"/>
      <c r="V541" s="64"/>
      <c r="W541" s="64"/>
      <c r="X541" s="64"/>
      <c r="Y541" s="64"/>
      <c r="Z541" s="64"/>
    </row>
    <row r="542" ht="12" customHeight="1">
      <c r="A542" s="64"/>
      <c r="B542" s="64"/>
      <c r="C542" s="64"/>
      <c r="D542" s="64"/>
      <c r="E542" s="64"/>
      <c r="F542" s="64"/>
      <c r="G542" s="64"/>
      <c r="H542" s="64"/>
      <c r="I542" s="64"/>
      <c r="J542" s="64"/>
      <c r="K542" s="64"/>
      <c r="L542" s="64"/>
      <c r="M542" s="64"/>
      <c r="N542" s="64"/>
      <c r="O542" s="64"/>
      <c r="P542" s="64"/>
      <c r="Q542" s="64"/>
      <c r="R542" s="64"/>
      <c r="S542" s="64"/>
      <c r="T542" s="64"/>
      <c r="U542" s="64"/>
      <c r="V542" s="64"/>
      <c r="W542" s="64"/>
      <c r="X542" s="64"/>
      <c r="Y542" s="64"/>
      <c r="Z542" s="64"/>
    </row>
    <row r="543" ht="12" customHeight="1">
      <c r="A543" s="64"/>
      <c r="B543" s="64"/>
      <c r="C543" s="64"/>
      <c r="D543" s="64"/>
      <c r="E543" s="64"/>
      <c r="F543" s="64"/>
      <c r="G543" s="64"/>
      <c r="H543" s="64"/>
      <c r="I543" s="64"/>
      <c r="J543" s="64"/>
      <c r="K543" s="64"/>
      <c r="L543" s="64"/>
      <c r="M543" s="64"/>
      <c r="N543" s="64"/>
      <c r="O543" s="64"/>
      <c r="P543" s="64"/>
      <c r="Q543" s="64"/>
      <c r="R543" s="64"/>
      <c r="S543" s="64"/>
      <c r="T543" s="64"/>
      <c r="U543" s="64"/>
      <c r="V543" s="64"/>
      <c r="W543" s="64"/>
      <c r="X543" s="64"/>
      <c r="Y543" s="64"/>
      <c r="Z543" s="64"/>
    </row>
    <row r="544" ht="12" customHeight="1">
      <c r="A544" s="64"/>
      <c r="B544" s="64"/>
      <c r="C544" s="64"/>
      <c r="D544" s="64"/>
      <c r="E544" s="64"/>
      <c r="F544" s="64"/>
      <c r="G544" s="64"/>
      <c r="H544" s="64"/>
      <c r="I544" s="64"/>
      <c r="J544" s="64"/>
      <c r="K544" s="64"/>
      <c r="L544" s="64"/>
      <c r="M544" s="64"/>
      <c r="N544" s="64"/>
      <c r="O544" s="64"/>
      <c r="P544" s="64"/>
      <c r="Q544" s="64"/>
      <c r="R544" s="64"/>
      <c r="S544" s="64"/>
      <c r="T544" s="64"/>
      <c r="U544" s="64"/>
      <c r="V544" s="64"/>
      <c r="W544" s="64"/>
      <c r="X544" s="64"/>
      <c r="Y544" s="64"/>
      <c r="Z544" s="64"/>
    </row>
    <row r="545" ht="12" customHeight="1">
      <c r="A545" s="64"/>
      <c r="B545" s="64"/>
      <c r="C545" s="64"/>
      <c r="D545" s="64"/>
      <c r="E545" s="64"/>
      <c r="F545" s="64"/>
      <c r="G545" s="64"/>
      <c r="H545" s="64"/>
      <c r="I545" s="64"/>
      <c r="J545" s="64"/>
      <c r="K545" s="64"/>
      <c r="L545" s="64"/>
      <c r="M545" s="64"/>
      <c r="N545" s="64"/>
      <c r="O545" s="64"/>
      <c r="P545" s="64"/>
      <c r="Q545" s="64"/>
      <c r="R545" s="64"/>
      <c r="S545" s="64"/>
      <c r="T545" s="64"/>
      <c r="U545" s="64"/>
      <c r="V545" s="64"/>
      <c r="W545" s="64"/>
      <c r="X545" s="64"/>
      <c r="Y545" s="64"/>
      <c r="Z545" s="64"/>
    </row>
    <row r="546" ht="12" customHeight="1">
      <c r="A546" s="64"/>
      <c r="B546" s="64"/>
      <c r="C546" s="64"/>
      <c r="D546" s="64"/>
      <c r="E546" s="64"/>
      <c r="F546" s="64"/>
      <c r="G546" s="64"/>
      <c r="H546" s="64"/>
      <c r="I546" s="64"/>
      <c r="J546" s="64"/>
      <c r="K546" s="64"/>
      <c r="L546" s="64"/>
      <c r="M546" s="64"/>
      <c r="N546" s="64"/>
      <c r="O546" s="64"/>
      <c r="P546" s="64"/>
      <c r="Q546" s="64"/>
      <c r="R546" s="64"/>
      <c r="S546" s="64"/>
      <c r="T546" s="64"/>
      <c r="U546" s="64"/>
      <c r="V546" s="64"/>
      <c r="W546" s="64"/>
      <c r="X546" s="64"/>
      <c r="Y546" s="64"/>
      <c r="Z546" s="64"/>
    </row>
    <row r="547" ht="12" customHeight="1">
      <c r="A547" s="64"/>
      <c r="B547" s="64"/>
      <c r="C547" s="64"/>
      <c r="D547" s="64"/>
      <c r="E547" s="64"/>
      <c r="F547" s="64"/>
      <c r="G547" s="64"/>
      <c r="H547" s="64"/>
      <c r="I547" s="64"/>
      <c r="J547" s="64"/>
      <c r="K547" s="64"/>
      <c r="L547" s="64"/>
      <c r="M547" s="64"/>
      <c r="N547" s="64"/>
      <c r="O547" s="64"/>
      <c r="P547" s="64"/>
      <c r="Q547" s="64"/>
      <c r="R547" s="64"/>
      <c r="S547" s="64"/>
      <c r="T547" s="64"/>
      <c r="U547" s="64"/>
      <c r="V547" s="64"/>
      <c r="W547" s="64"/>
      <c r="X547" s="64"/>
      <c r="Y547" s="64"/>
      <c r="Z547" s="64"/>
    </row>
    <row r="548" ht="12" customHeight="1">
      <c r="A548" s="64"/>
      <c r="B548" s="64"/>
      <c r="C548" s="64"/>
      <c r="D548" s="64"/>
      <c r="E548" s="64"/>
      <c r="F548" s="64"/>
      <c r="G548" s="64"/>
      <c r="H548" s="64"/>
      <c r="I548" s="64"/>
      <c r="J548" s="64"/>
      <c r="K548" s="64"/>
      <c r="L548" s="64"/>
      <c r="M548" s="64"/>
      <c r="N548" s="64"/>
      <c r="O548" s="64"/>
      <c r="P548" s="64"/>
      <c r="Q548" s="64"/>
      <c r="R548" s="64"/>
      <c r="S548" s="64"/>
      <c r="T548" s="64"/>
      <c r="U548" s="64"/>
      <c r="V548" s="64"/>
      <c r="W548" s="64"/>
      <c r="X548" s="64"/>
      <c r="Y548" s="64"/>
      <c r="Z548" s="64"/>
    </row>
    <row r="549" ht="12" customHeight="1">
      <c r="A549" s="64"/>
      <c r="B549" s="64"/>
      <c r="C549" s="64"/>
      <c r="D549" s="64"/>
      <c r="E549" s="64"/>
      <c r="F549" s="64"/>
      <c r="G549" s="64"/>
      <c r="H549" s="64"/>
      <c r="I549" s="64"/>
      <c r="J549" s="64"/>
      <c r="K549" s="64"/>
      <c r="L549" s="64"/>
      <c r="M549" s="64"/>
      <c r="N549" s="64"/>
      <c r="O549" s="64"/>
      <c r="P549" s="64"/>
      <c r="Q549" s="64"/>
      <c r="R549" s="64"/>
      <c r="S549" s="64"/>
      <c r="T549" s="64"/>
      <c r="U549" s="64"/>
      <c r="V549" s="64"/>
      <c r="W549" s="64"/>
      <c r="X549" s="64"/>
      <c r="Y549" s="64"/>
      <c r="Z549" s="64"/>
    </row>
    <row r="550" ht="12" customHeight="1">
      <c r="A550" s="64"/>
      <c r="B550" s="64"/>
      <c r="C550" s="64"/>
      <c r="D550" s="64"/>
      <c r="E550" s="64"/>
      <c r="F550" s="64"/>
      <c r="G550" s="64"/>
      <c r="H550" s="64"/>
      <c r="I550" s="64"/>
      <c r="J550" s="64"/>
      <c r="K550" s="64"/>
      <c r="L550" s="64"/>
      <c r="M550" s="64"/>
      <c r="N550" s="64"/>
      <c r="O550" s="64"/>
      <c r="P550" s="64"/>
      <c r="Q550" s="64"/>
      <c r="R550" s="64"/>
      <c r="S550" s="64"/>
      <c r="T550" s="64"/>
      <c r="U550" s="64"/>
      <c r="V550" s="64"/>
      <c r="W550" s="64"/>
      <c r="X550" s="64"/>
      <c r="Y550" s="64"/>
      <c r="Z550" s="64"/>
    </row>
    <row r="551" ht="12" customHeight="1">
      <c r="A551" s="64"/>
      <c r="B551" s="64"/>
      <c r="C551" s="64"/>
      <c r="D551" s="64"/>
      <c r="E551" s="64"/>
      <c r="F551" s="64"/>
      <c r="G551" s="64"/>
      <c r="H551" s="64"/>
      <c r="I551" s="64"/>
      <c r="J551" s="64"/>
      <c r="K551" s="64"/>
      <c r="L551" s="64"/>
      <c r="M551" s="64"/>
      <c r="N551" s="64"/>
      <c r="O551" s="64"/>
      <c r="P551" s="64"/>
      <c r="Q551" s="64"/>
      <c r="R551" s="64"/>
      <c r="S551" s="64"/>
      <c r="T551" s="64"/>
      <c r="U551" s="64"/>
      <c r="V551" s="64"/>
      <c r="W551" s="64"/>
      <c r="X551" s="64"/>
      <c r="Y551" s="64"/>
      <c r="Z551" s="64"/>
    </row>
    <row r="552" ht="12" customHeight="1">
      <c r="A552" s="64"/>
      <c r="B552" s="64"/>
      <c r="C552" s="64"/>
      <c r="D552" s="64"/>
      <c r="E552" s="64"/>
      <c r="F552" s="64"/>
      <c r="G552" s="64"/>
      <c r="H552" s="64"/>
      <c r="I552" s="64"/>
      <c r="J552" s="64"/>
      <c r="K552" s="64"/>
      <c r="L552" s="64"/>
      <c r="M552" s="64"/>
      <c r="N552" s="64"/>
      <c r="O552" s="64"/>
      <c r="P552" s="64"/>
      <c r="Q552" s="64"/>
      <c r="R552" s="64"/>
      <c r="S552" s="64"/>
      <c r="T552" s="64"/>
      <c r="U552" s="64"/>
      <c r="V552" s="64"/>
      <c r="W552" s="64"/>
      <c r="X552" s="64"/>
      <c r="Y552" s="64"/>
      <c r="Z552" s="64"/>
    </row>
    <row r="553" ht="12" customHeight="1">
      <c r="A553" s="64"/>
      <c r="B553" s="64"/>
      <c r="C553" s="64"/>
      <c r="D553" s="64"/>
      <c r="E553" s="64"/>
      <c r="F553" s="64"/>
      <c r="G553" s="64"/>
      <c r="H553" s="64"/>
      <c r="I553" s="64"/>
      <c r="J553" s="64"/>
      <c r="K553" s="64"/>
      <c r="L553" s="64"/>
      <c r="M553" s="64"/>
      <c r="N553" s="64"/>
      <c r="O553" s="64"/>
      <c r="P553" s="64"/>
      <c r="Q553" s="64"/>
      <c r="R553" s="64"/>
      <c r="S553" s="64"/>
      <c r="T553" s="64"/>
      <c r="U553" s="64"/>
      <c r="V553" s="64"/>
      <c r="W553" s="64"/>
      <c r="X553" s="64"/>
      <c r="Y553" s="64"/>
      <c r="Z553" s="64"/>
    </row>
    <row r="554" ht="12" customHeight="1">
      <c r="A554" s="64"/>
      <c r="B554" s="64"/>
      <c r="C554" s="64"/>
      <c r="D554" s="64"/>
      <c r="E554" s="64"/>
      <c r="F554" s="64"/>
      <c r="G554" s="64"/>
      <c r="H554" s="64"/>
      <c r="I554" s="64"/>
      <c r="J554" s="64"/>
      <c r="K554" s="64"/>
      <c r="L554" s="64"/>
      <c r="M554" s="64"/>
      <c r="N554" s="64"/>
      <c r="O554" s="64"/>
      <c r="P554" s="64"/>
      <c r="Q554" s="64"/>
      <c r="R554" s="64"/>
      <c r="S554" s="64"/>
      <c r="T554" s="64"/>
      <c r="U554" s="64"/>
      <c r="V554" s="64"/>
      <c r="W554" s="64"/>
      <c r="X554" s="64"/>
      <c r="Y554" s="64"/>
      <c r="Z554" s="64"/>
    </row>
    <row r="555" ht="12" customHeight="1">
      <c r="A555" s="64"/>
      <c r="B555" s="64"/>
      <c r="C555" s="64"/>
      <c r="D555" s="64"/>
      <c r="E555" s="64"/>
      <c r="F555" s="64"/>
      <c r="G555" s="64"/>
      <c r="H555" s="64"/>
      <c r="I555" s="64"/>
      <c r="J555" s="64"/>
      <c r="K555" s="64"/>
      <c r="L555" s="64"/>
      <c r="M555" s="64"/>
      <c r="N555" s="64"/>
      <c r="O555" s="64"/>
      <c r="P555" s="64"/>
      <c r="Q555" s="64"/>
      <c r="R555" s="64"/>
      <c r="S555" s="64"/>
      <c r="T555" s="64"/>
      <c r="U555" s="64"/>
      <c r="V555" s="64"/>
      <c r="W555" s="64"/>
      <c r="X555" s="64"/>
      <c r="Y555" s="64"/>
      <c r="Z555" s="64"/>
    </row>
    <row r="556" ht="12" customHeight="1">
      <c r="A556" s="64"/>
      <c r="B556" s="64"/>
      <c r="C556" s="64"/>
      <c r="D556" s="64"/>
      <c r="E556" s="64"/>
      <c r="F556" s="64"/>
      <c r="G556" s="64"/>
      <c r="H556" s="64"/>
      <c r="I556" s="64"/>
      <c r="J556" s="64"/>
      <c r="K556" s="64"/>
      <c r="L556" s="64"/>
      <c r="M556" s="64"/>
      <c r="N556" s="64"/>
      <c r="O556" s="64"/>
      <c r="P556" s="64"/>
      <c r="Q556" s="64"/>
      <c r="R556" s="64"/>
      <c r="S556" s="64"/>
      <c r="T556" s="64"/>
      <c r="U556" s="64"/>
      <c r="V556" s="64"/>
      <c r="W556" s="64"/>
      <c r="X556" s="64"/>
      <c r="Y556" s="64"/>
      <c r="Z556" s="64"/>
    </row>
    <row r="557" ht="12" customHeight="1">
      <c r="A557" s="64"/>
      <c r="B557" s="64"/>
      <c r="C557" s="64"/>
      <c r="D557" s="64"/>
      <c r="E557" s="64"/>
      <c r="F557" s="64"/>
      <c r="G557" s="64"/>
      <c r="H557" s="64"/>
      <c r="I557" s="64"/>
      <c r="J557" s="64"/>
      <c r="K557" s="64"/>
      <c r="L557" s="64"/>
      <c r="M557" s="64"/>
      <c r="N557" s="64"/>
      <c r="O557" s="64"/>
      <c r="P557" s="64"/>
      <c r="Q557" s="64"/>
      <c r="R557" s="64"/>
      <c r="S557" s="64"/>
      <c r="T557" s="64"/>
      <c r="U557" s="64"/>
      <c r="V557" s="64"/>
      <c r="W557" s="64"/>
      <c r="X557" s="64"/>
      <c r="Y557" s="64"/>
      <c r="Z557" s="64"/>
    </row>
    <row r="558" ht="12" customHeight="1">
      <c r="A558" s="64"/>
      <c r="B558" s="64"/>
      <c r="C558" s="64"/>
      <c r="D558" s="64"/>
      <c r="E558" s="64"/>
      <c r="F558" s="64"/>
      <c r="G558" s="64"/>
      <c r="H558" s="64"/>
      <c r="I558" s="64"/>
      <c r="J558" s="64"/>
      <c r="K558" s="64"/>
      <c r="L558" s="64"/>
      <c r="M558" s="64"/>
      <c r="N558" s="64"/>
      <c r="O558" s="64"/>
      <c r="P558" s="64"/>
      <c r="Q558" s="64"/>
      <c r="R558" s="64"/>
      <c r="S558" s="64"/>
      <c r="T558" s="64"/>
      <c r="U558" s="64"/>
      <c r="V558" s="64"/>
      <c r="W558" s="64"/>
      <c r="X558" s="64"/>
      <c r="Y558" s="64"/>
      <c r="Z558" s="64"/>
    </row>
    <row r="559" ht="12" customHeight="1">
      <c r="A559" s="64"/>
      <c r="B559" s="64"/>
      <c r="C559" s="64"/>
      <c r="D559" s="64"/>
      <c r="E559" s="64"/>
      <c r="F559" s="64"/>
      <c r="G559" s="64"/>
      <c r="H559" s="64"/>
      <c r="I559" s="64"/>
      <c r="J559" s="64"/>
      <c r="K559" s="64"/>
      <c r="L559" s="64"/>
      <c r="M559" s="64"/>
      <c r="N559" s="64"/>
      <c r="O559" s="64"/>
      <c r="P559" s="64"/>
      <c r="Q559" s="64"/>
      <c r="R559" s="64"/>
      <c r="S559" s="64"/>
      <c r="T559" s="64"/>
      <c r="U559" s="64"/>
      <c r="V559" s="64"/>
      <c r="W559" s="64"/>
      <c r="X559" s="64"/>
      <c r="Y559" s="64"/>
      <c r="Z559" s="64"/>
    </row>
    <row r="560" ht="12" customHeight="1">
      <c r="A560" s="64"/>
      <c r="B560" s="64"/>
      <c r="C560" s="64"/>
      <c r="D560" s="64"/>
      <c r="E560" s="64"/>
      <c r="F560" s="64"/>
      <c r="G560" s="64"/>
      <c r="H560" s="64"/>
      <c r="I560" s="64"/>
      <c r="J560" s="64"/>
      <c r="K560" s="64"/>
      <c r="L560" s="64"/>
      <c r="M560" s="64"/>
      <c r="N560" s="64"/>
      <c r="O560" s="64"/>
      <c r="P560" s="64"/>
      <c r="Q560" s="64"/>
      <c r="R560" s="64"/>
      <c r="S560" s="64"/>
      <c r="T560" s="64"/>
      <c r="U560" s="64"/>
      <c r="V560" s="64"/>
      <c r="W560" s="64"/>
      <c r="X560" s="64"/>
      <c r="Y560" s="64"/>
      <c r="Z560" s="64"/>
    </row>
    <row r="561" ht="12" customHeight="1">
      <c r="A561" s="64"/>
      <c r="B561" s="64"/>
      <c r="C561" s="64"/>
      <c r="D561" s="64"/>
      <c r="E561" s="64"/>
      <c r="F561" s="64"/>
      <c r="G561" s="64"/>
      <c r="H561" s="64"/>
      <c r="I561" s="64"/>
      <c r="J561" s="64"/>
      <c r="K561" s="64"/>
      <c r="L561" s="64"/>
      <c r="M561" s="64"/>
      <c r="N561" s="64"/>
      <c r="O561" s="64"/>
      <c r="P561" s="64"/>
      <c r="Q561" s="64"/>
      <c r="R561" s="64"/>
      <c r="S561" s="64"/>
      <c r="T561" s="64"/>
      <c r="U561" s="64"/>
      <c r="V561" s="64"/>
      <c r="W561" s="64"/>
      <c r="X561" s="64"/>
      <c r="Y561" s="64"/>
      <c r="Z561" s="64"/>
    </row>
    <row r="562" ht="12" customHeight="1">
      <c r="A562" s="64"/>
      <c r="B562" s="64"/>
      <c r="C562" s="64"/>
      <c r="D562" s="64"/>
      <c r="E562" s="64"/>
      <c r="F562" s="64"/>
      <c r="G562" s="64"/>
      <c r="H562" s="64"/>
      <c r="I562" s="64"/>
      <c r="J562" s="64"/>
      <c r="K562" s="64"/>
      <c r="L562" s="64"/>
      <c r="M562" s="64"/>
      <c r="N562" s="64"/>
      <c r="O562" s="64"/>
      <c r="P562" s="64"/>
      <c r="Q562" s="64"/>
      <c r="R562" s="64"/>
      <c r="S562" s="64"/>
      <c r="T562" s="64"/>
      <c r="U562" s="64"/>
      <c r="V562" s="64"/>
      <c r="W562" s="64"/>
      <c r="X562" s="64"/>
      <c r="Y562" s="64"/>
      <c r="Z562" s="64"/>
    </row>
    <row r="563" ht="12" customHeight="1">
      <c r="A563" s="64"/>
      <c r="B563" s="64"/>
      <c r="C563" s="64"/>
      <c r="D563" s="64"/>
      <c r="E563" s="64"/>
      <c r="F563" s="64"/>
      <c r="G563" s="64"/>
      <c r="H563" s="64"/>
      <c r="I563" s="64"/>
      <c r="J563" s="64"/>
      <c r="K563" s="64"/>
      <c r="L563" s="64"/>
      <c r="M563" s="64"/>
      <c r="N563" s="64"/>
      <c r="O563" s="64"/>
      <c r="P563" s="64"/>
      <c r="Q563" s="64"/>
      <c r="R563" s="64"/>
      <c r="S563" s="64"/>
      <c r="T563" s="64"/>
      <c r="U563" s="64"/>
      <c r="V563" s="64"/>
      <c r="W563" s="64"/>
      <c r="X563" s="64"/>
      <c r="Y563" s="64"/>
      <c r="Z563" s="64"/>
    </row>
    <row r="564" ht="12" customHeight="1">
      <c r="A564" s="64"/>
      <c r="B564" s="64"/>
      <c r="C564" s="64"/>
      <c r="D564" s="64"/>
      <c r="E564" s="64"/>
      <c r="F564" s="64"/>
      <c r="G564" s="64"/>
      <c r="H564" s="64"/>
      <c r="I564" s="64"/>
      <c r="J564" s="64"/>
      <c r="K564" s="64"/>
      <c r="L564" s="64"/>
      <c r="M564" s="64"/>
      <c r="N564" s="64"/>
      <c r="O564" s="64"/>
      <c r="P564" s="64"/>
      <c r="Q564" s="64"/>
      <c r="R564" s="64"/>
      <c r="S564" s="64"/>
      <c r="T564" s="64"/>
      <c r="U564" s="64"/>
      <c r="V564" s="64"/>
      <c r="W564" s="64"/>
      <c r="X564" s="64"/>
      <c r="Y564" s="64"/>
      <c r="Z564" s="64"/>
    </row>
    <row r="565" ht="12" customHeight="1">
      <c r="A565" s="64"/>
      <c r="B565" s="64"/>
      <c r="C565" s="64"/>
      <c r="D565" s="64"/>
      <c r="E565" s="64"/>
      <c r="F565" s="64"/>
      <c r="G565" s="64"/>
      <c r="H565" s="64"/>
      <c r="I565" s="64"/>
      <c r="J565" s="64"/>
      <c r="K565" s="64"/>
      <c r="L565" s="64"/>
      <c r="M565" s="64"/>
      <c r="N565" s="64"/>
      <c r="O565" s="64"/>
      <c r="P565" s="64"/>
      <c r="Q565" s="64"/>
      <c r="R565" s="64"/>
      <c r="S565" s="64"/>
      <c r="T565" s="64"/>
      <c r="U565" s="64"/>
      <c r="V565" s="64"/>
      <c r="W565" s="64"/>
      <c r="X565" s="64"/>
      <c r="Y565" s="64"/>
      <c r="Z565" s="64"/>
    </row>
    <row r="566" ht="12" customHeight="1">
      <c r="A566" s="64"/>
      <c r="B566" s="64"/>
      <c r="C566" s="64"/>
      <c r="D566" s="64"/>
      <c r="E566" s="64"/>
      <c r="F566" s="64"/>
      <c r="G566" s="64"/>
      <c r="H566" s="64"/>
      <c r="I566" s="64"/>
      <c r="J566" s="64"/>
      <c r="K566" s="64"/>
      <c r="L566" s="64"/>
      <c r="M566" s="64"/>
      <c r="N566" s="64"/>
      <c r="O566" s="64"/>
      <c r="P566" s="64"/>
      <c r="Q566" s="64"/>
      <c r="R566" s="64"/>
      <c r="S566" s="64"/>
      <c r="T566" s="64"/>
      <c r="U566" s="64"/>
      <c r="V566" s="64"/>
      <c r="W566" s="64"/>
      <c r="X566" s="64"/>
      <c r="Y566" s="64"/>
      <c r="Z566" s="64"/>
    </row>
    <row r="567" ht="12" customHeight="1">
      <c r="A567" s="64"/>
      <c r="B567" s="64"/>
      <c r="C567" s="64"/>
      <c r="D567" s="64"/>
      <c r="E567" s="64"/>
      <c r="F567" s="64"/>
      <c r="G567" s="64"/>
      <c r="H567" s="64"/>
      <c r="I567" s="64"/>
      <c r="J567" s="64"/>
      <c r="K567" s="64"/>
      <c r="L567" s="64"/>
      <c r="M567" s="64"/>
      <c r="N567" s="64"/>
      <c r="O567" s="64"/>
      <c r="P567" s="64"/>
      <c r="Q567" s="64"/>
      <c r="R567" s="64"/>
      <c r="S567" s="64"/>
      <c r="T567" s="64"/>
      <c r="U567" s="64"/>
      <c r="V567" s="64"/>
      <c r="W567" s="64"/>
      <c r="X567" s="64"/>
      <c r="Y567" s="64"/>
      <c r="Z567" s="64"/>
    </row>
    <row r="568" ht="12" customHeight="1">
      <c r="A568" s="64"/>
      <c r="B568" s="64"/>
      <c r="C568" s="64"/>
      <c r="D568" s="64"/>
      <c r="E568" s="64"/>
      <c r="F568" s="64"/>
      <c r="G568" s="64"/>
      <c r="H568" s="64"/>
      <c r="I568" s="64"/>
      <c r="J568" s="64"/>
      <c r="K568" s="64"/>
      <c r="L568" s="64"/>
      <c r="M568" s="64"/>
      <c r="N568" s="64"/>
      <c r="O568" s="64"/>
      <c r="P568" s="64"/>
      <c r="Q568" s="64"/>
      <c r="R568" s="64"/>
      <c r="S568" s="64"/>
      <c r="T568" s="64"/>
      <c r="U568" s="64"/>
      <c r="V568" s="64"/>
      <c r="W568" s="64"/>
      <c r="X568" s="64"/>
      <c r="Y568" s="64"/>
      <c r="Z568" s="64"/>
    </row>
    <row r="569" ht="12" customHeight="1">
      <c r="A569" s="64"/>
      <c r="B569" s="64"/>
      <c r="C569" s="64"/>
      <c r="D569" s="64"/>
      <c r="E569" s="64"/>
      <c r="F569" s="64"/>
      <c r="G569" s="64"/>
      <c r="H569" s="64"/>
      <c r="I569" s="64"/>
      <c r="J569" s="64"/>
      <c r="K569" s="64"/>
      <c r="L569" s="64"/>
      <c r="M569" s="64"/>
      <c r="N569" s="64"/>
      <c r="O569" s="64"/>
      <c r="P569" s="64"/>
      <c r="Q569" s="64"/>
      <c r="R569" s="64"/>
      <c r="S569" s="64"/>
      <c r="T569" s="64"/>
      <c r="U569" s="64"/>
      <c r="V569" s="64"/>
      <c r="W569" s="64"/>
      <c r="X569" s="64"/>
      <c r="Y569" s="64"/>
      <c r="Z569" s="64"/>
    </row>
    <row r="570" ht="12" customHeight="1">
      <c r="A570" s="64"/>
      <c r="B570" s="64"/>
      <c r="C570" s="64"/>
      <c r="D570" s="64"/>
      <c r="E570" s="64"/>
      <c r="F570" s="64"/>
      <c r="G570" s="64"/>
      <c r="H570" s="64"/>
      <c r="I570" s="64"/>
      <c r="J570" s="64"/>
      <c r="K570" s="64"/>
      <c r="L570" s="64"/>
      <c r="M570" s="64"/>
      <c r="N570" s="64"/>
      <c r="O570" s="64"/>
      <c r="P570" s="64"/>
      <c r="Q570" s="64"/>
      <c r="R570" s="64"/>
      <c r="S570" s="64"/>
      <c r="T570" s="64"/>
      <c r="U570" s="64"/>
      <c r="V570" s="64"/>
      <c r="W570" s="64"/>
      <c r="X570" s="64"/>
      <c r="Y570" s="64"/>
      <c r="Z570" s="64"/>
    </row>
    <row r="571" ht="12" customHeight="1">
      <c r="A571" s="64"/>
      <c r="B571" s="64"/>
      <c r="C571" s="64"/>
      <c r="D571" s="64"/>
      <c r="E571" s="64"/>
      <c r="F571" s="64"/>
      <c r="G571" s="64"/>
      <c r="H571" s="64"/>
      <c r="I571" s="64"/>
      <c r="J571" s="64"/>
      <c r="K571" s="64"/>
      <c r="L571" s="64"/>
      <c r="M571" s="64"/>
      <c r="N571" s="64"/>
      <c r="O571" s="64"/>
      <c r="P571" s="64"/>
      <c r="Q571" s="64"/>
      <c r="R571" s="64"/>
      <c r="S571" s="64"/>
      <c r="T571" s="64"/>
      <c r="U571" s="64"/>
      <c r="V571" s="64"/>
      <c r="W571" s="64"/>
      <c r="X571" s="64"/>
      <c r="Y571" s="64"/>
      <c r="Z571" s="64"/>
    </row>
    <row r="572" ht="12" customHeight="1">
      <c r="A572" s="64"/>
      <c r="B572" s="64"/>
      <c r="C572" s="64"/>
      <c r="D572" s="64"/>
      <c r="E572" s="64"/>
      <c r="F572" s="64"/>
      <c r="G572" s="64"/>
      <c r="H572" s="64"/>
      <c r="I572" s="64"/>
      <c r="J572" s="64"/>
      <c r="K572" s="64"/>
      <c r="L572" s="64"/>
      <c r="M572" s="64"/>
      <c r="N572" s="64"/>
      <c r="O572" s="64"/>
      <c r="P572" s="64"/>
      <c r="Q572" s="64"/>
      <c r="R572" s="64"/>
      <c r="S572" s="64"/>
      <c r="T572" s="64"/>
      <c r="U572" s="64"/>
      <c r="V572" s="64"/>
      <c r="W572" s="64"/>
      <c r="X572" s="64"/>
      <c r="Y572" s="64"/>
      <c r="Z572" s="64"/>
    </row>
    <row r="573" ht="12" customHeight="1">
      <c r="A573" s="64"/>
      <c r="B573" s="64"/>
      <c r="C573" s="64"/>
      <c r="D573" s="64"/>
      <c r="E573" s="64"/>
      <c r="F573" s="64"/>
      <c r="G573" s="64"/>
      <c r="H573" s="64"/>
      <c r="I573" s="64"/>
      <c r="J573" s="64"/>
      <c r="K573" s="64"/>
      <c r="L573" s="64"/>
      <c r="M573" s="64"/>
      <c r="N573" s="64"/>
      <c r="O573" s="64"/>
      <c r="P573" s="64"/>
      <c r="Q573" s="64"/>
      <c r="R573" s="64"/>
      <c r="S573" s="64"/>
      <c r="T573" s="64"/>
      <c r="U573" s="64"/>
      <c r="V573" s="64"/>
      <c r="W573" s="64"/>
      <c r="X573" s="64"/>
      <c r="Y573" s="64"/>
      <c r="Z573" s="64"/>
    </row>
    <row r="574" ht="12" customHeight="1">
      <c r="A574" s="64"/>
      <c r="B574" s="64"/>
      <c r="C574" s="64"/>
      <c r="D574" s="64"/>
      <c r="E574" s="64"/>
      <c r="F574" s="64"/>
      <c r="G574" s="64"/>
      <c r="H574" s="64"/>
      <c r="I574" s="64"/>
      <c r="J574" s="64"/>
      <c r="K574" s="64"/>
      <c r="L574" s="64"/>
      <c r="M574" s="64"/>
      <c r="N574" s="64"/>
      <c r="O574" s="64"/>
      <c r="P574" s="64"/>
      <c r="Q574" s="64"/>
      <c r="R574" s="64"/>
      <c r="S574" s="64"/>
      <c r="T574" s="64"/>
      <c r="U574" s="64"/>
      <c r="V574" s="64"/>
      <c r="W574" s="64"/>
      <c r="X574" s="64"/>
      <c r="Y574" s="64"/>
      <c r="Z574" s="64"/>
    </row>
    <row r="575" ht="12" customHeight="1">
      <c r="A575" s="64"/>
      <c r="B575" s="64"/>
      <c r="C575" s="64"/>
      <c r="D575" s="64"/>
      <c r="E575" s="64"/>
      <c r="F575" s="64"/>
      <c r="G575" s="64"/>
      <c r="H575" s="64"/>
      <c r="I575" s="64"/>
      <c r="J575" s="64"/>
      <c r="K575" s="64"/>
      <c r="L575" s="64"/>
      <c r="M575" s="64"/>
      <c r="N575" s="64"/>
      <c r="O575" s="64"/>
      <c r="P575" s="64"/>
      <c r="Q575" s="64"/>
      <c r="R575" s="64"/>
      <c r="S575" s="64"/>
      <c r="T575" s="64"/>
      <c r="U575" s="64"/>
      <c r="V575" s="64"/>
      <c r="W575" s="64"/>
      <c r="X575" s="64"/>
      <c r="Y575" s="64"/>
      <c r="Z575" s="64"/>
    </row>
    <row r="576" ht="12" customHeight="1">
      <c r="A576" s="64"/>
      <c r="B576" s="64"/>
      <c r="C576" s="64"/>
      <c r="D576" s="64"/>
      <c r="E576" s="64"/>
      <c r="F576" s="64"/>
      <c r="G576" s="64"/>
      <c r="H576" s="64"/>
      <c r="I576" s="64"/>
      <c r="J576" s="64"/>
      <c r="K576" s="64"/>
      <c r="L576" s="64"/>
      <c r="M576" s="64"/>
      <c r="N576" s="64"/>
      <c r="O576" s="64"/>
      <c r="P576" s="64"/>
      <c r="Q576" s="64"/>
      <c r="R576" s="64"/>
      <c r="S576" s="64"/>
      <c r="T576" s="64"/>
      <c r="U576" s="64"/>
      <c r="V576" s="64"/>
      <c r="W576" s="64"/>
      <c r="X576" s="64"/>
      <c r="Y576" s="64"/>
      <c r="Z576" s="64"/>
    </row>
    <row r="577" ht="12" customHeight="1">
      <c r="A577" s="64"/>
      <c r="B577" s="64"/>
      <c r="C577" s="64"/>
      <c r="D577" s="64"/>
      <c r="E577" s="64"/>
      <c r="F577" s="64"/>
      <c r="G577" s="64"/>
      <c r="H577" s="64"/>
      <c r="I577" s="64"/>
      <c r="J577" s="64"/>
      <c r="K577" s="64"/>
      <c r="L577" s="64"/>
      <c r="M577" s="64"/>
      <c r="N577" s="64"/>
      <c r="O577" s="64"/>
      <c r="P577" s="64"/>
      <c r="Q577" s="64"/>
      <c r="R577" s="64"/>
      <c r="S577" s="64"/>
      <c r="T577" s="64"/>
      <c r="U577" s="64"/>
      <c r="V577" s="64"/>
      <c r="W577" s="64"/>
      <c r="X577" s="64"/>
      <c r="Y577" s="64"/>
      <c r="Z577" s="64"/>
    </row>
    <row r="578" ht="12" customHeight="1">
      <c r="A578" s="64"/>
      <c r="B578" s="64"/>
      <c r="C578" s="64"/>
      <c r="D578" s="64"/>
      <c r="E578" s="64"/>
      <c r="F578" s="64"/>
      <c r="G578" s="64"/>
      <c r="H578" s="64"/>
      <c r="I578" s="64"/>
      <c r="J578" s="64"/>
      <c r="K578" s="64"/>
      <c r="L578" s="64"/>
      <c r="M578" s="64"/>
      <c r="N578" s="64"/>
      <c r="O578" s="64"/>
      <c r="P578" s="64"/>
      <c r="Q578" s="64"/>
      <c r="R578" s="64"/>
      <c r="S578" s="64"/>
      <c r="T578" s="64"/>
      <c r="U578" s="64"/>
      <c r="V578" s="64"/>
      <c r="W578" s="64"/>
      <c r="X578" s="64"/>
      <c r="Y578" s="64"/>
      <c r="Z578" s="64"/>
    </row>
    <row r="579" ht="12" customHeight="1">
      <c r="A579" s="64"/>
      <c r="B579" s="64"/>
      <c r="C579" s="64"/>
      <c r="D579" s="64"/>
      <c r="E579" s="64"/>
      <c r="F579" s="64"/>
      <c r="G579" s="64"/>
      <c r="H579" s="64"/>
      <c r="I579" s="64"/>
      <c r="J579" s="64"/>
      <c r="K579" s="64"/>
      <c r="L579" s="64"/>
      <c r="M579" s="64"/>
      <c r="N579" s="64"/>
      <c r="O579" s="64"/>
      <c r="P579" s="64"/>
      <c r="Q579" s="64"/>
      <c r="R579" s="64"/>
      <c r="S579" s="64"/>
      <c r="T579" s="64"/>
      <c r="U579" s="64"/>
      <c r="V579" s="64"/>
      <c r="W579" s="64"/>
      <c r="X579" s="64"/>
      <c r="Y579" s="64"/>
      <c r="Z579" s="64"/>
    </row>
    <row r="580" ht="12" customHeight="1">
      <c r="A580" s="64"/>
      <c r="B580" s="64"/>
      <c r="C580" s="64"/>
      <c r="D580" s="64"/>
      <c r="E580" s="64"/>
      <c r="F580" s="64"/>
      <c r="G580" s="64"/>
      <c r="H580" s="64"/>
      <c r="I580" s="64"/>
      <c r="J580" s="64"/>
      <c r="K580" s="64"/>
      <c r="L580" s="64"/>
      <c r="M580" s="64"/>
      <c r="N580" s="64"/>
      <c r="O580" s="64"/>
      <c r="P580" s="64"/>
      <c r="Q580" s="64"/>
      <c r="R580" s="64"/>
      <c r="S580" s="64"/>
      <c r="T580" s="64"/>
      <c r="U580" s="64"/>
      <c r="V580" s="64"/>
      <c r="W580" s="64"/>
      <c r="X580" s="64"/>
      <c r="Y580" s="64"/>
      <c r="Z580" s="64"/>
    </row>
    <row r="581" ht="12" customHeight="1">
      <c r="A581" s="64"/>
      <c r="B581" s="64"/>
      <c r="C581" s="64"/>
      <c r="D581" s="64"/>
      <c r="E581" s="64"/>
      <c r="F581" s="64"/>
      <c r="G581" s="64"/>
      <c r="H581" s="64"/>
      <c r="I581" s="64"/>
      <c r="J581" s="64"/>
      <c r="K581" s="64"/>
      <c r="L581" s="64"/>
      <c r="M581" s="64"/>
      <c r="N581" s="64"/>
      <c r="O581" s="64"/>
      <c r="P581" s="64"/>
      <c r="Q581" s="64"/>
      <c r="R581" s="64"/>
      <c r="S581" s="64"/>
      <c r="T581" s="64"/>
      <c r="U581" s="64"/>
      <c r="V581" s="64"/>
      <c r="W581" s="64"/>
      <c r="X581" s="64"/>
      <c r="Y581" s="64"/>
      <c r="Z581" s="64"/>
    </row>
    <row r="582" ht="12" customHeight="1">
      <c r="A582" s="64"/>
      <c r="B582" s="64"/>
      <c r="C582" s="64"/>
      <c r="D582" s="64"/>
      <c r="E582" s="64"/>
      <c r="F582" s="64"/>
      <c r="G582" s="64"/>
      <c r="H582" s="64"/>
      <c r="I582" s="64"/>
      <c r="J582" s="64"/>
      <c r="K582" s="64"/>
      <c r="L582" s="64"/>
      <c r="M582" s="64"/>
      <c r="N582" s="64"/>
      <c r="O582" s="64"/>
      <c r="P582" s="64"/>
      <c r="Q582" s="64"/>
      <c r="R582" s="64"/>
      <c r="S582" s="64"/>
      <c r="T582" s="64"/>
      <c r="U582" s="64"/>
      <c r="V582" s="64"/>
      <c r="W582" s="64"/>
      <c r="X582" s="64"/>
      <c r="Y582" s="64"/>
      <c r="Z582" s="64"/>
    </row>
    <row r="583" ht="12" customHeight="1">
      <c r="A583" s="64"/>
      <c r="B583" s="64"/>
      <c r="C583" s="64"/>
      <c r="D583" s="64"/>
      <c r="E583" s="64"/>
      <c r="F583" s="64"/>
      <c r="G583" s="64"/>
      <c r="H583" s="64"/>
      <c r="I583" s="64"/>
      <c r="J583" s="64"/>
      <c r="K583" s="64"/>
      <c r="L583" s="64"/>
      <c r="M583" s="64"/>
      <c r="N583" s="64"/>
      <c r="O583" s="64"/>
      <c r="P583" s="64"/>
      <c r="Q583" s="64"/>
      <c r="R583" s="64"/>
      <c r="S583" s="64"/>
      <c r="T583" s="64"/>
      <c r="U583" s="64"/>
      <c r="V583" s="64"/>
      <c r="W583" s="64"/>
      <c r="X583" s="64"/>
      <c r="Y583" s="64"/>
      <c r="Z583" s="64"/>
    </row>
    <row r="584" ht="12" customHeight="1">
      <c r="A584" s="64"/>
      <c r="B584" s="64"/>
      <c r="C584" s="64"/>
      <c r="D584" s="64"/>
      <c r="E584" s="64"/>
      <c r="F584" s="64"/>
      <c r="G584" s="64"/>
      <c r="H584" s="64"/>
      <c r="I584" s="64"/>
      <c r="J584" s="64"/>
      <c r="K584" s="64"/>
      <c r="L584" s="64"/>
      <c r="M584" s="64"/>
      <c r="N584" s="64"/>
      <c r="O584" s="64"/>
      <c r="P584" s="64"/>
      <c r="Q584" s="64"/>
      <c r="R584" s="64"/>
      <c r="S584" s="64"/>
      <c r="T584" s="64"/>
      <c r="U584" s="64"/>
      <c r="V584" s="64"/>
      <c r="W584" s="64"/>
      <c r="X584" s="64"/>
      <c r="Y584" s="64"/>
      <c r="Z584" s="64"/>
    </row>
    <row r="585" ht="12" customHeight="1">
      <c r="A585" s="64"/>
      <c r="B585" s="64"/>
      <c r="C585" s="64"/>
      <c r="D585" s="64"/>
      <c r="E585" s="64"/>
      <c r="F585" s="64"/>
      <c r="G585" s="64"/>
      <c r="H585" s="64"/>
      <c r="I585" s="64"/>
      <c r="J585" s="64"/>
      <c r="K585" s="64"/>
      <c r="L585" s="64"/>
      <c r="M585" s="64"/>
      <c r="N585" s="64"/>
      <c r="O585" s="64"/>
      <c r="P585" s="64"/>
      <c r="Q585" s="64"/>
      <c r="R585" s="64"/>
      <c r="S585" s="64"/>
      <c r="T585" s="64"/>
      <c r="U585" s="64"/>
      <c r="V585" s="64"/>
      <c r="W585" s="64"/>
      <c r="X585" s="64"/>
      <c r="Y585" s="64"/>
      <c r="Z585" s="64"/>
    </row>
    <row r="586" ht="12" customHeight="1">
      <c r="A586" s="64"/>
      <c r="B586" s="64"/>
      <c r="C586" s="64"/>
      <c r="D586" s="64"/>
      <c r="E586" s="64"/>
      <c r="F586" s="64"/>
      <c r="G586" s="64"/>
      <c r="H586" s="64"/>
      <c r="I586" s="64"/>
      <c r="J586" s="64"/>
      <c r="K586" s="64"/>
      <c r="L586" s="64"/>
      <c r="M586" s="64"/>
      <c r="N586" s="64"/>
      <c r="O586" s="64"/>
      <c r="P586" s="64"/>
      <c r="Q586" s="64"/>
      <c r="R586" s="64"/>
      <c r="S586" s="64"/>
      <c r="T586" s="64"/>
      <c r="U586" s="64"/>
      <c r="V586" s="64"/>
      <c r="W586" s="64"/>
      <c r="X586" s="64"/>
      <c r="Y586" s="64"/>
      <c r="Z586" s="64"/>
    </row>
    <row r="587" ht="12" customHeight="1">
      <c r="A587" s="64"/>
      <c r="B587" s="64"/>
      <c r="C587" s="64"/>
      <c r="D587" s="64"/>
      <c r="E587" s="64"/>
      <c r="F587" s="64"/>
      <c r="G587" s="64"/>
      <c r="H587" s="64"/>
      <c r="I587" s="64"/>
      <c r="J587" s="64"/>
      <c r="K587" s="64"/>
      <c r="L587" s="64"/>
      <c r="M587" s="64"/>
      <c r="N587" s="64"/>
      <c r="O587" s="64"/>
      <c r="P587" s="64"/>
      <c r="Q587" s="64"/>
      <c r="R587" s="64"/>
      <c r="S587" s="64"/>
      <c r="T587" s="64"/>
      <c r="U587" s="64"/>
      <c r="V587" s="64"/>
      <c r="W587" s="64"/>
      <c r="X587" s="64"/>
      <c r="Y587" s="64"/>
      <c r="Z587" s="64"/>
    </row>
    <row r="588" ht="12" customHeight="1">
      <c r="A588" s="64"/>
      <c r="B588" s="64"/>
      <c r="C588" s="64"/>
      <c r="D588" s="64"/>
      <c r="E588" s="64"/>
      <c r="F588" s="64"/>
      <c r="G588" s="64"/>
      <c r="H588" s="64"/>
      <c r="I588" s="64"/>
      <c r="J588" s="64"/>
      <c r="K588" s="64"/>
      <c r="L588" s="64"/>
      <c r="M588" s="64"/>
      <c r="N588" s="64"/>
      <c r="O588" s="64"/>
      <c r="P588" s="64"/>
      <c r="Q588" s="64"/>
      <c r="R588" s="64"/>
      <c r="S588" s="64"/>
      <c r="T588" s="64"/>
      <c r="U588" s="64"/>
      <c r="V588" s="64"/>
      <c r="W588" s="64"/>
      <c r="X588" s="64"/>
      <c r="Y588" s="64"/>
      <c r="Z588" s="64"/>
    </row>
    <row r="589" ht="12" customHeight="1">
      <c r="A589" s="64"/>
      <c r="B589" s="64"/>
      <c r="C589" s="64"/>
      <c r="D589" s="64"/>
      <c r="E589" s="64"/>
      <c r="F589" s="64"/>
      <c r="G589" s="64"/>
      <c r="H589" s="64"/>
      <c r="I589" s="64"/>
      <c r="J589" s="64"/>
      <c r="K589" s="64"/>
      <c r="L589" s="64"/>
      <c r="M589" s="64"/>
      <c r="N589" s="64"/>
      <c r="O589" s="64"/>
      <c r="P589" s="64"/>
      <c r="Q589" s="64"/>
      <c r="R589" s="64"/>
      <c r="S589" s="64"/>
      <c r="T589" s="64"/>
      <c r="U589" s="64"/>
      <c r="V589" s="64"/>
      <c r="W589" s="64"/>
      <c r="X589" s="64"/>
      <c r="Y589" s="64"/>
      <c r="Z589" s="64"/>
    </row>
    <row r="590" ht="12" customHeight="1">
      <c r="A590" s="64"/>
      <c r="B590" s="64"/>
      <c r="C590" s="64"/>
      <c r="D590" s="64"/>
      <c r="E590" s="64"/>
      <c r="F590" s="64"/>
      <c r="G590" s="64"/>
      <c r="H590" s="64"/>
      <c r="I590" s="64"/>
      <c r="J590" s="64"/>
      <c r="K590" s="64"/>
      <c r="L590" s="64"/>
      <c r="M590" s="64"/>
      <c r="N590" s="64"/>
      <c r="O590" s="64"/>
      <c r="P590" s="64"/>
      <c r="Q590" s="64"/>
      <c r="R590" s="64"/>
      <c r="S590" s="64"/>
      <c r="T590" s="64"/>
      <c r="U590" s="64"/>
      <c r="V590" s="64"/>
      <c r="W590" s="64"/>
      <c r="X590" s="64"/>
      <c r="Y590" s="64"/>
      <c r="Z590" s="64"/>
    </row>
    <row r="591" ht="12" customHeight="1">
      <c r="A591" s="64"/>
      <c r="B591" s="64"/>
      <c r="C591" s="64"/>
      <c r="D591" s="64"/>
      <c r="E591" s="64"/>
      <c r="F591" s="64"/>
      <c r="G591" s="64"/>
      <c r="H591" s="64"/>
      <c r="I591" s="64"/>
      <c r="J591" s="64"/>
      <c r="K591" s="64"/>
      <c r="L591" s="64"/>
      <c r="M591" s="64"/>
      <c r="N591" s="64"/>
      <c r="O591" s="64"/>
      <c r="P591" s="64"/>
      <c r="Q591" s="64"/>
      <c r="R591" s="64"/>
      <c r="S591" s="64"/>
      <c r="T591" s="64"/>
      <c r="U591" s="64"/>
      <c r="V591" s="64"/>
      <c r="W591" s="64"/>
      <c r="X591" s="64"/>
      <c r="Y591" s="64"/>
      <c r="Z591" s="64"/>
    </row>
    <row r="592" ht="12" customHeight="1">
      <c r="A592" s="64"/>
      <c r="B592" s="64"/>
      <c r="C592" s="64"/>
      <c r="D592" s="64"/>
      <c r="E592" s="64"/>
      <c r="F592" s="64"/>
      <c r="G592" s="64"/>
      <c r="H592" s="64"/>
      <c r="I592" s="64"/>
      <c r="J592" s="64"/>
      <c r="K592" s="64"/>
      <c r="L592" s="64"/>
      <c r="M592" s="64"/>
      <c r="N592" s="64"/>
      <c r="O592" s="64"/>
      <c r="P592" s="64"/>
      <c r="Q592" s="64"/>
      <c r="R592" s="64"/>
      <c r="S592" s="64"/>
      <c r="T592" s="64"/>
      <c r="U592" s="64"/>
      <c r="V592" s="64"/>
      <c r="W592" s="64"/>
      <c r="X592" s="64"/>
      <c r="Y592" s="64"/>
      <c r="Z592" s="64"/>
    </row>
    <row r="593" ht="12" customHeight="1">
      <c r="A593" s="64"/>
      <c r="B593" s="64"/>
      <c r="C593" s="64"/>
      <c r="D593" s="64"/>
      <c r="E593" s="64"/>
      <c r="F593" s="64"/>
      <c r="G593" s="64"/>
      <c r="H593" s="64"/>
      <c r="I593" s="64"/>
      <c r="J593" s="64"/>
      <c r="K593" s="64"/>
      <c r="L593" s="64"/>
      <c r="M593" s="64"/>
      <c r="N593" s="64"/>
      <c r="O593" s="64"/>
      <c r="P593" s="64"/>
      <c r="Q593" s="64"/>
      <c r="R593" s="64"/>
      <c r="S593" s="64"/>
      <c r="T593" s="64"/>
      <c r="U593" s="64"/>
      <c r="V593" s="64"/>
      <c r="W593" s="64"/>
      <c r="X593" s="64"/>
      <c r="Y593" s="64"/>
      <c r="Z593" s="64"/>
    </row>
    <row r="594" ht="12" customHeight="1">
      <c r="A594" s="64"/>
      <c r="B594" s="64"/>
      <c r="C594" s="64"/>
      <c r="D594" s="64"/>
      <c r="E594" s="64"/>
      <c r="F594" s="64"/>
      <c r="G594" s="64"/>
      <c r="H594" s="64"/>
      <c r="I594" s="64"/>
      <c r="J594" s="64"/>
      <c r="K594" s="64"/>
      <c r="L594" s="64"/>
      <c r="M594" s="64"/>
      <c r="N594" s="64"/>
      <c r="O594" s="64"/>
      <c r="P594" s="64"/>
      <c r="Q594" s="64"/>
      <c r="R594" s="64"/>
      <c r="S594" s="64"/>
      <c r="T594" s="64"/>
      <c r="U594" s="64"/>
      <c r="V594" s="64"/>
      <c r="W594" s="64"/>
      <c r="X594" s="64"/>
      <c r="Y594" s="64"/>
      <c r="Z594" s="64"/>
    </row>
    <row r="595" ht="12" customHeight="1">
      <c r="A595" s="64"/>
      <c r="B595" s="64"/>
      <c r="C595" s="64"/>
      <c r="D595" s="64"/>
      <c r="E595" s="64"/>
      <c r="F595" s="64"/>
      <c r="G595" s="64"/>
      <c r="H595" s="64"/>
      <c r="I595" s="64"/>
      <c r="J595" s="64"/>
      <c r="K595" s="64"/>
      <c r="L595" s="64"/>
      <c r="M595" s="64"/>
      <c r="N595" s="64"/>
      <c r="O595" s="64"/>
      <c r="P595" s="64"/>
      <c r="Q595" s="64"/>
      <c r="R595" s="64"/>
      <c r="S595" s="64"/>
      <c r="T595" s="64"/>
      <c r="U595" s="64"/>
      <c r="V595" s="64"/>
      <c r="W595" s="64"/>
      <c r="X595" s="64"/>
      <c r="Y595" s="64"/>
      <c r="Z595" s="64"/>
    </row>
    <row r="596" ht="12" customHeight="1">
      <c r="A596" s="64"/>
      <c r="B596" s="64"/>
      <c r="C596" s="64"/>
      <c r="D596" s="64"/>
      <c r="E596" s="64"/>
      <c r="F596" s="64"/>
      <c r="G596" s="64"/>
      <c r="H596" s="64"/>
      <c r="I596" s="64"/>
      <c r="J596" s="64"/>
      <c r="K596" s="64"/>
      <c r="L596" s="64"/>
      <c r="M596" s="64"/>
      <c r="N596" s="64"/>
      <c r="O596" s="64"/>
      <c r="P596" s="64"/>
      <c r="Q596" s="64"/>
      <c r="R596" s="64"/>
      <c r="S596" s="64"/>
      <c r="T596" s="64"/>
      <c r="U596" s="64"/>
      <c r="V596" s="64"/>
      <c r="W596" s="64"/>
      <c r="X596" s="64"/>
      <c r="Y596" s="64"/>
      <c r="Z596" s="64"/>
    </row>
    <row r="597" ht="12" customHeight="1">
      <c r="A597" s="64"/>
      <c r="B597" s="64"/>
      <c r="C597" s="64"/>
      <c r="D597" s="64"/>
      <c r="E597" s="64"/>
      <c r="F597" s="64"/>
      <c r="G597" s="64"/>
      <c r="H597" s="64"/>
      <c r="I597" s="64"/>
      <c r="J597" s="64"/>
      <c r="K597" s="64"/>
      <c r="L597" s="64"/>
      <c r="M597" s="64"/>
      <c r="N597" s="64"/>
      <c r="O597" s="64"/>
      <c r="P597" s="64"/>
      <c r="Q597" s="64"/>
      <c r="R597" s="64"/>
      <c r="S597" s="64"/>
      <c r="T597" s="64"/>
      <c r="U597" s="64"/>
      <c r="V597" s="64"/>
      <c r="W597" s="64"/>
      <c r="X597" s="64"/>
      <c r="Y597" s="64"/>
      <c r="Z597" s="64"/>
    </row>
    <row r="598" ht="12" customHeight="1">
      <c r="A598" s="64"/>
      <c r="B598" s="64"/>
      <c r="C598" s="64"/>
      <c r="D598" s="64"/>
      <c r="E598" s="64"/>
      <c r="F598" s="64"/>
      <c r="G598" s="64"/>
      <c r="H598" s="64"/>
      <c r="I598" s="64"/>
      <c r="J598" s="64"/>
      <c r="K598" s="64"/>
      <c r="L598" s="64"/>
      <c r="M598" s="64"/>
      <c r="N598" s="64"/>
      <c r="O598" s="64"/>
      <c r="P598" s="64"/>
      <c r="Q598" s="64"/>
      <c r="R598" s="64"/>
      <c r="S598" s="64"/>
      <c r="T598" s="64"/>
      <c r="U598" s="64"/>
      <c r="V598" s="64"/>
      <c r="W598" s="64"/>
      <c r="X598" s="64"/>
      <c r="Y598" s="64"/>
      <c r="Z598" s="64"/>
    </row>
    <row r="599" ht="12" customHeight="1">
      <c r="A599" s="64"/>
      <c r="B599" s="64"/>
      <c r="C599" s="64"/>
      <c r="D599" s="64"/>
      <c r="E599" s="64"/>
      <c r="F599" s="64"/>
      <c r="G599" s="64"/>
      <c r="H599" s="64"/>
      <c r="I599" s="64"/>
      <c r="J599" s="64"/>
      <c r="K599" s="64"/>
      <c r="L599" s="64"/>
      <c r="M599" s="64"/>
      <c r="N599" s="64"/>
      <c r="O599" s="64"/>
      <c r="P599" s="64"/>
      <c r="Q599" s="64"/>
      <c r="R599" s="64"/>
      <c r="S599" s="64"/>
      <c r="T599" s="64"/>
      <c r="U599" s="64"/>
      <c r="V599" s="64"/>
      <c r="W599" s="64"/>
      <c r="X599" s="64"/>
      <c r="Y599" s="64"/>
      <c r="Z599" s="64"/>
    </row>
    <row r="600" ht="12" customHeight="1">
      <c r="A600" s="64"/>
      <c r="B600" s="64"/>
      <c r="C600" s="64"/>
      <c r="D600" s="64"/>
      <c r="E600" s="64"/>
      <c r="F600" s="64"/>
      <c r="G600" s="64"/>
      <c r="H600" s="64"/>
      <c r="I600" s="64"/>
      <c r="J600" s="64"/>
      <c r="K600" s="64"/>
      <c r="L600" s="64"/>
      <c r="M600" s="64"/>
      <c r="N600" s="64"/>
      <c r="O600" s="64"/>
      <c r="P600" s="64"/>
      <c r="Q600" s="64"/>
      <c r="R600" s="64"/>
      <c r="S600" s="64"/>
      <c r="T600" s="64"/>
      <c r="U600" s="64"/>
      <c r="V600" s="64"/>
      <c r="W600" s="64"/>
      <c r="X600" s="64"/>
      <c r="Y600" s="64"/>
      <c r="Z600" s="64"/>
    </row>
    <row r="601" ht="12" customHeight="1">
      <c r="A601" s="64"/>
      <c r="B601" s="64"/>
      <c r="C601" s="64"/>
      <c r="D601" s="64"/>
      <c r="E601" s="64"/>
      <c r="F601" s="64"/>
      <c r="G601" s="64"/>
      <c r="H601" s="64"/>
      <c r="I601" s="64"/>
      <c r="J601" s="64"/>
      <c r="K601" s="64"/>
      <c r="L601" s="64"/>
      <c r="M601" s="64"/>
      <c r="N601" s="64"/>
      <c r="O601" s="64"/>
      <c r="P601" s="64"/>
      <c r="Q601" s="64"/>
      <c r="R601" s="64"/>
      <c r="S601" s="64"/>
      <c r="T601" s="64"/>
      <c r="U601" s="64"/>
      <c r="V601" s="64"/>
      <c r="W601" s="64"/>
      <c r="X601" s="64"/>
      <c r="Y601" s="64"/>
      <c r="Z601" s="64"/>
    </row>
    <row r="602" ht="12" customHeight="1">
      <c r="A602" s="64"/>
      <c r="B602" s="64"/>
      <c r="C602" s="64"/>
      <c r="D602" s="64"/>
      <c r="E602" s="64"/>
      <c r="F602" s="64"/>
      <c r="G602" s="64"/>
      <c r="H602" s="64"/>
      <c r="I602" s="64"/>
      <c r="J602" s="64"/>
      <c r="K602" s="64"/>
      <c r="L602" s="64"/>
      <c r="M602" s="64"/>
      <c r="N602" s="64"/>
      <c r="O602" s="64"/>
      <c r="P602" s="64"/>
      <c r="Q602" s="64"/>
      <c r="R602" s="64"/>
      <c r="S602" s="64"/>
      <c r="T602" s="64"/>
      <c r="U602" s="64"/>
      <c r="V602" s="64"/>
      <c r="W602" s="64"/>
      <c r="X602" s="64"/>
      <c r="Y602" s="64"/>
      <c r="Z602" s="64"/>
    </row>
    <row r="603" ht="12" customHeight="1">
      <c r="A603" s="64"/>
      <c r="B603" s="64"/>
      <c r="C603" s="64"/>
      <c r="D603" s="64"/>
      <c r="E603" s="64"/>
      <c r="F603" s="64"/>
      <c r="G603" s="64"/>
      <c r="H603" s="64"/>
      <c r="I603" s="64"/>
      <c r="J603" s="64"/>
      <c r="K603" s="64"/>
      <c r="L603" s="64"/>
      <c r="M603" s="64"/>
      <c r="N603" s="64"/>
      <c r="O603" s="64"/>
      <c r="P603" s="64"/>
      <c r="Q603" s="64"/>
      <c r="R603" s="64"/>
      <c r="S603" s="64"/>
      <c r="T603" s="64"/>
      <c r="U603" s="64"/>
      <c r="V603" s="64"/>
      <c r="W603" s="64"/>
      <c r="X603" s="64"/>
      <c r="Y603" s="64"/>
      <c r="Z603" s="64"/>
    </row>
    <row r="604" ht="12" customHeight="1">
      <c r="A604" s="64"/>
      <c r="B604" s="64"/>
      <c r="C604" s="64"/>
      <c r="D604" s="64"/>
      <c r="E604" s="64"/>
      <c r="F604" s="64"/>
      <c r="G604" s="64"/>
      <c r="H604" s="64"/>
      <c r="I604" s="64"/>
      <c r="J604" s="64"/>
      <c r="K604" s="64"/>
      <c r="L604" s="64"/>
      <c r="M604" s="64"/>
      <c r="N604" s="64"/>
      <c r="O604" s="64"/>
      <c r="P604" s="64"/>
      <c r="Q604" s="64"/>
      <c r="R604" s="64"/>
      <c r="S604" s="64"/>
      <c r="T604" s="64"/>
      <c r="U604" s="64"/>
      <c r="V604" s="64"/>
      <c r="W604" s="64"/>
      <c r="X604" s="64"/>
      <c r="Y604" s="64"/>
      <c r="Z604" s="64"/>
    </row>
    <row r="605" ht="12" customHeight="1">
      <c r="A605" s="64"/>
      <c r="B605" s="64"/>
      <c r="C605" s="64"/>
      <c r="D605" s="64"/>
      <c r="E605" s="64"/>
      <c r="F605" s="64"/>
      <c r="G605" s="64"/>
      <c r="H605" s="64"/>
      <c r="I605" s="64"/>
      <c r="J605" s="64"/>
      <c r="K605" s="64"/>
      <c r="L605" s="64"/>
      <c r="M605" s="64"/>
      <c r="N605" s="64"/>
      <c r="O605" s="64"/>
      <c r="P605" s="64"/>
      <c r="Q605" s="64"/>
      <c r="R605" s="64"/>
      <c r="S605" s="64"/>
      <c r="T605" s="64"/>
      <c r="U605" s="64"/>
      <c r="V605" s="64"/>
      <c r="W605" s="64"/>
      <c r="X605" s="64"/>
      <c r="Y605" s="64"/>
      <c r="Z605" s="64"/>
    </row>
    <row r="606" ht="12" customHeight="1">
      <c r="A606" s="64"/>
      <c r="B606" s="64"/>
      <c r="C606" s="64"/>
      <c r="D606" s="64"/>
      <c r="E606" s="64"/>
      <c r="F606" s="64"/>
      <c r="G606" s="64"/>
      <c r="H606" s="64"/>
      <c r="I606" s="64"/>
      <c r="J606" s="64"/>
      <c r="K606" s="64"/>
      <c r="L606" s="64"/>
      <c r="M606" s="64"/>
      <c r="N606" s="64"/>
      <c r="O606" s="64"/>
      <c r="P606" s="64"/>
      <c r="Q606" s="64"/>
      <c r="R606" s="64"/>
      <c r="S606" s="64"/>
      <c r="T606" s="64"/>
      <c r="U606" s="64"/>
      <c r="V606" s="64"/>
      <c r="W606" s="64"/>
      <c r="X606" s="64"/>
      <c r="Y606" s="64"/>
      <c r="Z606" s="64"/>
    </row>
    <row r="607" ht="12" customHeight="1">
      <c r="A607" s="64"/>
      <c r="B607" s="64"/>
      <c r="C607" s="64"/>
      <c r="D607" s="64"/>
      <c r="E607" s="64"/>
      <c r="F607" s="64"/>
      <c r="G607" s="64"/>
      <c r="H607" s="64"/>
      <c r="I607" s="64"/>
      <c r="J607" s="64"/>
      <c r="K607" s="64"/>
      <c r="L607" s="64"/>
      <c r="M607" s="64"/>
      <c r="N607" s="64"/>
      <c r="O607" s="64"/>
      <c r="P607" s="64"/>
      <c r="Q607" s="64"/>
      <c r="R607" s="64"/>
      <c r="S607" s="64"/>
      <c r="T607" s="64"/>
      <c r="U607" s="64"/>
      <c r="V607" s="64"/>
      <c r="W607" s="64"/>
      <c r="X607" s="64"/>
      <c r="Y607" s="64"/>
      <c r="Z607" s="64"/>
    </row>
    <row r="608" ht="12" customHeight="1">
      <c r="A608" s="64"/>
      <c r="B608" s="64"/>
      <c r="C608" s="64"/>
      <c r="D608" s="64"/>
      <c r="E608" s="64"/>
      <c r="F608" s="64"/>
      <c r="G608" s="64"/>
      <c r="H608" s="64"/>
      <c r="I608" s="64"/>
      <c r="J608" s="64"/>
      <c r="K608" s="64"/>
      <c r="L608" s="64"/>
      <c r="M608" s="64"/>
      <c r="N608" s="64"/>
      <c r="O608" s="64"/>
      <c r="P608" s="64"/>
      <c r="Q608" s="64"/>
      <c r="R608" s="64"/>
      <c r="S608" s="64"/>
      <c r="T608" s="64"/>
      <c r="U608" s="64"/>
      <c r="V608" s="64"/>
      <c r="W608" s="64"/>
      <c r="X608" s="64"/>
      <c r="Y608" s="64"/>
      <c r="Z608" s="64"/>
    </row>
    <row r="609" ht="12" customHeight="1">
      <c r="A609" s="64"/>
      <c r="B609" s="64"/>
      <c r="C609" s="64"/>
      <c r="D609" s="64"/>
      <c r="E609" s="64"/>
      <c r="F609" s="64"/>
      <c r="G609" s="64"/>
      <c r="H609" s="64"/>
      <c r="I609" s="64"/>
      <c r="J609" s="64"/>
      <c r="K609" s="64"/>
      <c r="L609" s="64"/>
      <c r="M609" s="64"/>
      <c r="N609" s="64"/>
      <c r="O609" s="64"/>
      <c r="P609" s="64"/>
      <c r="Q609" s="64"/>
      <c r="R609" s="64"/>
      <c r="S609" s="64"/>
      <c r="T609" s="64"/>
      <c r="U609" s="64"/>
      <c r="V609" s="64"/>
      <c r="W609" s="64"/>
      <c r="X609" s="64"/>
      <c r="Y609" s="64"/>
      <c r="Z609" s="64"/>
    </row>
    <row r="610" ht="12" customHeight="1">
      <c r="A610" s="64"/>
      <c r="B610" s="64"/>
      <c r="C610" s="64"/>
      <c r="D610" s="64"/>
      <c r="E610" s="64"/>
      <c r="F610" s="64"/>
      <c r="G610" s="64"/>
      <c r="H610" s="64"/>
      <c r="I610" s="64"/>
      <c r="J610" s="64"/>
      <c r="K610" s="64"/>
      <c r="L610" s="64"/>
      <c r="M610" s="64"/>
      <c r="N610" s="64"/>
      <c r="O610" s="64"/>
      <c r="P610" s="64"/>
      <c r="Q610" s="64"/>
      <c r="R610" s="64"/>
      <c r="S610" s="64"/>
      <c r="T610" s="64"/>
      <c r="U610" s="64"/>
      <c r="V610" s="64"/>
      <c r="W610" s="64"/>
      <c r="X610" s="64"/>
      <c r="Y610" s="64"/>
      <c r="Z610" s="64"/>
    </row>
    <row r="611" ht="12" customHeight="1">
      <c r="A611" s="64"/>
      <c r="B611" s="64"/>
      <c r="C611" s="64"/>
      <c r="D611" s="64"/>
      <c r="E611" s="64"/>
      <c r="F611" s="64"/>
      <c r="G611" s="64"/>
      <c r="H611" s="64"/>
      <c r="I611" s="64"/>
      <c r="J611" s="64"/>
      <c r="K611" s="64"/>
      <c r="L611" s="64"/>
      <c r="M611" s="64"/>
      <c r="N611" s="64"/>
      <c r="O611" s="64"/>
      <c r="P611" s="64"/>
      <c r="Q611" s="64"/>
      <c r="R611" s="64"/>
      <c r="S611" s="64"/>
      <c r="T611" s="64"/>
      <c r="U611" s="64"/>
      <c r="V611" s="64"/>
      <c r="W611" s="64"/>
      <c r="X611" s="64"/>
      <c r="Y611" s="64"/>
      <c r="Z611" s="64"/>
    </row>
    <row r="612" ht="12" customHeight="1">
      <c r="A612" s="64"/>
      <c r="B612" s="64"/>
      <c r="C612" s="64"/>
      <c r="D612" s="64"/>
      <c r="E612" s="64"/>
      <c r="F612" s="64"/>
      <c r="G612" s="64"/>
      <c r="H612" s="64"/>
      <c r="I612" s="64"/>
      <c r="J612" s="64"/>
      <c r="K612" s="64"/>
      <c r="L612" s="64"/>
      <c r="M612" s="64"/>
      <c r="N612" s="64"/>
      <c r="O612" s="64"/>
      <c r="P612" s="64"/>
      <c r="Q612" s="64"/>
      <c r="R612" s="64"/>
      <c r="S612" s="64"/>
      <c r="T612" s="64"/>
      <c r="U612" s="64"/>
      <c r="V612" s="64"/>
      <c r="W612" s="64"/>
      <c r="X612" s="64"/>
      <c r="Y612" s="64"/>
      <c r="Z612" s="64"/>
    </row>
    <row r="613" ht="12" customHeight="1">
      <c r="A613" s="64"/>
      <c r="B613" s="64"/>
      <c r="C613" s="64"/>
      <c r="D613" s="64"/>
      <c r="E613" s="64"/>
      <c r="F613" s="64"/>
      <c r="G613" s="64"/>
      <c r="H613" s="64"/>
      <c r="I613" s="64"/>
      <c r="J613" s="64"/>
      <c r="K613" s="64"/>
      <c r="L613" s="64"/>
      <c r="M613" s="64"/>
      <c r="N613" s="64"/>
      <c r="O613" s="64"/>
      <c r="P613" s="64"/>
      <c r="Q613" s="64"/>
      <c r="R613" s="64"/>
      <c r="S613" s="64"/>
      <c r="T613" s="64"/>
      <c r="U613" s="64"/>
      <c r="V613" s="64"/>
      <c r="W613" s="64"/>
      <c r="X613" s="64"/>
      <c r="Y613" s="64"/>
      <c r="Z613" s="64"/>
    </row>
    <row r="614" ht="12" customHeight="1">
      <c r="A614" s="64"/>
      <c r="B614" s="64"/>
      <c r="C614" s="64"/>
      <c r="D614" s="64"/>
      <c r="E614" s="64"/>
      <c r="F614" s="64"/>
      <c r="G614" s="64"/>
      <c r="H614" s="64"/>
      <c r="I614" s="64"/>
      <c r="J614" s="64"/>
      <c r="K614" s="64"/>
      <c r="L614" s="64"/>
      <c r="M614" s="64"/>
      <c r="N614" s="64"/>
      <c r="O614" s="64"/>
      <c r="P614" s="64"/>
      <c r="Q614" s="64"/>
      <c r="R614" s="64"/>
      <c r="S614" s="64"/>
      <c r="T614" s="64"/>
      <c r="U614" s="64"/>
      <c r="V614" s="64"/>
      <c r="W614" s="64"/>
      <c r="X614" s="64"/>
      <c r="Y614" s="64"/>
      <c r="Z614" s="64"/>
    </row>
    <row r="615" ht="12" customHeight="1">
      <c r="A615" s="64"/>
      <c r="B615" s="64"/>
      <c r="C615" s="64"/>
      <c r="D615" s="64"/>
      <c r="E615" s="64"/>
      <c r="F615" s="64"/>
      <c r="G615" s="64"/>
      <c r="H615" s="64"/>
      <c r="I615" s="64"/>
      <c r="J615" s="64"/>
      <c r="K615" s="64"/>
      <c r="L615" s="64"/>
      <c r="M615" s="64"/>
      <c r="N615" s="64"/>
      <c r="O615" s="64"/>
      <c r="P615" s="64"/>
      <c r="Q615" s="64"/>
      <c r="R615" s="64"/>
      <c r="S615" s="64"/>
      <c r="T615" s="64"/>
      <c r="U615" s="64"/>
      <c r="V615" s="64"/>
      <c r="W615" s="64"/>
      <c r="X615" s="64"/>
      <c r="Y615" s="64"/>
      <c r="Z615" s="64"/>
    </row>
    <row r="616" ht="12" customHeight="1">
      <c r="A616" s="64"/>
      <c r="B616" s="64"/>
      <c r="C616" s="64"/>
      <c r="D616" s="64"/>
      <c r="E616" s="64"/>
      <c r="F616" s="64"/>
      <c r="G616" s="64"/>
      <c r="H616" s="64"/>
      <c r="I616" s="64"/>
      <c r="J616" s="64"/>
      <c r="K616" s="64"/>
      <c r="L616" s="64"/>
      <c r="M616" s="64"/>
      <c r="N616" s="64"/>
      <c r="O616" s="64"/>
      <c r="P616" s="64"/>
      <c r="Q616" s="64"/>
      <c r="R616" s="64"/>
      <c r="S616" s="64"/>
      <c r="T616" s="64"/>
      <c r="U616" s="64"/>
      <c r="V616" s="64"/>
      <c r="W616" s="64"/>
      <c r="X616" s="64"/>
      <c r="Y616" s="64"/>
      <c r="Z616" s="64"/>
    </row>
    <row r="617" ht="12" customHeight="1">
      <c r="A617" s="64"/>
      <c r="B617" s="64"/>
      <c r="C617" s="64"/>
      <c r="D617" s="64"/>
      <c r="E617" s="64"/>
      <c r="F617" s="64"/>
      <c r="G617" s="64"/>
      <c r="H617" s="64"/>
      <c r="I617" s="64"/>
      <c r="J617" s="64"/>
      <c r="K617" s="64"/>
      <c r="L617" s="64"/>
      <c r="M617" s="64"/>
      <c r="N617" s="64"/>
      <c r="O617" s="64"/>
      <c r="P617" s="64"/>
      <c r="Q617" s="64"/>
      <c r="R617" s="64"/>
      <c r="S617" s="64"/>
      <c r="T617" s="64"/>
      <c r="U617" s="64"/>
      <c r="V617" s="64"/>
      <c r="W617" s="64"/>
      <c r="X617" s="64"/>
      <c r="Y617" s="64"/>
      <c r="Z617" s="64"/>
    </row>
    <row r="618" ht="12" customHeight="1">
      <c r="A618" s="64"/>
      <c r="B618" s="64"/>
      <c r="C618" s="64"/>
      <c r="D618" s="64"/>
      <c r="E618" s="64"/>
      <c r="F618" s="64"/>
      <c r="G618" s="64"/>
      <c r="H618" s="64"/>
      <c r="I618" s="64"/>
      <c r="J618" s="64"/>
      <c r="K618" s="64"/>
      <c r="L618" s="64"/>
      <c r="M618" s="64"/>
      <c r="N618" s="64"/>
      <c r="O618" s="64"/>
      <c r="P618" s="64"/>
      <c r="Q618" s="64"/>
      <c r="R618" s="64"/>
      <c r="S618" s="64"/>
      <c r="T618" s="64"/>
      <c r="U618" s="64"/>
      <c r="V618" s="64"/>
      <c r="W618" s="64"/>
      <c r="X618" s="64"/>
      <c r="Y618" s="64"/>
      <c r="Z618" s="64"/>
    </row>
    <row r="619" ht="12" customHeight="1">
      <c r="A619" s="64"/>
      <c r="B619" s="64"/>
      <c r="C619" s="64"/>
      <c r="D619" s="64"/>
      <c r="E619" s="64"/>
      <c r="F619" s="64"/>
      <c r="G619" s="64"/>
      <c r="H619" s="64"/>
      <c r="I619" s="64"/>
      <c r="J619" s="64"/>
      <c r="K619" s="64"/>
      <c r="L619" s="64"/>
      <c r="M619" s="64"/>
      <c r="N619" s="64"/>
      <c r="O619" s="64"/>
      <c r="P619" s="64"/>
      <c r="Q619" s="64"/>
      <c r="R619" s="64"/>
      <c r="S619" s="64"/>
      <c r="T619" s="64"/>
      <c r="U619" s="64"/>
      <c r="V619" s="64"/>
      <c r="W619" s="64"/>
      <c r="X619" s="64"/>
      <c r="Y619" s="64"/>
      <c r="Z619" s="64"/>
    </row>
    <row r="620" ht="12" customHeight="1">
      <c r="A620" s="64"/>
      <c r="B620" s="64"/>
      <c r="C620" s="64"/>
      <c r="D620" s="64"/>
      <c r="E620" s="64"/>
      <c r="F620" s="64"/>
      <c r="G620" s="64"/>
      <c r="H620" s="64"/>
      <c r="I620" s="64"/>
      <c r="J620" s="64"/>
      <c r="K620" s="64"/>
      <c r="L620" s="64"/>
      <c r="M620" s="64"/>
      <c r="N620" s="64"/>
      <c r="O620" s="64"/>
      <c r="P620" s="64"/>
      <c r="Q620" s="64"/>
      <c r="R620" s="64"/>
      <c r="S620" s="64"/>
      <c r="T620" s="64"/>
      <c r="U620" s="64"/>
      <c r="V620" s="64"/>
      <c r="W620" s="64"/>
      <c r="X620" s="64"/>
      <c r="Y620" s="64"/>
      <c r="Z620" s="64"/>
    </row>
    <row r="621" ht="12" customHeight="1">
      <c r="A621" s="64"/>
      <c r="B621" s="64"/>
      <c r="C621" s="64"/>
      <c r="D621" s="64"/>
      <c r="E621" s="64"/>
      <c r="F621" s="64"/>
      <c r="G621" s="64"/>
      <c r="H621" s="64"/>
      <c r="I621" s="64"/>
      <c r="J621" s="64"/>
      <c r="K621" s="64"/>
      <c r="L621" s="64"/>
      <c r="M621" s="64"/>
      <c r="N621" s="64"/>
      <c r="O621" s="64"/>
      <c r="P621" s="64"/>
      <c r="Q621" s="64"/>
      <c r="R621" s="64"/>
      <c r="S621" s="64"/>
      <c r="T621" s="64"/>
      <c r="U621" s="64"/>
      <c r="V621" s="64"/>
      <c r="W621" s="64"/>
      <c r="X621" s="64"/>
      <c r="Y621" s="64"/>
      <c r="Z621" s="64"/>
    </row>
    <row r="622" ht="12" customHeight="1">
      <c r="A622" s="64"/>
      <c r="B622" s="64"/>
      <c r="C622" s="64"/>
      <c r="D622" s="64"/>
      <c r="E622" s="64"/>
      <c r="F622" s="64"/>
      <c r="G622" s="64"/>
      <c r="H622" s="64"/>
      <c r="I622" s="64"/>
      <c r="J622" s="64"/>
      <c r="K622" s="64"/>
      <c r="L622" s="64"/>
      <c r="M622" s="64"/>
      <c r="N622" s="64"/>
      <c r="O622" s="64"/>
      <c r="P622" s="64"/>
      <c r="Q622" s="64"/>
      <c r="R622" s="64"/>
      <c r="S622" s="64"/>
      <c r="T622" s="64"/>
      <c r="U622" s="64"/>
      <c r="V622" s="64"/>
      <c r="W622" s="64"/>
      <c r="X622" s="64"/>
      <c r="Y622" s="64"/>
      <c r="Z622" s="64"/>
    </row>
    <row r="623" ht="12" customHeight="1">
      <c r="A623" s="64"/>
      <c r="B623" s="64"/>
      <c r="C623" s="64"/>
      <c r="D623" s="64"/>
      <c r="E623" s="64"/>
      <c r="F623" s="64"/>
      <c r="G623" s="64"/>
      <c r="H623" s="64"/>
      <c r="I623" s="64"/>
      <c r="J623" s="64"/>
      <c r="K623" s="64"/>
      <c r="L623" s="64"/>
      <c r="M623" s="64"/>
      <c r="N623" s="64"/>
      <c r="O623" s="64"/>
      <c r="P623" s="64"/>
      <c r="Q623" s="64"/>
      <c r="R623" s="64"/>
      <c r="S623" s="64"/>
      <c r="T623" s="64"/>
      <c r="U623" s="64"/>
      <c r="V623" s="64"/>
      <c r="W623" s="64"/>
      <c r="X623" s="64"/>
      <c r="Y623" s="64"/>
      <c r="Z623" s="64"/>
    </row>
    <row r="624" ht="12" customHeight="1">
      <c r="A624" s="64"/>
      <c r="B624" s="64"/>
      <c r="C624" s="64"/>
      <c r="D624" s="64"/>
      <c r="E624" s="64"/>
      <c r="F624" s="64"/>
      <c r="G624" s="64"/>
      <c r="H624" s="64"/>
      <c r="I624" s="64"/>
      <c r="J624" s="64"/>
      <c r="K624" s="64"/>
      <c r="L624" s="64"/>
      <c r="M624" s="64"/>
      <c r="N624" s="64"/>
      <c r="O624" s="64"/>
      <c r="P624" s="64"/>
      <c r="Q624" s="64"/>
      <c r="R624" s="64"/>
      <c r="S624" s="64"/>
      <c r="T624" s="64"/>
      <c r="U624" s="64"/>
      <c r="V624" s="64"/>
      <c r="W624" s="64"/>
      <c r="X624" s="64"/>
      <c r="Y624" s="64"/>
      <c r="Z624" s="64"/>
    </row>
    <row r="625" ht="12" customHeight="1">
      <c r="A625" s="64"/>
      <c r="B625" s="64"/>
      <c r="C625" s="64"/>
      <c r="D625" s="64"/>
      <c r="E625" s="64"/>
      <c r="F625" s="64"/>
      <c r="G625" s="64"/>
      <c r="H625" s="64"/>
      <c r="I625" s="64"/>
      <c r="J625" s="64"/>
      <c r="K625" s="64"/>
      <c r="L625" s="64"/>
      <c r="M625" s="64"/>
      <c r="N625" s="64"/>
      <c r="O625" s="64"/>
      <c r="P625" s="64"/>
      <c r="Q625" s="64"/>
      <c r="R625" s="64"/>
      <c r="S625" s="64"/>
      <c r="T625" s="64"/>
      <c r="U625" s="64"/>
      <c r="V625" s="64"/>
      <c r="W625" s="64"/>
      <c r="X625" s="64"/>
      <c r="Y625" s="64"/>
      <c r="Z625" s="64"/>
    </row>
    <row r="626" ht="12" customHeight="1">
      <c r="A626" s="64"/>
      <c r="B626" s="64"/>
      <c r="C626" s="64"/>
      <c r="D626" s="64"/>
      <c r="E626" s="64"/>
      <c r="F626" s="64"/>
      <c r="G626" s="64"/>
      <c r="H626" s="64"/>
      <c r="I626" s="64"/>
      <c r="J626" s="64"/>
      <c r="K626" s="64"/>
      <c r="L626" s="64"/>
      <c r="M626" s="64"/>
      <c r="N626" s="64"/>
      <c r="O626" s="64"/>
      <c r="P626" s="64"/>
      <c r="Q626" s="64"/>
      <c r="R626" s="64"/>
      <c r="S626" s="64"/>
      <c r="T626" s="64"/>
      <c r="U626" s="64"/>
      <c r="V626" s="64"/>
      <c r="W626" s="64"/>
      <c r="X626" s="64"/>
      <c r="Y626" s="64"/>
      <c r="Z626" s="64"/>
    </row>
    <row r="627" ht="12" customHeight="1">
      <c r="A627" s="64"/>
      <c r="B627" s="64"/>
      <c r="C627" s="64"/>
      <c r="D627" s="64"/>
      <c r="E627" s="64"/>
      <c r="F627" s="64"/>
      <c r="G627" s="64"/>
      <c r="H627" s="64"/>
      <c r="I627" s="64"/>
      <c r="J627" s="64"/>
      <c r="K627" s="64"/>
      <c r="L627" s="64"/>
      <c r="M627" s="64"/>
      <c r="N627" s="64"/>
      <c r="O627" s="64"/>
      <c r="P627" s="64"/>
      <c r="Q627" s="64"/>
      <c r="R627" s="64"/>
      <c r="S627" s="64"/>
      <c r="T627" s="64"/>
      <c r="U627" s="64"/>
      <c r="V627" s="64"/>
      <c r="W627" s="64"/>
      <c r="X627" s="64"/>
      <c r="Y627" s="64"/>
      <c r="Z627" s="64"/>
    </row>
    <row r="628" ht="12" customHeight="1">
      <c r="A628" s="64"/>
      <c r="B628" s="64"/>
      <c r="C628" s="64"/>
      <c r="D628" s="64"/>
      <c r="E628" s="64"/>
      <c r="F628" s="64"/>
      <c r="G628" s="64"/>
      <c r="H628" s="64"/>
      <c r="I628" s="64"/>
      <c r="J628" s="64"/>
      <c r="K628" s="64"/>
      <c r="L628" s="64"/>
      <c r="M628" s="64"/>
      <c r="N628" s="64"/>
      <c r="O628" s="64"/>
      <c r="P628" s="64"/>
      <c r="Q628" s="64"/>
      <c r="R628" s="64"/>
      <c r="S628" s="64"/>
      <c r="T628" s="64"/>
      <c r="U628" s="64"/>
      <c r="V628" s="64"/>
      <c r="W628" s="64"/>
      <c r="X628" s="64"/>
      <c r="Y628" s="64"/>
      <c r="Z628" s="64"/>
    </row>
    <row r="629" ht="12" customHeight="1">
      <c r="A629" s="64"/>
      <c r="B629" s="64"/>
      <c r="C629" s="64"/>
      <c r="D629" s="64"/>
      <c r="E629" s="64"/>
      <c r="F629" s="64"/>
      <c r="G629" s="64"/>
      <c r="H629" s="64"/>
      <c r="I629" s="64"/>
      <c r="J629" s="64"/>
      <c r="K629" s="64"/>
      <c r="L629" s="64"/>
      <c r="M629" s="64"/>
      <c r="N629" s="64"/>
      <c r="O629" s="64"/>
      <c r="P629" s="64"/>
      <c r="Q629" s="64"/>
      <c r="R629" s="64"/>
      <c r="S629" s="64"/>
      <c r="T629" s="64"/>
      <c r="U629" s="64"/>
      <c r="V629" s="64"/>
      <c r="W629" s="64"/>
      <c r="X629" s="64"/>
      <c r="Y629" s="64"/>
      <c r="Z629" s="64"/>
    </row>
    <row r="630" ht="12" customHeight="1">
      <c r="A630" s="64"/>
      <c r="B630" s="64"/>
      <c r="C630" s="64"/>
      <c r="D630" s="64"/>
      <c r="E630" s="64"/>
      <c r="F630" s="64"/>
      <c r="G630" s="64"/>
      <c r="H630" s="64"/>
      <c r="I630" s="64"/>
      <c r="J630" s="64"/>
      <c r="K630" s="64"/>
      <c r="L630" s="64"/>
      <c r="M630" s="64"/>
      <c r="N630" s="64"/>
      <c r="O630" s="64"/>
      <c r="P630" s="64"/>
      <c r="Q630" s="64"/>
      <c r="R630" s="64"/>
      <c r="S630" s="64"/>
      <c r="T630" s="64"/>
      <c r="U630" s="64"/>
      <c r="V630" s="64"/>
      <c r="W630" s="64"/>
      <c r="X630" s="64"/>
      <c r="Y630" s="64"/>
      <c r="Z630" s="64"/>
    </row>
    <row r="631" ht="12" customHeight="1">
      <c r="A631" s="64"/>
      <c r="B631" s="64"/>
      <c r="C631" s="64"/>
      <c r="D631" s="64"/>
      <c r="E631" s="64"/>
      <c r="F631" s="64"/>
      <c r="G631" s="64"/>
      <c r="H631" s="64"/>
      <c r="I631" s="64"/>
      <c r="J631" s="64"/>
      <c r="K631" s="64"/>
      <c r="L631" s="64"/>
      <c r="M631" s="64"/>
      <c r="N631" s="64"/>
      <c r="O631" s="64"/>
      <c r="P631" s="64"/>
      <c r="Q631" s="64"/>
      <c r="R631" s="64"/>
      <c r="S631" s="64"/>
      <c r="T631" s="64"/>
      <c r="U631" s="64"/>
      <c r="V631" s="64"/>
      <c r="W631" s="64"/>
      <c r="X631" s="64"/>
      <c r="Y631" s="64"/>
      <c r="Z631" s="64"/>
    </row>
    <row r="632" ht="12" customHeight="1">
      <c r="A632" s="64"/>
      <c r="B632" s="64"/>
      <c r="C632" s="64"/>
      <c r="D632" s="64"/>
      <c r="E632" s="64"/>
      <c r="F632" s="64"/>
      <c r="G632" s="64"/>
      <c r="H632" s="64"/>
      <c r="I632" s="64"/>
      <c r="J632" s="64"/>
      <c r="K632" s="64"/>
      <c r="L632" s="64"/>
      <c r="M632" s="64"/>
      <c r="N632" s="64"/>
      <c r="O632" s="64"/>
      <c r="P632" s="64"/>
      <c r="Q632" s="64"/>
      <c r="R632" s="64"/>
      <c r="S632" s="64"/>
      <c r="T632" s="64"/>
      <c r="U632" s="64"/>
      <c r="V632" s="64"/>
      <c r="W632" s="64"/>
      <c r="X632" s="64"/>
      <c r="Y632" s="64"/>
      <c r="Z632" s="64"/>
    </row>
    <row r="633" ht="12" customHeight="1">
      <c r="A633" s="64"/>
      <c r="B633" s="64"/>
      <c r="C633" s="64"/>
      <c r="D633" s="64"/>
      <c r="E633" s="64"/>
      <c r="F633" s="64"/>
      <c r="G633" s="64"/>
      <c r="H633" s="64"/>
      <c r="I633" s="64"/>
      <c r="J633" s="64"/>
      <c r="K633" s="64"/>
      <c r="L633" s="64"/>
      <c r="M633" s="64"/>
      <c r="N633" s="64"/>
      <c r="O633" s="64"/>
      <c r="P633" s="64"/>
      <c r="Q633" s="64"/>
      <c r="R633" s="64"/>
      <c r="S633" s="64"/>
      <c r="T633" s="64"/>
      <c r="U633" s="64"/>
      <c r="V633" s="64"/>
      <c r="W633" s="64"/>
      <c r="X633" s="64"/>
      <c r="Y633" s="64"/>
      <c r="Z633" s="64"/>
    </row>
    <row r="634" ht="12" customHeight="1">
      <c r="A634" s="64"/>
      <c r="B634" s="64"/>
      <c r="C634" s="64"/>
      <c r="D634" s="64"/>
      <c r="E634" s="64"/>
      <c r="F634" s="64"/>
      <c r="G634" s="64"/>
      <c r="H634" s="64"/>
      <c r="I634" s="64"/>
      <c r="J634" s="64"/>
      <c r="K634" s="64"/>
      <c r="L634" s="64"/>
      <c r="M634" s="64"/>
      <c r="N634" s="64"/>
      <c r="O634" s="64"/>
      <c r="P634" s="64"/>
      <c r="Q634" s="64"/>
      <c r="R634" s="64"/>
      <c r="S634" s="64"/>
      <c r="T634" s="64"/>
      <c r="U634" s="64"/>
      <c r="V634" s="64"/>
      <c r="W634" s="64"/>
      <c r="X634" s="64"/>
      <c r="Y634" s="64"/>
      <c r="Z634" s="64"/>
    </row>
    <row r="635" ht="12" customHeight="1">
      <c r="A635" s="64"/>
      <c r="B635" s="64"/>
      <c r="C635" s="64"/>
      <c r="D635" s="64"/>
      <c r="E635" s="64"/>
      <c r="F635" s="64"/>
      <c r="G635" s="64"/>
      <c r="H635" s="64"/>
      <c r="I635" s="64"/>
      <c r="J635" s="64"/>
      <c r="K635" s="64"/>
      <c r="L635" s="64"/>
      <c r="M635" s="64"/>
      <c r="N635" s="64"/>
      <c r="O635" s="64"/>
      <c r="P635" s="64"/>
      <c r="Q635" s="64"/>
      <c r="R635" s="64"/>
      <c r="S635" s="64"/>
      <c r="T635" s="64"/>
      <c r="U635" s="64"/>
      <c r="V635" s="64"/>
      <c r="W635" s="64"/>
      <c r="X635" s="64"/>
      <c r="Y635" s="64"/>
      <c r="Z635" s="64"/>
    </row>
    <row r="636" ht="12" customHeight="1">
      <c r="A636" s="64"/>
      <c r="B636" s="64"/>
      <c r="C636" s="64"/>
      <c r="D636" s="64"/>
      <c r="E636" s="64"/>
      <c r="F636" s="64"/>
      <c r="G636" s="64"/>
      <c r="H636" s="64"/>
      <c r="I636" s="64"/>
      <c r="J636" s="64"/>
      <c r="K636" s="64"/>
      <c r="L636" s="64"/>
      <c r="M636" s="64"/>
      <c r="N636" s="64"/>
      <c r="O636" s="64"/>
      <c r="P636" s="64"/>
      <c r="Q636" s="64"/>
      <c r="R636" s="64"/>
      <c r="S636" s="64"/>
      <c r="T636" s="64"/>
      <c r="U636" s="64"/>
      <c r="V636" s="64"/>
      <c r="W636" s="64"/>
      <c r="X636" s="64"/>
      <c r="Y636" s="64"/>
      <c r="Z636" s="64"/>
    </row>
    <row r="637" ht="12" customHeight="1">
      <c r="A637" s="64"/>
      <c r="B637" s="64"/>
      <c r="C637" s="64"/>
      <c r="D637" s="64"/>
      <c r="E637" s="64"/>
      <c r="F637" s="64"/>
      <c r="G637" s="64"/>
      <c r="H637" s="64"/>
      <c r="I637" s="64"/>
      <c r="J637" s="64"/>
      <c r="K637" s="64"/>
      <c r="L637" s="64"/>
      <c r="M637" s="64"/>
      <c r="N637" s="64"/>
      <c r="O637" s="64"/>
      <c r="P637" s="64"/>
      <c r="Q637" s="64"/>
      <c r="R637" s="64"/>
      <c r="S637" s="64"/>
      <c r="T637" s="64"/>
      <c r="U637" s="64"/>
      <c r="V637" s="64"/>
      <c r="W637" s="64"/>
      <c r="X637" s="64"/>
      <c r="Y637" s="64"/>
      <c r="Z637" s="64"/>
    </row>
    <row r="638" ht="12" customHeight="1">
      <c r="A638" s="64"/>
      <c r="B638" s="64"/>
      <c r="C638" s="64"/>
      <c r="D638" s="64"/>
      <c r="E638" s="64"/>
      <c r="F638" s="64"/>
      <c r="G638" s="64"/>
      <c r="H638" s="64"/>
      <c r="I638" s="64"/>
      <c r="J638" s="64"/>
      <c r="K638" s="64"/>
      <c r="L638" s="64"/>
      <c r="M638" s="64"/>
      <c r="N638" s="64"/>
      <c r="O638" s="64"/>
      <c r="P638" s="64"/>
      <c r="Q638" s="64"/>
      <c r="R638" s="64"/>
      <c r="S638" s="64"/>
      <c r="T638" s="64"/>
      <c r="U638" s="64"/>
      <c r="V638" s="64"/>
      <c r="W638" s="64"/>
      <c r="X638" s="64"/>
      <c r="Y638" s="64"/>
      <c r="Z638" s="64"/>
    </row>
    <row r="639" ht="12" customHeight="1">
      <c r="A639" s="64"/>
      <c r="B639" s="64"/>
      <c r="C639" s="64"/>
      <c r="D639" s="64"/>
      <c r="E639" s="64"/>
      <c r="F639" s="64"/>
      <c r="G639" s="64"/>
      <c r="H639" s="64"/>
      <c r="I639" s="64"/>
      <c r="J639" s="64"/>
      <c r="K639" s="64"/>
      <c r="L639" s="64"/>
      <c r="M639" s="64"/>
      <c r="N639" s="64"/>
      <c r="O639" s="64"/>
      <c r="P639" s="64"/>
      <c r="Q639" s="64"/>
      <c r="R639" s="64"/>
      <c r="S639" s="64"/>
      <c r="T639" s="64"/>
      <c r="U639" s="64"/>
      <c r="V639" s="64"/>
      <c r="W639" s="64"/>
      <c r="X639" s="64"/>
      <c r="Y639" s="64"/>
      <c r="Z639" s="64"/>
    </row>
    <row r="640" ht="12" customHeight="1">
      <c r="A640" s="64"/>
      <c r="B640" s="64"/>
      <c r="C640" s="64"/>
      <c r="D640" s="64"/>
      <c r="E640" s="64"/>
      <c r="F640" s="64"/>
      <c r="G640" s="64"/>
      <c r="H640" s="64"/>
      <c r="I640" s="64"/>
      <c r="J640" s="64"/>
      <c r="K640" s="64"/>
      <c r="L640" s="64"/>
      <c r="M640" s="64"/>
      <c r="N640" s="64"/>
      <c r="O640" s="64"/>
      <c r="P640" s="64"/>
      <c r="Q640" s="64"/>
      <c r="R640" s="64"/>
      <c r="S640" s="64"/>
      <c r="T640" s="64"/>
      <c r="U640" s="64"/>
      <c r="V640" s="64"/>
      <c r="W640" s="64"/>
      <c r="X640" s="64"/>
      <c r="Y640" s="64"/>
      <c r="Z640" s="64"/>
    </row>
    <row r="641" ht="12" customHeight="1">
      <c r="A641" s="64"/>
      <c r="B641" s="64"/>
      <c r="C641" s="64"/>
      <c r="D641" s="64"/>
      <c r="E641" s="64"/>
      <c r="F641" s="64"/>
      <c r="G641" s="64"/>
      <c r="H641" s="64"/>
      <c r="I641" s="64"/>
      <c r="J641" s="64"/>
      <c r="K641" s="64"/>
      <c r="L641" s="64"/>
      <c r="M641" s="64"/>
      <c r="N641" s="64"/>
      <c r="O641" s="64"/>
      <c r="P641" s="64"/>
      <c r="Q641" s="64"/>
      <c r="R641" s="64"/>
      <c r="S641" s="64"/>
      <c r="T641" s="64"/>
      <c r="U641" s="64"/>
      <c r="V641" s="64"/>
      <c r="W641" s="64"/>
      <c r="X641" s="64"/>
      <c r="Y641" s="64"/>
      <c r="Z641" s="64"/>
    </row>
    <row r="642" ht="12" customHeight="1">
      <c r="A642" s="64"/>
      <c r="B642" s="64"/>
      <c r="C642" s="64"/>
      <c r="D642" s="64"/>
      <c r="E642" s="64"/>
      <c r="F642" s="64"/>
      <c r="G642" s="64"/>
      <c r="H642" s="64"/>
      <c r="I642" s="64"/>
      <c r="J642" s="64"/>
      <c r="K642" s="64"/>
      <c r="L642" s="64"/>
      <c r="M642" s="64"/>
      <c r="N642" s="64"/>
      <c r="O642" s="64"/>
      <c r="P642" s="64"/>
      <c r="Q642" s="64"/>
      <c r="R642" s="64"/>
      <c r="S642" s="64"/>
      <c r="T642" s="64"/>
      <c r="U642" s="64"/>
      <c r="V642" s="64"/>
      <c r="W642" s="64"/>
      <c r="X642" s="64"/>
      <c r="Y642" s="64"/>
      <c r="Z642" s="64"/>
    </row>
    <row r="643" ht="12" customHeight="1">
      <c r="A643" s="64"/>
      <c r="B643" s="64"/>
      <c r="C643" s="64"/>
      <c r="D643" s="64"/>
      <c r="E643" s="64"/>
      <c r="F643" s="64"/>
      <c r="G643" s="64"/>
      <c r="H643" s="64"/>
      <c r="I643" s="64"/>
      <c r="J643" s="64"/>
      <c r="K643" s="64"/>
      <c r="L643" s="64"/>
      <c r="M643" s="64"/>
      <c r="N643" s="64"/>
      <c r="O643" s="64"/>
      <c r="P643" s="64"/>
      <c r="Q643" s="64"/>
      <c r="R643" s="64"/>
      <c r="S643" s="64"/>
      <c r="T643" s="64"/>
      <c r="U643" s="64"/>
      <c r="V643" s="64"/>
      <c r="W643" s="64"/>
      <c r="X643" s="64"/>
      <c r="Y643" s="64"/>
      <c r="Z643" s="64"/>
    </row>
    <row r="644" ht="12" customHeight="1">
      <c r="A644" s="64"/>
      <c r="B644" s="64"/>
      <c r="C644" s="64"/>
      <c r="D644" s="64"/>
      <c r="E644" s="64"/>
      <c r="F644" s="64"/>
      <c r="G644" s="64"/>
      <c r="H644" s="64"/>
      <c r="I644" s="64"/>
      <c r="J644" s="64"/>
      <c r="K644" s="64"/>
      <c r="L644" s="64"/>
      <c r="M644" s="64"/>
      <c r="N644" s="64"/>
      <c r="O644" s="64"/>
      <c r="P644" s="64"/>
      <c r="Q644" s="64"/>
      <c r="R644" s="64"/>
      <c r="S644" s="64"/>
      <c r="T644" s="64"/>
      <c r="U644" s="64"/>
      <c r="V644" s="64"/>
      <c r="W644" s="64"/>
      <c r="X644" s="64"/>
      <c r="Y644" s="64"/>
      <c r="Z644" s="64"/>
    </row>
    <row r="645" ht="12" customHeight="1">
      <c r="A645" s="64"/>
      <c r="B645" s="64"/>
      <c r="C645" s="64"/>
      <c r="D645" s="64"/>
      <c r="E645" s="64"/>
      <c r="F645" s="64"/>
      <c r="G645" s="64"/>
      <c r="H645" s="64"/>
      <c r="I645" s="64"/>
      <c r="J645" s="64"/>
      <c r="K645" s="64"/>
      <c r="L645" s="64"/>
      <c r="M645" s="64"/>
      <c r="N645" s="64"/>
      <c r="O645" s="64"/>
      <c r="P645" s="64"/>
      <c r="Q645" s="64"/>
      <c r="R645" s="64"/>
      <c r="S645" s="64"/>
      <c r="T645" s="64"/>
      <c r="U645" s="64"/>
      <c r="V645" s="64"/>
      <c r="W645" s="64"/>
      <c r="X645" s="64"/>
      <c r="Y645" s="64"/>
      <c r="Z645" s="64"/>
    </row>
    <row r="646" ht="12" customHeight="1">
      <c r="A646" s="64"/>
      <c r="B646" s="64"/>
      <c r="C646" s="64"/>
      <c r="D646" s="64"/>
      <c r="E646" s="64"/>
      <c r="F646" s="64"/>
      <c r="G646" s="64"/>
      <c r="H646" s="64"/>
      <c r="I646" s="64"/>
      <c r="J646" s="64"/>
      <c r="K646" s="64"/>
      <c r="L646" s="64"/>
      <c r="M646" s="64"/>
      <c r="N646" s="64"/>
      <c r="O646" s="64"/>
      <c r="P646" s="64"/>
      <c r="Q646" s="64"/>
      <c r="R646" s="64"/>
      <c r="S646" s="64"/>
      <c r="T646" s="64"/>
      <c r="U646" s="64"/>
      <c r="V646" s="64"/>
      <c r="W646" s="64"/>
      <c r="X646" s="64"/>
      <c r="Y646" s="64"/>
      <c r="Z646" s="64"/>
    </row>
    <row r="647" ht="12" customHeight="1">
      <c r="A647" s="64"/>
      <c r="B647" s="64"/>
      <c r="C647" s="64"/>
      <c r="D647" s="64"/>
      <c r="E647" s="64"/>
      <c r="F647" s="64"/>
      <c r="G647" s="64"/>
      <c r="H647" s="64"/>
      <c r="I647" s="64"/>
      <c r="J647" s="64"/>
      <c r="K647" s="64"/>
      <c r="L647" s="64"/>
      <c r="M647" s="64"/>
      <c r="N647" s="64"/>
      <c r="O647" s="64"/>
      <c r="P647" s="64"/>
      <c r="Q647" s="64"/>
      <c r="R647" s="64"/>
      <c r="S647" s="64"/>
      <c r="T647" s="64"/>
      <c r="U647" s="64"/>
      <c r="V647" s="64"/>
      <c r="W647" s="64"/>
      <c r="X647" s="64"/>
      <c r="Y647" s="64"/>
      <c r="Z647" s="64"/>
    </row>
    <row r="648" ht="12" customHeight="1">
      <c r="A648" s="64"/>
      <c r="B648" s="64"/>
      <c r="C648" s="64"/>
      <c r="D648" s="64"/>
      <c r="E648" s="64"/>
      <c r="F648" s="64"/>
      <c r="G648" s="64"/>
      <c r="H648" s="64"/>
      <c r="I648" s="64"/>
      <c r="J648" s="64"/>
      <c r="K648" s="64"/>
      <c r="L648" s="64"/>
      <c r="M648" s="64"/>
      <c r="N648" s="64"/>
      <c r="O648" s="64"/>
      <c r="P648" s="64"/>
      <c r="Q648" s="64"/>
      <c r="R648" s="64"/>
      <c r="S648" s="64"/>
      <c r="T648" s="64"/>
      <c r="U648" s="64"/>
      <c r="V648" s="64"/>
      <c r="W648" s="64"/>
      <c r="X648" s="64"/>
      <c r="Y648" s="64"/>
      <c r="Z648" s="64"/>
    </row>
    <row r="649" ht="12" customHeight="1">
      <c r="A649" s="64"/>
      <c r="B649" s="64"/>
      <c r="C649" s="64"/>
      <c r="D649" s="64"/>
      <c r="E649" s="64"/>
      <c r="F649" s="64"/>
      <c r="G649" s="64"/>
      <c r="H649" s="64"/>
      <c r="I649" s="64"/>
      <c r="J649" s="64"/>
      <c r="K649" s="64"/>
      <c r="L649" s="64"/>
      <c r="M649" s="64"/>
      <c r="N649" s="64"/>
      <c r="O649" s="64"/>
      <c r="P649" s="64"/>
      <c r="Q649" s="64"/>
      <c r="R649" s="64"/>
      <c r="S649" s="64"/>
      <c r="T649" s="64"/>
      <c r="U649" s="64"/>
      <c r="V649" s="64"/>
      <c r="W649" s="64"/>
      <c r="X649" s="64"/>
      <c r="Y649" s="64"/>
      <c r="Z649" s="64"/>
    </row>
    <row r="650" ht="12" customHeight="1">
      <c r="A650" s="64"/>
      <c r="B650" s="64"/>
      <c r="C650" s="64"/>
      <c r="D650" s="64"/>
      <c r="E650" s="64"/>
      <c r="F650" s="64"/>
      <c r="G650" s="64"/>
      <c r="H650" s="64"/>
      <c r="I650" s="64"/>
      <c r="J650" s="64"/>
      <c r="K650" s="64"/>
      <c r="L650" s="64"/>
      <c r="M650" s="64"/>
      <c r="N650" s="64"/>
      <c r="O650" s="64"/>
      <c r="P650" s="64"/>
      <c r="Q650" s="64"/>
      <c r="R650" s="64"/>
      <c r="S650" s="64"/>
      <c r="T650" s="64"/>
      <c r="U650" s="64"/>
      <c r="V650" s="64"/>
      <c r="W650" s="64"/>
      <c r="X650" s="64"/>
      <c r="Y650" s="64"/>
      <c r="Z650" s="64"/>
    </row>
    <row r="651" ht="12" customHeight="1">
      <c r="A651" s="64"/>
      <c r="B651" s="64"/>
      <c r="C651" s="64"/>
      <c r="D651" s="64"/>
      <c r="E651" s="64"/>
      <c r="F651" s="64"/>
      <c r="G651" s="64"/>
      <c r="H651" s="64"/>
      <c r="I651" s="64"/>
      <c r="J651" s="64"/>
      <c r="K651" s="64"/>
      <c r="L651" s="64"/>
      <c r="M651" s="64"/>
      <c r="N651" s="64"/>
      <c r="O651" s="64"/>
      <c r="P651" s="64"/>
      <c r="Q651" s="64"/>
      <c r="R651" s="64"/>
      <c r="S651" s="64"/>
      <c r="T651" s="64"/>
      <c r="U651" s="64"/>
      <c r="V651" s="64"/>
      <c r="W651" s="64"/>
      <c r="X651" s="64"/>
      <c r="Y651" s="64"/>
      <c r="Z651" s="64"/>
    </row>
    <row r="652" ht="12" customHeight="1">
      <c r="A652" s="64"/>
      <c r="B652" s="64"/>
      <c r="C652" s="64"/>
      <c r="D652" s="64"/>
      <c r="E652" s="64"/>
      <c r="F652" s="64"/>
      <c r="G652" s="64"/>
      <c r="H652" s="64"/>
      <c r="I652" s="64"/>
      <c r="J652" s="64"/>
      <c r="K652" s="64"/>
      <c r="L652" s="64"/>
      <c r="M652" s="64"/>
      <c r="N652" s="64"/>
      <c r="O652" s="64"/>
      <c r="P652" s="64"/>
      <c r="Q652" s="64"/>
      <c r="R652" s="64"/>
      <c r="S652" s="64"/>
      <c r="T652" s="64"/>
      <c r="U652" s="64"/>
      <c r="V652" s="64"/>
      <c r="W652" s="64"/>
      <c r="X652" s="64"/>
      <c r="Y652" s="64"/>
      <c r="Z652" s="64"/>
    </row>
    <row r="653" ht="12" customHeight="1">
      <c r="A653" s="64"/>
      <c r="B653" s="64"/>
      <c r="C653" s="64"/>
      <c r="D653" s="64"/>
      <c r="E653" s="64"/>
      <c r="F653" s="64"/>
      <c r="G653" s="64"/>
      <c r="H653" s="64"/>
      <c r="I653" s="64"/>
      <c r="J653" s="64"/>
      <c r="K653" s="64"/>
      <c r="L653" s="64"/>
      <c r="M653" s="64"/>
      <c r="N653" s="64"/>
      <c r="O653" s="64"/>
      <c r="P653" s="64"/>
      <c r="Q653" s="64"/>
      <c r="R653" s="64"/>
      <c r="S653" s="64"/>
      <c r="T653" s="64"/>
      <c r="U653" s="64"/>
      <c r="V653" s="64"/>
      <c r="W653" s="64"/>
      <c r="X653" s="64"/>
      <c r="Y653" s="64"/>
      <c r="Z653" s="64"/>
    </row>
    <row r="654" ht="12" customHeight="1">
      <c r="A654" s="64"/>
      <c r="B654" s="64"/>
      <c r="C654" s="64"/>
      <c r="D654" s="64"/>
      <c r="E654" s="64"/>
      <c r="F654" s="64"/>
      <c r="G654" s="64"/>
      <c r="H654" s="64"/>
      <c r="I654" s="64"/>
      <c r="J654" s="64"/>
      <c r="K654" s="64"/>
      <c r="L654" s="64"/>
      <c r="M654" s="64"/>
      <c r="N654" s="64"/>
      <c r="O654" s="64"/>
      <c r="P654" s="64"/>
      <c r="Q654" s="64"/>
      <c r="R654" s="64"/>
      <c r="S654" s="64"/>
      <c r="T654" s="64"/>
      <c r="U654" s="64"/>
      <c r="V654" s="64"/>
      <c r="W654" s="64"/>
      <c r="X654" s="64"/>
      <c r="Y654" s="64"/>
      <c r="Z654" s="64"/>
    </row>
    <row r="655" ht="12" customHeight="1">
      <c r="A655" s="64"/>
      <c r="B655" s="64"/>
      <c r="C655" s="64"/>
      <c r="D655" s="64"/>
      <c r="E655" s="64"/>
      <c r="F655" s="64"/>
      <c r="G655" s="64"/>
      <c r="H655" s="64"/>
      <c r="I655" s="64"/>
      <c r="J655" s="64"/>
      <c r="K655" s="64"/>
      <c r="L655" s="64"/>
      <c r="M655" s="64"/>
      <c r="N655" s="64"/>
      <c r="O655" s="64"/>
      <c r="P655" s="64"/>
      <c r="Q655" s="64"/>
      <c r="R655" s="64"/>
      <c r="S655" s="64"/>
      <c r="T655" s="64"/>
      <c r="U655" s="64"/>
      <c r="V655" s="64"/>
      <c r="W655" s="64"/>
      <c r="X655" s="64"/>
      <c r="Y655" s="64"/>
      <c r="Z655" s="64"/>
    </row>
    <row r="656" ht="12" customHeight="1">
      <c r="A656" s="64"/>
      <c r="B656" s="64"/>
      <c r="C656" s="64"/>
      <c r="D656" s="64"/>
      <c r="E656" s="64"/>
      <c r="F656" s="64"/>
      <c r="G656" s="64"/>
      <c r="H656" s="64"/>
      <c r="I656" s="64"/>
      <c r="J656" s="64"/>
      <c r="K656" s="64"/>
      <c r="L656" s="64"/>
      <c r="M656" s="64"/>
      <c r="N656" s="64"/>
      <c r="O656" s="64"/>
      <c r="P656" s="64"/>
      <c r="Q656" s="64"/>
      <c r="R656" s="64"/>
      <c r="S656" s="64"/>
      <c r="T656" s="64"/>
      <c r="U656" s="64"/>
      <c r="V656" s="64"/>
      <c r="W656" s="64"/>
      <c r="X656" s="64"/>
      <c r="Y656" s="64"/>
      <c r="Z656" s="64"/>
    </row>
    <row r="657" ht="12" customHeight="1">
      <c r="A657" s="64"/>
      <c r="B657" s="64"/>
      <c r="C657" s="64"/>
      <c r="D657" s="64"/>
      <c r="E657" s="64"/>
      <c r="F657" s="64"/>
      <c r="G657" s="64"/>
      <c r="H657" s="64"/>
      <c r="I657" s="64"/>
      <c r="J657" s="64"/>
      <c r="K657" s="64"/>
      <c r="L657" s="64"/>
      <c r="M657" s="64"/>
      <c r="N657" s="64"/>
      <c r="O657" s="64"/>
      <c r="P657" s="64"/>
      <c r="Q657" s="64"/>
      <c r="R657" s="64"/>
      <c r="S657" s="64"/>
      <c r="T657" s="64"/>
      <c r="U657" s="64"/>
      <c r="V657" s="64"/>
      <c r="W657" s="64"/>
      <c r="X657" s="64"/>
      <c r="Y657" s="64"/>
      <c r="Z657" s="64"/>
    </row>
    <row r="658" ht="12" customHeight="1">
      <c r="A658" s="64"/>
      <c r="B658" s="64"/>
      <c r="C658" s="64"/>
      <c r="D658" s="64"/>
      <c r="E658" s="64"/>
      <c r="F658" s="64"/>
      <c r="G658" s="64"/>
      <c r="H658" s="64"/>
      <c r="I658" s="64"/>
      <c r="J658" s="64"/>
      <c r="K658" s="64"/>
      <c r="L658" s="64"/>
      <c r="M658" s="64"/>
      <c r="N658" s="64"/>
      <c r="O658" s="64"/>
      <c r="P658" s="64"/>
      <c r="Q658" s="64"/>
      <c r="R658" s="64"/>
      <c r="S658" s="64"/>
      <c r="T658" s="64"/>
      <c r="U658" s="64"/>
      <c r="V658" s="64"/>
      <c r="W658" s="64"/>
      <c r="X658" s="64"/>
      <c r="Y658" s="64"/>
      <c r="Z658" s="64"/>
    </row>
    <row r="659" ht="12" customHeight="1">
      <c r="A659" s="64"/>
      <c r="B659" s="64"/>
      <c r="C659" s="64"/>
      <c r="D659" s="64"/>
      <c r="E659" s="64"/>
      <c r="F659" s="64"/>
      <c r="G659" s="64"/>
      <c r="H659" s="64"/>
      <c r="I659" s="64"/>
      <c r="J659" s="64"/>
      <c r="K659" s="64"/>
      <c r="L659" s="64"/>
      <c r="M659" s="64"/>
      <c r="N659" s="64"/>
      <c r="O659" s="64"/>
      <c r="P659" s="64"/>
      <c r="Q659" s="64"/>
      <c r="R659" s="64"/>
      <c r="S659" s="64"/>
      <c r="T659" s="64"/>
      <c r="U659" s="64"/>
      <c r="V659" s="64"/>
      <c r="W659" s="64"/>
      <c r="X659" s="64"/>
      <c r="Y659" s="64"/>
      <c r="Z659" s="64"/>
    </row>
    <row r="660" ht="12" customHeight="1">
      <c r="A660" s="64"/>
      <c r="B660" s="64"/>
      <c r="C660" s="64"/>
      <c r="D660" s="64"/>
      <c r="E660" s="64"/>
      <c r="F660" s="64"/>
      <c r="G660" s="64"/>
      <c r="H660" s="64"/>
      <c r="I660" s="64"/>
      <c r="J660" s="64"/>
      <c r="K660" s="64"/>
      <c r="L660" s="64"/>
      <c r="M660" s="64"/>
      <c r="N660" s="64"/>
      <c r="O660" s="64"/>
      <c r="P660" s="64"/>
      <c r="Q660" s="64"/>
      <c r="R660" s="64"/>
      <c r="S660" s="64"/>
      <c r="T660" s="64"/>
      <c r="U660" s="64"/>
      <c r="V660" s="64"/>
      <c r="W660" s="64"/>
      <c r="X660" s="64"/>
      <c r="Y660" s="64"/>
      <c r="Z660" s="64"/>
    </row>
    <row r="661" ht="12" customHeight="1">
      <c r="A661" s="64"/>
      <c r="B661" s="64"/>
      <c r="C661" s="64"/>
      <c r="D661" s="64"/>
      <c r="E661" s="64"/>
      <c r="F661" s="64"/>
      <c r="G661" s="64"/>
      <c r="H661" s="64"/>
      <c r="I661" s="64"/>
      <c r="J661" s="64"/>
      <c r="K661" s="64"/>
      <c r="L661" s="64"/>
      <c r="M661" s="64"/>
      <c r="N661" s="64"/>
      <c r="O661" s="64"/>
      <c r="P661" s="64"/>
      <c r="Q661" s="64"/>
      <c r="R661" s="64"/>
      <c r="S661" s="64"/>
      <c r="T661" s="64"/>
      <c r="U661" s="64"/>
      <c r="V661" s="64"/>
      <c r="W661" s="64"/>
      <c r="X661" s="64"/>
      <c r="Y661" s="64"/>
      <c r="Z661" s="64"/>
    </row>
    <row r="662" ht="12" customHeight="1">
      <c r="A662" s="64"/>
      <c r="B662" s="64"/>
      <c r="C662" s="64"/>
      <c r="D662" s="64"/>
      <c r="E662" s="64"/>
      <c r="F662" s="64"/>
      <c r="G662" s="64"/>
      <c r="H662" s="64"/>
      <c r="I662" s="64"/>
      <c r="J662" s="64"/>
      <c r="K662" s="64"/>
      <c r="L662" s="64"/>
      <c r="M662" s="64"/>
      <c r="N662" s="64"/>
      <c r="O662" s="64"/>
      <c r="P662" s="64"/>
      <c r="Q662" s="64"/>
      <c r="R662" s="64"/>
      <c r="S662" s="64"/>
      <c r="T662" s="64"/>
      <c r="U662" s="64"/>
      <c r="V662" s="64"/>
      <c r="W662" s="64"/>
      <c r="X662" s="64"/>
      <c r="Y662" s="64"/>
      <c r="Z662" s="64"/>
    </row>
    <row r="663" ht="12" customHeight="1">
      <c r="A663" s="64"/>
      <c r="B663" s="64"/>
      <c r="C663" s="64"/>
      <c r="D663" s="64"/>
      <c r="E663" s="64"/>
      <c r="F663" s="64"/>
      <c r="G663" s="64"/>
      <c r="H663" s="64"/>
      <c r="I663" s="64"/>
      <c r="J663" s="64"/>
      <c r="K663" s="64"/>
      <c r="L663" s="64"/>
      <c r="M663" s="64"/>
      <c r="N663" s="64"/>
      <c r="O663" s="64"/>
      <c r="P663" s="64"/>
      <c r="Q663" s="64"/>
      <c r="R663" s="64"/>
      <c r="S663" s="64"/>
      <c r="T663" s="64"/>
      <c r="U663" s="64"/>
      <c r="V663" s="64"/>
      <c r="W663" s="64"/>
      <c r="X663" s="64"/>
      <c r="Y663" s="64"/>
      <c r="Z663" s="64"/>
    </row>
    <row r="664" ht="12" customHeight="1">
      <c r="A664" s="64"/>
      <c r="B664" s="64"/>
      <c r="C664" s="64"/>
      <c r="D664" s="64"/>
      <c r="E664" s="64"/>
      <c r="F664" s="64"/>
      <c r="G664" s="64"/>
      <c r="H664" s="64"/>
      <c r="I664" s="64"/>
      <c r="J664" s="64"/>
      <c r="K664" s="64"/>
      <c r="L664" s="64"/>
      <c r="M664" s="64"/>
      <c r="N664" s="64"/>
      <c r="O664" s="64"/>
      <c r="P664" s="64"/>
      <c r="Q664" s="64"/>
      <c r="R664" s="64"/>
      <c r="S664" s="64"/>
      <c r="T664" s="64"/>
      <c r="U664" s="64"/>
      <c r="V664" s="64"/>
      <c r="W664" s="64"/>
      <c r="X664" s="64"/>
      <c r="Y664" s="64"/>
      <c r="Z664" s="64"/>
    </row>
    <row r="665" ht="12" customHeight="1">
      <c r="A665" s="64"/>
      <c r="B665" s="64"/>
      <c r="C665" s="64"/>
      <c r="D665" s="64"/>
      <c r="E665" s="64"/>
      <c r="F665" s="64"/>
      <c r="G665" s="64"/>
      <c r="H665" s="64"/>
      <c r="I665" s="64"/>
      <c r="J665" s="64"/>
      <c r="K665" s="64"/>
      <c r="L665" s="64"/>
      <c r="M665" s="64"/>
      <c r="N665" s="64"/>
      <c r="O665" s="64"/>
      <c r="P665" s="64"/>
      <c r="Q665" s="64"/>
      <c r="R665" s="64"/>
      <c r="S665" s="64"/>
      <c r="T665" s="64"/>
      <c r="U665" s="64"/>
      <c r="V665" s="64"/>
      <c r="W665" s="64"/>
      <c r="X665" s="64"/>
      <c r="Y665" s="64"/>
      <c r="Z665" s="64"/>
    </row>
    <row r="666" ht="12" customHeight="1">
      <c r="A666" s="64"/>
      <c r="B666" s="64"/>
      <c r="C666" s="64"/>
      <c r="D666" s="64"/>
      <c r="E666" s="64"/>
      <c r="F666" s="64"/>
      <c r="G666" s="64"/>
      <c r="H666" s="64"/>
      <c r="I666" s="64"/>
      <c r="J666" s="64"/>
      <c r="K666" s="64"/>
      <c r="L666" s="64"/>
      <c r="M666" s="64"/>
      <c r="N666" s="64"/>
      <c r="O666" s="64"/>
      <c r="P666" s="64"/>
      <c r="Q666" s="64"/>
      <c r="R666" s="64"/>
      <c r="S666" s="64"/>
      <c r="T666" s="64"/>
      <c r="U666" s="64"/>
      <c r="V666" s="64"/>
      <c r="W666" s="64"/>
      <c r="X666" s="64"/>
      <c r="Y666" s="64"/>
      <c r="Z666" s="64"/>
    </row>
    <row r="667" ht="12" customHeight="1">
      <c r="A667" s="64"/>
      <c r="B667" s="64"/>
      <c r="C667" s="64"/>
      <c r="D667" s="64"/>
      <c r="E667" s="64"/>
      <c r="F667" s="64"/>
      <c r="G667" s="64"/>
      <c r="H667" s="64"/>
      <c r="I667" s="64"/>
      <c r="J667" s="64"/>
      <c r="K667" s="64"/>
      <c r="L667" s="64"/>
      <c r="M667" s="64"/>
      <c r="N667" s="64"/>
      <c r="O667" s="64"/>
      <c r="P667" s="64"/>
      <c r="Q667" s="64"/>
      <c r="R667" s="64"/>
      <c r="S667" s="64"/>
      <c r="T667" s="64"/>
      <c r="U667" s="64"/>
      <c r="V667" s="64"/>
      <c r="W667" s="64"/>
      <c r="X667" s="64"/>
      <c r="Y667" s="64"/>
      <c r="Z667" s="64"/>
    </row>
    <row r="668" ht="12" customHeight="1">
      <c r="A668" s="64"/>
      <c r="B668" s="64"/>
      <c r="C668" s="64"/>
      <c r="D668" s="64"/>
      <c r="E668" s="64"/>
      <c r="F668" s="64"/>
      <c r="G668" s="64"/>
      <c r="H668" s="64"/>
      <c r="I668" s="64"/>
      <c r="J668" s="64"/>
      <c r="K668" s="64"/>
      <c r="L668" s="64"/>
      <c r="M668" s="64"/>
      <c r="N668" s="64"/>
      <c r="O668" s="64"/>
      <c r="P668" s="64"/>
      <c r="Q668" s="64"/>
      <c r="R668" s="64"/>
      <c r="S668" s="64"/>
      <c r="T668" s="64"/>
      <c r="U668" s="64"/>
      <c r="V668" s="64"/>
      <c r="W668" s="64"/>
      <c r="X668" s="64"/>
      <c r="Y668" s="64"/>
      <c r="Z668" s="64"/>
    </row>
    <row r="669" ht="12" customHeight="1">
      <c r="A669" s="64"/>
      <c r="B669" s="64"/>
      <c r="C669" s="64"/>
      <c r="D669" s="64"/>
      <c r="E669" s="64"/>
      <c r="F669" s="64"/>
      <c r="G669" s="64"/>
      <c r="H669" s="64"/>
      <c r="I669" s="64"/>
      <c r="J669" s="64"/>
      <c r="K669" s="64"/>
      <c r="L669" s="64"/>
      <c r="M669" s="64"/>
      <c r="N669" s="64"/>
      <c r="O669" s="64"/>
      <c r="P669" s="64"/>
      <c r="Q669" s="64"/>
      <c r="R669" s="64"/>
      <c r="S669" s="64"/>
      <c r="T669" s="64"/>
      <c r="U669" s="64"/>
      <c r="V669" s="64"/>
      <c r="W669" s="64"/>
      <c r="X669" s="64"/>
      <c r="Y669" s="64"/>
      <c r="Z669" s="64"/>
    </row>
    <row r="670" ht="12" customHeight="1">
      <c r="A670" s="64"/>
      <c r="B670" s="64"/>
      <c r="C670" s="64"/>
      <c r="D670" s="64"/>
      <c r="E670" s="64"/>
      <c r="F670" s="64"/>
      <c r="G670" s="64"/>
      <c r="H670" s="64"/>
      <c r="I670" s="64"/>
      <c r="J670" s="64"/>
      <c r="K670" s="64"/>
      <c r="L670" s="64"/>
      <c r="M670" s="64"/>
      <c r="N670" s="64"/>
      <c r="O670" s="64"/>
      <c r="P670" s="64"/>
      <c r="Q670" s="64"/>
      <c r="R670" s="64"/>
      <c r="S670" s="64"/>
      <c r="T670" s="64"/>
      <c r="U670" s="64"/>
      <c r="V670" s="64"/>
      <c r="W670" s="64"/>
      <c r="X670" s="64"/>
      <c r="Y670" s="64"/>
      <c r="Z670" s="64"/>
    </row>
    <row r="671" ht="12" customHeight="1">
      <c r="A671" s="64"/>
      <c r="B671" s="64"/>
      <c r="C671" s="64"/>
      <c r="D671" s="64"/>
      <c r="E671" s="64"/>
      <c r="F671" s="64"/>
      <c r="G671" s="64"/>
      <c r="H671" s="64"/>
      <c r="I671" s="64"/>
      <c r="J671" s="64"/>
      <c r="K671" s="64"/>
      <c r="L671" s="64"/>
      <c r="M671" s="64"/>
      <c r="N671" s="64"/>
      <c r="O671" s="64"/>
      <c r="P671" s="64"/>
      <c r="Q671" s="64"/>
      <c r="R671" s="64"/>
      <c r="S671" s="64"/>
      <c r="T671" s="64"/>
      <c r="U671" s="64"/>
      <c r="V671" s="64"/>
      <c r="W671" s="64"/>
      <c r="X671" s="64"/>
      <c r="Y671" s="64"/>
      <c r="Z671" s="64"/>
    </row>
    <row r="672" ht="12" customHeight="1">
      <c r="A672" s="64"/>
      <c r="B672" s="64"/>
      <c r="C672" s="64"/>
      <c r="D672" s="64"/>
      <c r="E672" s="64"/>
      <c r="F672" s="64"/>
      <c r="G672" s="64"/>
      <c r="H672" s="64"/>
      <c r="I672" s="64"/>
      <c r="J672" s="64"/>
      <c r="K672" s="64"/>
      <c r="L672" s="64"/>
      <c r="M672" s="64"/>
      <c r="N672" s="64"/>
      <c r="O672" s="64"/>
      <c r="P672" s="64"/>
      <c r="Q672" s="64"/>
      <c r="R672" s="64"/>
      <c r="S672" s="64"/>
      <c r="T672" s="64"/>
      <c r="U672" s="64"/>
      <c r="V672" s="64"/>
      <c r="W672" s="64"/>
      <c r="X672" s="64"/>
      <c r="Y672" s="64"/>
      <c r="Z672" s="64"/>
    </row>
    <row r="673" ht="12" customHeight="1">
      <c r="A673" s="64"/>
      <c r="B673" s="64"/>
      <c r="C673" s="64"/>
      <c r="D673" s="64"/>
      <c r="E673" s="64"/>
      <c r="F673" s="64"/>
      <c r="G673" s="64"/>
      <c r="H673" s="64"/>
      <c r="I673" s="64"/>
      <c r="J673" s="64"/>
      <c r="K673" s="64"/>
      <c r="L673" s="64"/>
      <c r="M673" s="64"/>
      <c r="N673" s="64"/>
      <c r="O673" s="64"/>
      <c r="P673" s="64"/>
      <c r="Q673" s="64"/>
      <c r="R673" s="64"/>
      <c r="S673" s="64"/>
      <c r="T673" s="64"/>
      <c r="U673" s="64"/>
      <c r="V673" s="64"/>
      <c r="W673" s="64"/>
      <c r="X673" s="64"/>
      <c r="Y673" s="64"/>
      <c r="Z673" s="64"/>
    </row>
    <row r="674" ht="12" customHeight="1">
      <c r="A674" s="64"/>
      <c r="B674" s="64"/>
      <c r="C674" s="64"/>
      <c r="D674" s="64"/>
      <c r="E674" s="64"/>
      <c r="F674" s="64"/>
      <c r="G674" s="64"/>
      <c r="H674" s="64"/>
      <c r="I674" s="64"/>
      <c r="J674" s="64"/>
      <c r="K674" s="64"/>
      <c r="L674" s="64"/>
      <c r="M674" s="64"/>
      <c r="N674" s="64"/>
      <c r="O674" s="64"/>
      <c r="P674" s="64"/>
      <c r="Q674" s="64"/>
      <c r="R674" s="64"/>
      <c r="S674" s="64"/>
      <c r="T674" s="64"/>
      <c r="U674" s="64"/>
      <c r="V674" s="64"/>
      <c r="W674" s="64"/>
      <c r="X674" s="64"/>
      <c r="Y674" s="64"/>
      <c r="Z674" s="64"/>
    </row>
    <row r="675" ht="12" customHeight="1">
      <c r="A675" s="64"/>
      <c r="B675" s="64"/>
      <c r="C675" s="64"/>
      <c r="D675" s="64"/>
      <c r="E675" s="64"/>
      <c r="F675" s="64"/>
      <c r="G675" s="64"/>
      <c r="H675" s="64"/>
      <c r="I675" s="64"/>
      <c r="J675" s="64"/>
      <c r="K675" s="64"/>
      <c r="L675" s="64"/>
      <c r="M675" s="64"/>
      <c r="N675" s="64"/>
      <c r="O675" s="64"/>
      <c r="P675" s="64"/>
      <c r="Q675" s="64"/>
      <c r="R675" s="64"/>
      <c r="S675" s="64"/>
      <c r="T675" s="64"/>
      <c r="U675" s="64"/>
      <c r="V675" s="64"/>
      <c r="W675" s="64"/>
      <c r="X675" s="64"/>
      <c r="Y675" s="64"/>
      <c r="Z675" s="64"/>
    </row>
    <row r="676" ht="12" customHeight="1">
      <c r="A676" s="64"/>
      <c r="B676" s="64"/>
      <c r="C676" s="64"/>
      <c r="D676" s="64"/>
      <c r="E676" s="64"/>
      <c r="F676" s="64"/>
      <c r="G676" s="64"/>
      <c r="H676" s="64"/>
      <c r="I676" s="64"/>
      <c r="J676" s="64"/>
      <c r="K676" s="64"/>
      <c r="L676" s="64"/>
      <c r="M676" s="64"/>
      <c r="N676" s="64"/>
      <c r="O676" s="64"/>
      <c r="P676" s="64"/>
      <c r="Q676" s="64"/>
      <c r="R676" s="64"/>
      <c r="S676" s="64"/>
      <c r="T676" s="64"/>
      <c r="U676" s="64"/>
      <c r="V676" s="64"/>
      <c r="W676" s="64"/>
      <c r="X676" s="64"/>
      <c r="Y676" s="64"/>
      <c r="Z676" s="64"/>
    </row>
    <row r="677" ht="12" customHeight="1">
      <c r="A677" s="64"/>
      <c r="B677" s="64"/>
      <c r="C677" s="64"/>
      <c r="D677" s="64"/>
      <c r="E677" s="64"/>
      <c r="F677" s="64"/>
      <c r="G677" s="64"/>
      <c r="H677" s="64"/>
      <c r="I677" s="64"/>
      <c r="J677" s="64"/>
      <c r="K677" s="64"/>
      <c r="L677" s="64"/>
      <c r="M677" s="64"/>
      <c r="N677" s="64"/>
      <c r="O677" s="64"/>
      <c r="P677" s="64"/>
      <c r="Q677" s="64"/>
      <c r="R677" s="64"/>
      <c r="S677" s="64"/>
      <c r="T677" s="64"/>
      <c r="U677" s="64"/>
      <c r="V677" s="64"/>
      <c r="W677" s="64"/>
      <c r="X677" s="64"/>
      <c r="Y677" s="64"/>
      <c r="Z677" s="64"/>
    </row>
    <row r="678" ht="12" customHeight="1">
      <c r="A678" s="64"/>
      <c r="B678" s="64"/>
      <c r="C678" s="64"/>
      <c r="D678" s="64"/>
      <c r="E678" s="64"/>
      <c r="F678" s="64"/>
      <c r="G678" s="64"/>
      <c r="H678" s="64"/>
      <c r="I678" s="64"/>
      <c r="J678" s="64"/>
      <c r="K678" s="64"/>
      <c r="L678" s="64"/>
      <c r="M678" s="64"/>
      <c r="N678" s="64"/>
      <c r="O678" s="64"/>
      <c r="P678" s="64"/>
      <c r="Q678" s="64"/>
      <c r="R678" s="64"/>
      <c r="S678" s="64"/>
      <c r="T678" s="64"/>
      <c r="U678" s="64"/>
      <c r="V678" s="64"/>
      <c r="W678" s="64"/>
      <c r="X678" s="64"/>
      <c r="Y678" s="64"/>
      <c r="Z678" s="64"/>
    </row>
    <row r="679" ht="12" customHeight="1">
      <c r="A679" s="64"/>
      <c r="B679" s="64"/>
      <c r="C679" s="64"/>
      <c r="D679" s="64"/>
      <c r="E679" s="64"/>
      <c r="F679" s="64"/>
      <c r="G679" s="64"/>
      <c r="H679" s="64"/>
      <c r="I679" s="64"/>
      <c r="J679" s="64"/>
      <c r="K679" s="64"/>
      <c r="L679" s="64"/>
      <c r="M679" s="64"/>
      <c r="N679" s="64"/>
      <c r="O679" s="64"/>
      <c r="P679" s="64"/>
      <c r="Q679" s="64"/>
      <c r="R679" s="64"/>
      <c r="S679" s="64"/>
      <c r="T679" s="64"/>
      <c r="U679" s="64"/>
      <c r="V679" s="64"/>
      <c r="W679" s="64"/>
      <c r="X679" s="64"/>
      <c r="Y679" s="64"/>
      <c r="Z679" s="64"/>
    </row>
    <row r="680" ht="12" customHeight="1">
      <c r="A680" s="64"/>
      <c r="B680" s="64"/>
      <c r="C680" s="64"/>
      <c r="D680" s="64"/>
      <c r="E680" s="64"/>
      <c r="F680" s="64"/>
      <c r="G680" s="64"/>
      <c r="H680" s="64"/>
      <c r="I680" s="64"/>
      <c r="J680" s="64"/>
      <c r="K680" s="64"/>
      <c r="L680" s="64"/>
      <c r="M680" s="64"/>
      <c r="N680" s="64"/>
      <c r="O680" s="64"/>
      <c r="P680" s="64"/>
      <c r="Q680" s="64"/>
      <c r="R680" s="64"/>
      <c r="S680" s="64"/>
      <c r="T680" s="64"/>
      <c r="U680" s="64"/>
      <c r="V680" s="64"/>
      <c r="W680" s="64"/>
      <c r="X680" s="64"/>
      <c r="Y680" s="64"/>
      <c r="Z680" s="64"/>
    </row>
    <row r="681" ht="12" customHeight="1">
      <c r="A681" s="64"/>
      <c r="B681" s="64"/>
      <c r="C681" s="64"/>
      <c r="D681" s="64"/>
      <c r="E681" s="64"/>
      <c r="F681" s="64"/>
      <c r="G681" s="64"/>
      <c r="H681" s="64"/>
      <c r="I681" s="64"/>
      <c r="J681" s="64"/>
      <c r="K681" s="64"/>
      <c r="L681" s="64"/>
      <c r="M681" s="64"/>
      <c r="N681" s="64"/>
      <c r="O681" s="64"/>
      <c r="P681" s="64"/>
      <c r="Q681" s="64"/>
      <c r="R681" s="64"/>
      <c r="S681" s="64"/>
      <c r="T681" s="64"/>
      <c r="U681" s="64"/>
      <c r="V681" s="64"/>
      <c r="W681" s="64"/>
      <c r="X681" s="64"/>
      <c r="Y681" s="64"/>
      <c r="Z681" s="64"/>
    </row>
    <row r="682" ht="12" customHeight="1">
      <c r="A682" s="64"/>
      <c r="B682" s="64"/>
      <c r="C682" s="64"/>
      <c r="D682" s="64"/>
      <c r="E682" s="64"/>
      <c r="F682" s="64"/>
      <c r="G682" s="64"/>
      <c r="H682" s="64"/>
      <c r="I682" s="64"/>
      <c r="J682" s="64"/>
      <c r="K682" s="64"/>
      <c r="L682" s="64"/>
      <c r="M682" s="64"/>
      <c r="N682" s="64"/>
      <c r="O682" s="64"/>
      <c r="P682" s="64"/>
      <c r="Q682" s="64"/>
      <c r="R682" s="64"/>
      <c r="S682" s="64"/>
      <c r="T682" s="64"/>
      <c r="U682" s="64"/>
      <c r="V682" s="64"/>
      <c r="W682" s="64"/>
      <c r="X682" s="64"/>
      <c r="Y682" s="64"/>
      <c r="Z682" s="64"/>
    </row>
    <row r="683" ht="12" customHeight="1">
      <c r="A683" s="64"/>
      <c r="B683" s="64"/>
      <c r="C683" s="64"/>
      <c r="D683" s="64"/>
      <c r="E683" s="64"/>
      <c r="F683" s="64"/>
      <c r="G683" s="64"/>
      <c r="H683" s="64"/>
      <c r="I683" s="64"/>
      <c r="J683" s="64"/>
      <c r="K683" s="64"/>
      <c r="L683" s="64"/>
      <c r="M683" s="64"/>
      <c r="N683" s="64"/>
      <c r="O683" s="64"/>
      <c r="P683" s="64"/>
      <c r="Q683" s="64"/>
      <c r="R683" s="64"/>
      <c r="S683" s="64"/>
      <c r="T683" s="64"/>
      <c r="U683" s="64"/>
      <c r="V683" s="64"/>
      <c r="W683" s="64"/>
      <c r="X683" s="64"/>
      <c r="Y683" s="64"/>
      <c r="Z683" s="64"/>
    </row>
    <row r="684" ht="12" customHeight="1">
      <c r="A684" s="64"/>
      <c r="B684" s="64"/>
      <c r="C684" s="64"/>
      <c r="D684" s="64"/>
      <c r="E684" s="64"/>
      <c r="F684" s="64"/>
      <c r="G684" s="64"/>
      <c r="H684" s="64"/>
      <c r="I684" s="64"/>
      <c r="J684" s="64"/>
      <c r="K684" s="64"/>
      <c r="L684" s="64"/>
      <c r="M684" s="64"/>
      <c r="N684" s="64"/>
      <c r="O684" s="64"/>
      <c r="P684" s="64"/>
      <c r="Q684" s="64"/>
      <c r="R684" s="64"/>
      <c r="S684" s="64"/>
      <c r="T684" s="64"/>
      <c r="U684" s="64"/>
      <c r="V684" s="64"/>
      <c r="W684" s="64"/>
      <c r="X684" s="64"/>
      <c r="Y684" s="64"/>
      <c r="Z684" s="64"/>
    </row>
    <row r="685" ht="12" customHeight="1">
      <c r="A685" s="64"/>
      <c r="B685" s="64"/>
      <c r="C685" s="64"/>
      <c r="D685" s="64"/>
      <c r="E685" s="64"/>
      <c r="F685" s="64"/>
      <c r="G685" s="64"/>
      <c r="H685" s="64"/>
      <c r="I685" s="64"/>
      <c r="J685" s="64"/>
      <c r="K685" s="64"/>
      <c r="L685" s="64"/>
      <c r="M685" s="64"/>
      <c r="N685" s="64"/>
      <c r="O685" s="64"/>
      <c r="P685" s="64"/>
      <c r="Q685" s="64"/>
      <c r="R685" s="64"/>
      <c r="S685" s="64"/>
      <c r="T685" s="64"/>
      <c r="U685" s="64"/>
      <c r="V685" s="64"/>
      <c r="W685" s="64"/>
      <c r="X685" s="64"/>
      <c r="Y685" s="64"/>
      <c r="Z685" s="64"/>
    </row>
    <row r="686" ht="12" customHeight="1">
      <c r="A686" s="64"/>
      <c r="B686" s="64"/>
      <c r="C686" s="64"/>
      <c r="D686" s="64"/>
      <c r="E686" s="64"/>
      <c r="F686" s="64"/>
      <c r="G686" s="64"/>
      <c r="H686" s="64"/>
      <c r="I686" s="64"/>
      <c r="J686" s="64"/>
      <c r="K686" s="64"/>
      <c r="L686" s="64"/>
      <c r="M686" s="64"/>
      <c r="N686" s="64"/>
      <c r="O686" s="64"/>
      <c r="P686" s="64"/>
      <c r="Q686" s="64"/>
      <c r="R686" s="64"/>
      <c r="S686" s="64"/>
      <c r="T686" s="64"/>
      <c r="U686" s="64"/>
      <c r="V686" s="64"/>
      <c r="W686" s="64"/>
      <c r="X686" s="64"/>
      <c r="Y686" s="64"/>
      <c r="Z686" s="64"/>
    </row>
    <row r="687" ht="12" customHeight="1">
      <c r="A687" s="64"/>
      <c r="B687" s="64"/>
      <c r="C687" s="64"/>
      <c r="D687" s="64"/>
      <c r="E687" s="64"/>
      <c r="F687" s="64"/>
      <c r="G687" s="64"/>
      <c r="H687" s="64"/>
      <c r="I687" s="64"/>
      <c r="J687" s="64"/>
      <c r="K687" s="64"/>
      <c r="L687" s="64"/>
      <c r="M687" s="64"/>
      <c r="N687" s="64"/>
      <c r="O687" s="64"/>
      <c r="P687" s="64"/>
      <c r="Q687" s="64"/>
      <c r="R687" s="64"/>
      <c r="S687" s="64"/>
      <c r="T687" s="64"/>
      <c r="U687" s="64"/>
      <c r="V687" s="64"/>
      <c r="W687" s="64"/>
      <c r="X687" s="64"/>
      <c r="Y687" s="64"/>
      <c r="Z687" s="64"/>
    </row>
    <row r="688" ht="12" customHeight="1">
      <c r="A688" s="64"/>
      <c r="B688" s="64"/>
      <c r="C688" s="64"/>
      <c r="D688" s="64"/>
      <c r="E688" s="64"/>
      <c r="F688" s="64"/>
      <c r="G688" s="64"/>
      <c r="H688" s="64"/>
      <c r="I688" s="64"/>
      <c r="J688" s="64"/>
      <c r="K688" s="64"/>
      <c r="L688" s="64"/>
      <c r="M688" s="64"/>
      <c r="N688" s="64"/>
      <c r="O688" s="64"/>
      <c r="P688" s="64"/>
      <c r="Q688" s="64"/>
      <c r="R688" s="64"/>
      <c r="S688" s="64"/>
      <c r="T688" s="64"/>
      <c r="U688" s="64"/>
      <c r="V688" s="64"/>
      <c r="W688" s="64"/>
      <c r="X688" s="64"/>
      <c r="Y688" s="64"/>
      <c r="Z688" s="64"/>
    </row>
    <row r="689" ht="12" customHeight="1">
      <c r="A689" s="64"/>
      <c r="B689" s="64"/>
      <c r="C689" s="64"/>
      <c r="D689" s="64"/>
      <c r="E689" s="64"/>
      <c r="F689" s="64"/>
      <c r="G689" s="64"/>
      <c r="H689" s="64"/>
      <c r="I689" s="64"/>
      <c r="J689" s="64"/>
      <c r="K689" s="64"/>
      <c r="L689" s="64"/>
      <c r="M689" s="64"/>
      <c r="N689" s="64"/>
      <c r="O689" s="64"/>
      <c r="P689" s="64"/>
      <c r="Q689" s="64"/>
      <c r="R689" s="64"/>
      <c r="S689" s="64"/>
      <c r="T689" s="64"/>
      <c r="U689" s="64"/>
      <c r="V689" s="64"/>
      <c r="W689" s="64"/>
      <c r="X689" s="64"/>
      <c r="Y689" s="64"/>
      <c r="Z689" s="64"/>
    </row>
    <row r="690" ht="12" customHeight="1">
      <c r="A690" s="64"/>
      <c r="B690" s="64"/>
      <c r="C690" s="64"/>
      <c r="D690" s="64"/>
      <c r="E690" s="64"/>
      <c r="F690" s="64"/>
      <c r="G690" s="64"/>
      <c r="H690" s="64"/>
      <c r="I690" s="64"/>
      <c r="J690" s="64"/>
      <c r="K690" s="64"/>
      <c r="L690" s="64"/>
      <c r="M690" s="64"/>
      <c r="N690" s="64"/>
      <c r="O690" s="64"/>
      <c r="P690" s="64"/>
      <c r="Q690" s="64"/>
      <c r="R690" s="64"/>
      <c r="S690" s="64"/>
      <c r="T690" s="64"/>
      <c r="U690" s="64"/>
      <c r="V690" s="64"/>
      <c r="W690" s="64"/>
      <c r="X690" s="64"/>
      <c r="Y690" s="64"/>
      <c r="Z690" s="64"/>
    </row>
    <row r="691" ht="12" customHeight="1">
      <c r="A691" s="64"/>
      <c r="B691" s="64"/>
      <c r="C691" s="64"/>
      <c r="D691" s="64"/>
      <c r="E691" s="64"/>
      <c r="F691" s="64"/>
      <c r="G691" s="64"/>
      <c r="H691" s="64"/>
      <c r="I691" s="64"/>
      <c r="J691" s="64"/>
      <c r="K691" s="64"/>
      <c r="L691" s="64"/>
      <c r="M691" s="64"/>
      <c r="N691" s="64"/>
      <c r="O691" s="64"/>
      <c r="P691" s="64"/>
      <c r="Q691" s="64"/>
      <c r="R691" s="64"/>
      <c r="S691" s="64"/>
      <c r="T691" s="64"/>
      <c r="U691" s="64"/>
      <c r="V691" s="64"/>
      <c r="W691" s="64"/>
      <c r="X691" s="64"/>
      <c r="Y691" s="64"/>
      <c r="Z691" s="64"/>
    </row>
    <row r="692" ht="12" customHeight="1">
      <c r="A692" s="64"/>
      <c r="B692" s="64"/>
      <c r="C692" s="64"/>
      <c r="D692" s="64"/>
      <c r="E692" s="64"/>
      <c r="F692" s="64"/>
      <c r="G692" s="64"/>
      <c r="H692" s="64"/>
      <c r="I692" s="64"/>
      <c r="J692" s="64"/>
      <c r="K692" s="64"/>
      <c r="L692" s="64"/>
      <c r="M692" s="64"/>
      <c r="N692" s="64"/>
      <c r="O692" s="64"/>
      <c r="P692" s="64"/>
      <c r="Q692" s="64"/>
      <c r="R692" s="64"/>
      <c r="S692" s="64"/>
      <c r="T692" s="64"/>
      <c r="U692" s="64"/>
      <c r="V692" s="64"/>
      <c r="W692" s="64"/>
      <c r="X692" s="64"/>
      <c r="Y692" s="64"/>
      <c r="Z692" s="64"/>
    </row>
    <row r="693" ht="12" customHeight="1">
      <c r="A693" s="64"/>
      <c r="B693" s="64"/>
      <c r="C693" s="64"/>
      <c r="D693" s="64"/>
      <c r="E693" s="64"/>
      <c r="F693" s="64"/>
      <c r="G693" s="64"/>
      <c r="H693" s="64"/>
      <c r="I693" s="64"/>
      <c r="J693" s="64"/>
      <c r="K693" s="64"/>
      <c r="L693" s="64"/>
      <c r="M693" s="64"/>
      <c r="N693" s="64"/>
      <c r="O693" s="64"/>
      <c r="P693" s="64"/>
      <c r="Q693" s="64"/>
      <c r="R693" s="64"/>
      <c r="S693" s="64"/>
      <c r="T693" s="64"/>
      <c r="U693" s="64"/>
      <c r="V693" s="64"/>
      <c r="W693" s="64"/>
      <c r="X693" s="64"/>
      <c r="Y693" s="64"/>
      <c r="Z693" s="64"/>
    </row>
    <row r="694" ht="12" customHeight="1">
      <c r="A694" s="64"/>
      <c r="B694" s="64"/>
      <c r="C694" s="64"/>
      <c r="D694" s="64"/>
      <c r="E694" s="64"/>
      <c r="F694" s="64"/>
      <c r="G694" s="64"/>
      <c r="H694" s="64"/>
      <c r="I694" s="64"/>
      <c r="J694" s="64"/>
      <c r="K694" s="64"/>
      <c r="L694" s="64"/>
      <c r="M694" s="64"/>
      <c r="N694" s="64"/>
      <c r="O694" s="64"/>
      <c r="P694" s="64"/>
      <c r="Q694" s="64"/>
      <c r="R694" s="64"/>
      <c r="S694" s="64"/>
      <c r="T694" s="64"/>
      <c r="U694" s="64"/>
      <c r="V694" s="64"/>
      <c r="W694" s="64"/>
      <c r="X694" s="64"/>
      <c r="Y694" s="64"/>
      <c r="Z694" s="64"/>
    </row>
    <row r="695" ht="12" customHeight="1">
      <c r="A695" s="64"/>
      <c r="B695" s="64"/>
      <c r="C695" s="64"/>
      <c r="D695" s="64"/>
      <c r="E695" s="64"/>
      <c r="F695" s="64"/>
      <c r="G695" s="64"/>
      <c r="H695" s="64"/>
      <c r="I695" s="64"/>
      <c r="J695" s="64"/>
      <c r="K695" s="64"/>
      <c r="L695" s="64"/>
      <c r="M695" s="64"/>
      <c r="N695" s="64"/>
      <c r="O695" s="64"/>
      <c r="P695" s="64"/>
      <c r="Q695" s="64"/>
      <c r="R695" s="64"/>
      <c r="S695" s="64"/>
      <c r="T695" s="64"/>
      <c r="U695" s="64"/>
      <c r="V695" s="64"/>
      <c r="W695" s="64"/>
      <c r="X695" s="64"/>
      <c r="Y695" s="64"/>
      <c r="Z695" s="64"/>
    </row>
    <row r="696" ht="12" customHeight="1">
      <c r="A696" s="64"/>
      <c r="B696" s="64"/>
      <c r="C696" s="64"/>
      <c r="D696" s="64"/>
      <c r="E696" s="64"/>
      <c r="F696" s="64"/>
      <c r="G696" s="64"/>
      <c r="H696" s="64"/>
      <c r="I696" s="64"/>
      <c r="J696" s="64"/>
      <c r="K696" s="64"/>
      <c r="L696" s="64"/>
      <c r="M696" s="64"/>
      <c r="N696" s="64"/>
      <c r="O696" s="64"/>
      <c r="P696" s="64"/>
      <c r="Q696" s="64"/>
      <c r="R696" s="64"/>
      <c r="S696" s="64"/>
      <c r="T696" s="64"/>
      <c r="U696" s="64"/>
      <c r="V696" s="64"/>
      <c r="W696" s="64"/>
      <c r="X696" s="64"/>
      <c r="Y696" s="64"/>
      <c r="Z696" s="64"/>
    </row>
    <row r="697" ht="12" customHeight="1">
      <c r="A697" s="64"/>
      <c r="B697" s="64"/>
      <c r="C697" s="64"/>
      <c r="D697" s="64"/>
      <c r="E697" s="64"/>
      <c r="F697" s="64"/>
      <c r="G697" s="64"/>
      <c r="H697" s="64"/>
      <c r="I697" s="64"/>
      <c r="J697" s="64"/>
      <c r="K697" s="64"/>
      <c r="L697" s="64"/>
      <c r="M697" s="64"/>
      <c r="N697" s="64"/>
      <c r="O697" s="64"/>
      <c r="P697" s="64"/>
      <c r="Q697" s="64"/>
      <c r="R697" s="64"/>
      <c r="S697" s="64"/>
      <c r="T697" s="64"/>
      <c r="U697" s="64"/>
      <c r="V697" s="64"/>
      <c r="W697" s="64"/>
      <c r="X697" s="64"/>
      <c r="Y697" s="64"/>
      <c r="Z697" s="64"/>
    </row>
    <row r="698" ht="12" customHeight="1">
      <c r="A698" s="64"/>
      <c r="B698" s="64"/>
      <c r="C698" s="64"/>
      <c r="D698" s="64"/>
      <c r="E698" s="64"/>
      <c r="F698" s="64"/>
      <c r="G698" s="64"/>
      <c r="H698" s="64"/>
      <c r="I698" s="64"/>
      <c r="J698" s="64"/>
      <c r="K698" s="64"/>
      <c r="L698" s="64"/>
      <c r="M698" s="64"/>
      <c r="N698" s="64"/>
      <c r="O698" s="64"/>
      <c r="P698" s="64"/>
      <c r="Q698" s="64"/>
      <c r="R698" s="64"/>
      <c r="S698" s="64"/>
      <c r="T698" s="64"/>
      <c r="U698" s="64"/>
      <c r="V698" s="64"/>
      <c r="W698" s="64"/>
      <c r="X698" s="64"/>
      <c r="Y698" s="64"/>
      <c r="Z698" s="64"/>
    </row>
    <row r="699" ht="12" customHeight="1">
      <c r="A699" s="64"/>
      <c r="B699" s="64"/>
      <c r="C699" s="64"/>
      <c r="D699" s="64"/>
      <c r="E699" s="64"/>
      <c r="F699" s="64"/>
      <c r="G699" s="64"/>
      <c r="H699" s="64"/>
      <c r="I699" s="64"/>
      <c r="J699" s="64"/>
      <c r="K699" s="64"/>
      <c r="L699" s="64"/>
      <c r="M699" s="64"/>
      <c r="N699" s="64"/>
      <c r="O699" s="64"/>
      <c r="P699" s="64"/>
      <c r="Q699" s="64"/>
      <c r="R699" s="64"/>
      <c r="S699" s="64"/>
      <c r="T699" s="64"/>
      <c r="U699" s="64"/>
      <c r="V699" s="64"/>
      <c r="W699" s="64"/>
      <c r="X699" s="64"/>
      <c r="Y699" s="64"/>
      <c r="Z699" s="64"/>
    </row>
    <row r="700" ht="12" customHeight="1">
      <c r="A700" s="64"/>
      <c r="B700" s="64"/>
      <c r="C700" s="64"/>
      <c r="D700" s="64"/>
      <c r="E700" s="64"/>
      <c r="F700" s="64"/>
      <c r="G700" s="64"/>
      <c r="H700" s="64"/>
      <c r="I700" s="64"/>
      <c r="J700" s="64"/>
      <c r="K700" s="64"/>
      <c r="L700" s="64"/>
      <c r="M700" s="64"/>
      <c r="N700" s="64"/>
      <c r="O700" s="64"/>
      <c r="P700" s="64"/>
      <c r="Q700" s="64"/>
      <c r="R700" s="64"/>
      <c r="S700" s="64"/>
      <c r="T700" s="64"/>
      <c r="U700" s="64"/>
      <c r="V700" s="64"/>
      <c r="W700" s="64"/>
      <c r="X700" s="64"/>
      <c r="Y700" s="64"/>
      <c r="Z700" s="64"/>
    </row>
    <row r="701" ht="12" customHeight="1">
      <c r="A701" s="64"/>
      <c r="B701" s="64"/>
      <c r="C701" s="64"/>
      <c r="D701" s="64"/>
      <c r="E701" s="64"/>
      <c r="F701" s="64"/>
      <c r="G701" s="64"/>
      <c r="H701" s="64"/>
      <c r="I701" s="64"/>
      <c r="J701" s="64"/>
      <c r="K701" s="64"/>
      <c r="L701" s="64"/>
      <c r="M701" s="64"/>
      <c r="N701" s="64"/>
      <c r="O701" s="64"/>
      <c r="P701" s="64"/>
      <c r="Q701" s="64"/>
      <c r="R701" s="64"/>
      <c r="S701" s="64"/>
      <c r="T701" s="64"/>
      <c r="U701" s="64"/>
      <c r="V701" s="64"/>
      <c r="W701" s="64"/>
      <c r="X701" s="64"/>
      <c r="Y701" s="64"/>
      <c r="Z701" s="64"/>
    </row>
    <row r="702" ht="12" customHeight="1">
      <c r="A702" s="64"/>
      <c r="B702" s="64"/>
      <c r="C702" s="64"/>
      <c r="D702" s="64"/>
      <c r="E702" s="64"/>
      <c r="F702" s="64"/>
      <c r="G702" s="64"/>
      <c r="H702" s="64"/>
      <c r="I702" s="64"/>
      <c r="J702" s="64"/>
      <c r="K702" s="64"/>
      <c r="L702" s="64"/>
      <c r="M702" s="64"/>
      <c r="N702" s="64"/>
      <c r="O702" s="64"/>
      <c r="P702" s="64"/>
      <c r="Q702" s="64"/>
      <c r="R702" s="64"/>
      <c r="S702" s="64"/>
      <c r="T702" s="64"/>
      <c r="U702" s="64"/>
      <c r="V702" s="64"/>
      <c r="W702" s="64"/>
      <c r="X702" s="64"/>
      <c r="Y702" s="64"/>
      <c r="Z702" s="64"/>
    </row>
    <row r="703" ht="12" customHeight="1">
      <c r="A703" s="64"/>
      <c r="B703" s="64"/>
      <c r="C703" s="64"/>
      <c r="D703" s="64"/>
      <c r="E703" s="64"/>
      <c r="F703" s="64"/>
      <c r="G703" s="64"/>
      <c r="H703" s="64"/>
      <c r="I703" s="64"/>
      <c r="J703" s="64"/>
      <c r="K703" s="64"/>
      <c r="L703" s="64"/>
      <c r="M703" s="64"/>
      <c r="N703" s="64"/>
      <c r="O703" s="64"/>
      <c r="P703" s="64"/>
      <c r="Q703" s="64"/>
      <c r="R703" s="64"/>
      <c r="S703" s="64"/>
      <c r="T703" s="64"/>
      <c r="U703" s="64"/>
      <c r="V703" s="64"/>
      <c r="W703" s="64"/>
      <c r="X703" s="64"/>
      <c r="Y703" s="64"/>
      <c r="Z703" s="64"/>
    </row>
    <row r="704" ht="12" customHeight="1">
      <c r="A704" s="64"/>
      <c r="B704" s="64"/>
      <c r="C704" s="64"/>
      <c r="D704" s="64"/>
      <c r="E704" s="64"/>
      <c r="F704" s="64"/>
      <c r="G704" s="64"/>
      <c r="H704" s="64"/>
      <c r="I704" s="64"/>
      <c r="J704" s="64"/>
      <c r="K704" s="64"/>
      <c r="L704" s="64"/>
      <c r="M704" s="64"/>
      <c r="N704" s="64"/>
      <c r="O704" s="64"/>
      <c r="P704" s="64"/>
      <c r="Q704" s="64"/>
      <c r="R704" s="64"/>
      <c r="S704" s="64"/>
      <c r="T704" s="64"/>
      <c r="U704" s="64"/>
      <c r="V704" s="64"/>
      <c r="W704" s="64"/>
      <c r="X704" s="64"/>
      <c r="Y704" s="64"/>
      <c r="Z704" s="64"/>
    </row>
    <row r="705" ht="12" customHeight="1">
      <c r="A705" s="64"/>
      <c r="B705" s="64"/>
      <c r="C705" s="64"/>
      <c r="D705" s="64"/>
      <c r="E705" s="64"/>
      <c r="F705" s="64"/>
      <c r="G705" s="64"/>
      <c r="H705" s="64"/>
      <c r="I705" s="64"/>
      <c r="J705" s="64"/>
      <c r="K705" s="64"/>
      <c r="L705" s="64"/>
      <c r="M705" s="64"/>
      <c r="N705" s="64"/>
      <c r="O705" s="64"/>
      <c r="P705" s="64"/>
      <c r="Q705" s="64"/>
      <c r="R705" s="64"/>
      <c r="S705" s="64"/>
      <c r="T705" s="64"/>
      <c r="U705" s="64"/>
      <c r="V705" s="64"/>
      <c r="W705" s="64"/>
      <c r="X705" s="64"/>
      <c r="Y705" s="64"/>
      <c r="Z705" s="64"/>
    </row>
    <row r="706" ht="12" customHeight="1">
      <c r="A706" s="64"/>
      <c r="B706" s="64"/>
      <c r="C706" s="64"/>
      <c r="D706" s="64"/>
      <c r="E706" s="64"/>
      <c r="F706" s="64"/>
      <c r="G706" s="64"/>
      <c r="H706" s="64"/>
      <c r="I706" s="64"/>
      <c r="J706" s="64"/>
      <c r="K706" s="64"/>
      <c r="L706" s="64"/>
      <c r="M706" s="64"/>
      <c r="N706" s="64"/>
      <c r="O706" s="64"/>
      <c r="P706" s="64"/>
      <c r="Q706" s="64"/>
      <c r="R706" s="64"/>
      <c r="S706" s="64"/>
      <c r="T706" s="64"/>
      <c r="U706" s="64"/>
      <c r="V706" s="64"/>
      <c r="W706" s="64"/>
      <c r="X706" s="64"/>
      <c r="Y706" s="64"/>
      <c r="Z706" s="64"/>
    </row>
    <row r="707" ht="12" customHeight="1">
      <c r="A707" s="64"/>
      <c r="B707" s="64"/>
      <c r="C707" s="64"/>
      <c r="D707" s="64"/>
      <c r="E707" s="64"/>
      <c r="F707" s="64"/>
      <c r="G707" s="64"/>
      <c r="H707" s="64"/>
      <c r="I707" s="64"/>
      <c r="J707" s="64"/>
      <c r="K707" s="64"/>
      <c r="L707" s="64"/>
      <c r="M707" s="64"/>
      <c r="N707" s="64"/>
      <c r="O707" s="64"/>
      <c r="P707" s="64"/>
      <c r="Q707" s="64"/>
      <c r="R707" s="64"/>
      <c r="S707" s="64"/>
      <c r="T707" s="64"/>
      <c r="U707" s="64"/>
      <c r="V707" s="64"/>
      <c r="W707" s="64"/>
      <c r="X707" s="64"/>
      <c r="Y707" s="64"/>
      <c r="Z707" s="64"/>
    </row>
    <row r="708" ht="12" customHeight="1">
      <c r="A708" s="64"/>
      <c r="B708" s="64"/>
      <c r="C708" s="64"/>
      <c r="D708" s="64"/>
      <c r="E708" s="64"/>
      <c r="F708" s="64"/>
      <c r="G708" s="64"/>
      <c r="H708" s="64"/>
      <c r="I708" s="64"/>
      <c r="J708" s="64"/>
      <c r="K708" s="64"/>
      <c r="L708" s="64"/>
      <c r="M708" s="64"/>
      <c r="N708" s="64"/>
      <c r="O708" s="64"/>
      <c r="P708" s="64"/>
      <c r="Q708" s="64"/>
      <c r="R708" s="64"/>
      <c r="S708" s="64"/>
      <c r="T708" s="64"/>
      <c r="U708" s="64"/>
      <c r="V708" s="64"/>
      <c r="W708" s="64"/>
      <c r="X708" s="64"/>
      <c r="Y708" s="64"/>
      <c r="Z708" s="64"/>
    </row>
    <row r="709" ht="12" customHeight="1">
      <c r="A709" s="64"/>
      <c r="B709" s="64"/>
      <c r="C709" s="64"/>
      <c r="D709" s="64"/>
      <c r="E709" s="64"/>
      <c r="F709" s="64"/>
      <c r="G709" s="64"/>
      <c r="H709" s="64"/>
      <c r="I709" s="64"/>
      <c r="J709" s="64"/>
      <c r="K709" s="64"/>
      <c r="L709" s="64"/>
      <c r="M709" s="64"/>
      <c r="N709" s="64"/>
      <c r="O709" s="64"/>
      <c r="P709" s="64"/>
      <c r="Q709" s="64"/>
      <c r="R709" s="64"/>
      <c r="S709" s="64"/>
      <c r="T709" s="64"/>
      <c r="U709" s="64"/>
      <c r="V709" s="64"/>
      <c r="W709" s="64"/>
      <c r="X709" s="64"/>
      <c r="Y709" s="64"/>
      <c r="Z709" s="64"/>
    </row>
    <row r="710" ht="12" customHeight="1">
      <c r="A710" s="64"/>
      <c r="B710" s="64"/>
      <c r="C710" s="64"/>
      <c r="D710" s="64"/>
      <c r="E710" s="64"/>
      <c r="F710" s="64"/>
      <c r="G710" s="64"/>
      <c r="H710" s="64"/>
      <c r="I710" s="64"/>
      <c r="J710" s="64"/>
      <c r="K710" s="64"/>
      <c r="L710" s="64"/>
      <c r="M710" s="64"/>
      <c r="N710" s="64"/>
      <c r="O710" s="64"/>
      <c r="P710" s="64"/>
      <c r="Q710" s="64"/>
      <c r="R710" s="64"/>
      <c r="S710" s="64"/>
      <c r="T710" s="64"/>
      <c r="U710" s="64"/>
      <c r="V710" s="64"/>
      <c r="W710" s="64"/>
      <c r="X710" s="64"/>
      <c r="Y710" s="64"/>
      <c r="Z710" s="64"/>
    </row>
    <row r="711" ht="12" customHeight="1">
      <c r="A711" s="64"/>
      <c r="B711" s="64"/>
      <c r="C711" s="64"/>
      <c r="D711" s="64"/>
      <c r="E711" s="64"/>
      <c r="F711" s="64"/>
      <c r="G711" s="64"/>
      <c r="H711" s="64"/>
      <c r="I711" s="64"/>
      <c r="J711" s="64"/>
      <c r="K711" s="64"/>
      <c r="L711" s="64"/>
      <c r="M711" s="64"/>
      <c r="N711" s="64"/>
      <c r="O711" s="64"/>
      <c r="P711" s="64"/>
      <c r="Q711" s="64"/>
      <c r="R711" s="64"/>
      <c r="S711" s="64"/>
      <c r="T711" s="64"/>
      <c r="U711" s="64"/>
      <c r="V711" s="64"/>
      <c r="W711" s="64"/>
      <c r="X711" s="64"/>
      <c r="Y711" s="64"/>
      <c r="Z711" s="64"/>
    </row>
    <row r="712" ht="12" customHeight="1">
      <c r="A712" s="64"/>
      <c r="B712" s="64"/>
      <c r="C712" s="64"/>
      <c r="D712" s="64"/>
      <c r="E712" s="64"/>
      <c r="F712" s="64"/>
      <c r="G712" s="64"/>
      <c r="H712" s="64"/>
      <c r="I712" s="64"/>
      <c r="J712" s="64"/>
      <c r="K712" s="64"/>
      <c r="L712" s="64"/>
      <c r="M712" s="64"/>
      <c r="N712" s="64"/>
      <c r="O712" s="64"/>
      <c r="P712" s="64"/>
      <c r="Q712" s="64"/>
      <c r="R712" s="64"/>
      <c r="S712" s="64"/>
      <c r="T712" s="64"/>
      <c r="U712" s="64"/>
      <c r="V712" s="64"/>
      <c r="W712" s="64"/>
      <c r="X712" s="64"/>
      <c r="Y712" s="64"/>
      <c r="Z712" s="64"/>
    </row>
    <row r="713" ht="12" customHeight="1">
      <c r="A713" s="64"/>
      <c r="B713" s="64"/>
      <c r="C713" s="64"/>
      <c r="D713" s="64"/>
      <c r="E713" s="64"/>
      <c r="F713" s="64"/>
      <c r="G713" s="64"/>
      <c r="H713" s="64"/>
      <c r="I713" s="64"/>
      <c r="J713" s="64"/>
      <c r="K713" s="64"/>
      <c r="L713" s="64"/>
      <c r="M713" s="64"/>
      <c r="N713" s="64"/>
      <c r="O713" s="64"/>
      <c r="P713" s="64"/>
      <c r="Q713" s="64"/>
      <c r="R713" s="64"/>
      <c r="S713" s="64"/>
      <c r="T713" s="64"/>
      <c r="U713" s="64"/>
      <c r="V713" s="64"/>
      <c r="W713" s="64"/>
      <c r="X713" s="64"/>
      <c r="Y713" s="64"/>
      <c r="Z713" s="64"/>
    </row>
    <row r="714" ht="12" customHeight="1">
      <c r="A714" s="64"/>
      <c r="B714" s="64"/>
      <c r="C714" s="64"/>
      <c r="D714" s="64"/>
      <c r="E714" s="64"/>
      <c r="F714" s="64"/>
      <c r="G714" s="64"/>
      <c r="H714" s="64"/>
      <c r="I714" s="64"/>
      <c r="J714" s="64"/>
      <c r="K714" s="64"/>
      <c r="L714" s="64"/>
      <c r="M714" s="64"/>
      <c r="N714" s="64"/>
      <c r="O714" s="64"/>
      <c r="P714" s="64"/>
      <c r="Q714" s="64"/>
      <c r="R714" s="64"/>
      <c r="S714" s="64"/>
      <c r="T714" s="64"/>
      <c r="U714" s="64"/>
      <c r="V714" s="64"/>
      <c r="W714" s="64"/>
      <c r="X714" s="64"/>
      <c r="Y714" s="64"/>
      <c r="Z714" s="64"/>
    </row>
    <row r="715" ht="12" customHeight="1">
      <c r="A715" s="64"/>
      <c r="B715" s="64"/>
      <c r="C715" s="64"/>
      <c r="D715" s="64"/>
      <c r="E715" s="64"/>
      <c r="F715" s="64"/>
      <c r="G715" s="64"/>
      <c r="H715" s="64"/>
      <c r="I715" s="64"/>
      <c r="J715" s="64"/>
      <c r="K715" s="64"/>
      <c r="L715" s="64"/>
      <c r="M715" s="64"/>
      <c r="N715" s="64"/>
      <c r="O715" s="64"/>
      <c r="P715" s="64"/>
      <c r="Q715" s="64"/>
      <c r="R715" s="64"/>
      <c r="S715" s="64"/>
      <c r="T715" s="64"/>
      <c r="U715" s="64"/>
      <c r="V715" s="64"/>
      <c r="W715" s="64"/>
      <c r="X715" s="64"/>
      <c r="Y715" s="64"/>
      <c r="Z715" s="64"/>
    </row>
    <row r="716" ht="12" customHeight="1">
      <c r="A716" s="64"/>
      <c r="B716" s="64"/>
      <c r="C716" s="64"/>
      <c r="D716" s="64"/>
      <c r="E716" s="64"/>
      <c r="F716" s="64"/>
      <c r="G716" s="64"/>
      <c r="H716" s="64"/>
      <c r="I716" s="64"/>
      <c r="J716" s="64"/>
      <c r="K716" s="64"/>
      <c r="L716" s="64"/>
      <c r="M716" s="64"/>
      <c r="N716" s="64"/>
      <c r="O716" s="64"/>
      <c r="P716" s="64"/>
      <c r="Q716" s="64"/>
      <c r="R716" s="64"/>
      <c r="S716" s="64"/>
      <c r="T716" s="64"/>
      <c r="U716" s="64"/>
      <c r="V716" s="64"/>
      <c r="W716" s="64"/>
      <c r="X716" s="64"/>
      <c r="Y716" s="64"/>
      <c r="Z716" s="64"/>
    </row>
    <row r="717" ht="12" customHeight="1">
      <c r="A717" s="64"/>
      <c r="B717" s="64"/>
      <c r="C717" s="64"/>
      <c r="D717" s="64"/>
      <c r="E717" s="64"/>
      <c r="F717" s="64"/>
      <c r="G717" s="64"/>
      <c r="H717" s="64"/>
      <c r="I717" s="64"/>
      <c r="J717" s="64"/>
      <c r="K717" s="64"/>
      <c r="L717" s="64"/>
      <c r="M717" s="64"/>
      <c r="N717" s="64"/>
      <c r="O717" s="64"/>
      <c r="P717" s="64"/>
      <c r="Q717" s="64"/>
      <c r="R717" s="64"/>
      <c r="S717" s="64"/>
      <c r="T717" s="64"/>
      <c r="U717" s="64"/>
      <c r="V717" s="64"/>
      <c r="W717" s="64"/>
      <c r="X717" s="64"/>
      <c r="Y717" s="64"/>
      <c r="Z717" s="64"/>
    </row>
    <row r="718" ht="12" customHeight="1">
      <c r="A718" s="64"/>
      <c r="B718" s="64"/>
      <c r="C718" s="64"/>
      <c r="D718" s="64"/>
      <c r="E718" s="64"/>
      <c r="F718" s="64"/>
      <c r="G718" s="64"/>
      <c r="H718" s="64"/>
      <c r="I718" s="64"/>
      <c r="J718" s="64"/>
      <c r="K718" s="64"/>
      <c r="L718" s="64"/>
      <c r="M718" s="64"/>
      <c r="N718" s="64"/>
      <c r="O718" s="64"/>
      <c r="P718" s="64"/>
      <c r="Q718" s="64"/>
      <c r="R718" s="64"/>
      <c r="S718" s="64"/>
      <c r="T718" s="64"/>
      <c r="U718" s="64"/>
      <c r="V718" s="64"/>
      <c r="W718" s="64"/>
      <c r="X718" s="64"/>
      <c r="Y718" s="64"/>
      <c r="Z718" s="64"/>
    </row>
    <row r="719" ht="12" customHeight="1">
      <c r="A719" s="64"/>
      <c r="B719" s="64"/>
      <c r="C719" s="64"/>
      <c r="D719" s="64"/>
      <c r="E719" s="64"/>
      <c r="F719" s="64"/>
      <c r="G719" s="64"/>
      <c r="H719" s="64"/>
      <c r="I719" s="64"/>
      <c r="J719" s="64"/>
      <c r="K719" s="64"/>
      <c r="L719" s="64"/>
      <c r="M719" s="64"/>
      <c r="N719" s="64"/>
      <c r="O719" s="64"/>
      <c r="P719" s="64"/>
      <c r="Q719" s="64"/>
      <c r="R719" s="64"/>
      <c r="S719" s="64"/>
      <c r="T719" s="64"/>
      <c r="U719" s="64"/>
      <c r="V719" s="64"/>
      <c r="W719" s="64"/>
      <c r="X719" s="64"/>
      <c r="Y719" s="64"/>
      <c r="Z719" s="64"/>
    </row>
    <row r="720" ht="12" customHeight="1">
      <c r="A720" s="64"/>
      <c r="B720" s="64"/>
      <c r="C720" s="64"/>
      <c r="D720" s="64"/>
      <c r="E720" s="64"/>
      <c r="F720" s="64"/>
      <c r="G720" s="64"/>
      <c r="H720" s="64"/>
      <c r="I720" s="64"/>
      <c r="J720" s="64"/>
      <c r="K720" s="64"/>
      <c r="L720" s="64"/>
      <c r="M720" s="64"/>
      <c r="N720" s="64"/>
      <c r="O720" s="64"/>
      <c r="P720" s="64"/>
      <c r="Q720" s="64"/>
      <c r="R720" s="64"/>
      <c r="S720" s="64"/>
      <c r="T720" s="64"/>
      <c r="U720" s="64"/>
      <c r="V720" s="64"/>
      <c r="W720" s="64"/>
      <c r="X720" s="64"/>
      <c r="Y720" s="64"/>
      <c r="Z720" s="64"/>
    </row>
    <row r="721" ht="12" customHeight="1">
      <c r="A721" s="64"/>
      <c r="B721" s="64"/>
      <c r="C721" s="64"/>
      <c r="D721" s="64"/>
      <c r="E721" s="64"/>
      <c r="F721" s="64"/>
      <c r="G721" s="64"/>
      <c r="H721" s="64"/>
      <c r="I721" s="64"/>
      <c r="J721" s="64"/>
      <c r="K721" s="64"/>
      <c r="L721" s="64"/>
      <c r="M721" s="64"/>
      <c r="N721" s="64"/>
      <c r="O721" s="64"/>
      <c r="P721" s="64"/>
      <c r="Q721" s="64"/>
      <c r="R721" s="64"/>
      <c r="S721" s="64"/>
      <c r="T721" s="64"/>
      <c r="U721" s="64"/>
      <c r="V721" s="64"/>
      <c r="W721" s="64"/>
      <c r="X721" s="64"/>
      <c r="Y721" s="64"/>
      <c r="Z721" s="64"/>
    </row>
    <row r="722" ht="12" customHeight="1">
      <c r="A722" s="64"/>
      <c r="B722" s="64"/>
      <c r="C722" s="64"/>
      <c r="D722" s="64"/>
      <c r="E722" s="64"/>
      <c r="F722" s="64"/>
      <c r="G722" s="64"/>
      <c r="H722" s="64"/>
      <c r="I722" s="64"/>
      <c r="J722" s="64"/>
      <c r="K722" s="64"/>
      <c r="L722" s="64"/>
      <c r="M722" s="64"/>
      <c r="N722" s="64"/>
      <c r="O722" s="64"/>
      <c r="P722" s="64"/>
      <c r="Q722" s="64"/>
      <c r="R722" s="64"/>
      <c r="S722" s="64"/>
      <c r="T722" s="64"/>
      <c r="U722" s="64"/>
      <c r="V722" s="64"/>
      <c r="W722" s="64"/>
      <c r="X722" s="64"/>
      <c r="Y722" s="64"/>
      <c r="Z722" s="64"/>
    </row>
    <row r="723" ht="12" customHeight="1">
      <c r="A723" s="64"/>
      <c r="B723" s="64"/>
      <c r="C723" s="64"/>
      <c r="D723" s="64"/>
      <c r="E723" s="64"/>
      <c r="F723" s="64"/>
      <c r="G723" s="64"/>
      <c r="H723" s="64"/>
      <c r="I723" s="64"/>
      <c r="J723" s="64"/>
      <c r="K723" s="64"/>
      <c r="L723" s="64"/>
      <c r="M723" s="64"/>
      <c r="N723" s="64"/>
      <c r="O723" s="64"/>
      <c r="P723" s="64"/>
      <c r="Q723" s="64"/>
      <c r="R723" s="64"/>
      <c r="S723" s="64"/>
      <c r="T723" s="64"/>
      <c r="U723" s="64"/>
      <c r="V723" s="64"/>
      <c r="W723" s="64"/>
      <c r="X723" s="64"/>
      <c r="Y723" s="64"/>
      <c r="Z723" s="64"/>
    </row>
    <row r="724" ht="12" customHeight="1">
      <c r="A724" s="64"/>
      <c r="B724" s="64"/>
      <c r="C724" s="64"/>
      <c r="D724" s="64"/>
      <c r="E724" s="64"/>
      <c r="F724" s="64"/>
      <c r="G724" s="64"/>
      <c r="H724" s="64"/>
      <c r="I724" s="64"/>
      <c r="J724" s="64"/>
      <c r="K724" s="64"/>
      <c r="L724" s="64"/>
      <c r="M724" s="64"/>
      <c r="N724" s="64"/>
      <c r="O724" s="64"/>
      <c r="P724" s="64"/>
      <c r="Q724" s="64"/>
      <c r="R724" s="64"/>
      <c r="S724" s="64"/>
      <c r="T724" s="64"/>
      <c r="U724" s="64"/>
      <c r="V724" s="64"/>
      <c r="W724" s="64"/>
      <c r="X724" s="64"/>
      <c r="Y724" s="64"/>
      <c r="Z724" s="64"/>
    </row>
    <row r="725" ht="12" customHeight="1">
      <c r="A725" s="64"/>
      <c r="B725" s="64"/>
      <c r="C725" s="64"/>
      <c r="D725" s="64"/>
      <c r="E725" s="64"/>
      <c r="F725" s="64"/>
      <c r="G725" s="64"/>
      <c r="H725" s="64"/>
      <c r="I725" s="64"/>
      <c r="J725" s="64"/>
      <c r="K725" s="64"/>
      <c r="L725" s="64"/>
      <c r="M725" s="64"/>
      <c r="N725" s="64"/>
      <c r="O725" s="64"/>
      <c r="P725" s="64"/>
      <c r="Q725" s="64"/>
      <c r="R725" s="64"/>
      <c r="S725" s="64"/>
      <c r="T725" s="64"/>
      <c r="U725" s="64"/>
      <c r="V725" s="64"/>
      <c r="W725" s="64"/>
      <c r="X725" s="64"/>
      <c r="Y725" s="64"/>
      <c r="Z725" s="64"/>
    </row>
    <row r="726" ht="12" customHeight="1">
      <c r="A726" s="64"/>
      <c r="B726" s="64"/>
      <c r="C726" s="64"/>
      <c r="D726" s="64"/>
      <c r="E726" s="64"/>
      <c r="F726" s="64"/>
      <c r="G726" s="64"/>
      <c r="H726" s="64"/>
      <c r="I726" s="64"/>
      <c r="J726" s="64"/>
      <c r="K726" s="64"/>
      <c r="L726" s="64"/>
      <c r="M726" s="64"/>
      <c r="N726" s="64"/>
      <c r="O726" s="64"/>
      <c r="P726" s="64"/>
      <c r="Q726" s="64"/>
      <c r="R726" s="64"/>
      <c r="S726" s="64"/>
      <c r="T726" s="64"/>
      <c r="U726" s="64"/>
      <c r="V726" s="64"/>
      <c r="W726" s="64"/>
      <c r="X726" s="64"/>
      <c r="Y726" s="64"/>
      <c r="Z726" s="64"/>
    </row>
    <row r="727" ht="12" customHeight="1">
      <c r="A727" s="64"/>
      <c r="B727" s="64"/>
      <c r="C727" s="64"/>
      <c r="D727" s="64"/>
      <c r="E727" s="64"/>
      <c r="F727" s="64"/>
      <c r="G727" s="64"/>
      <c r="H727" s="64"/>
      <c r="I727" s="64"/>
      <c r="J727" s="64"/>
      <c r="K727" s="64"/>
      <c r="L727" s="64"/>
      <c r="M727" s="64"/>
      <c r="N727" s="64"/>
      <c r="O727" s="64"/>
      <c r="P727" s="64"/>
      <c r="Q727" s="64"/>
      <c r="R727" s="64"/>
      <c r="S727" s="64"/>
      <c r="T727" s="64"/>
      <c r="U727" s="64"/>
      <c r="V727" s="64"/>
      <c r="W727" s="64"/>
      <c r="X727" s="64"/>
      <c r="Y727" s="64"/>
      <c r="Z727" s="64"/>
    </row>
    <row r="728" ht="12" customHeight="1">
      <c r="A728" s="64"/>
      <c r="B728" s="64"/>
      <c r="C728" s="64"/>
      <c r="D728" s="64"/>
      <c r="E728" s="64"/>
      <c r="F728" s="64"/>
      <c r="G728" s="64"/>
      <c r="H728" s="64"/>
      <c r="I728" s="64"/>
      <c r="J728" s="64"/>
      <c r="K728" s="64"/>
      <c r="L728" s="64"/>
      <c r="M728" s="64"/>
      <c r="N728" s="64"/>
      <c r="O728" s="64"/>
      <c r="P728" s="64"/>
      <c r="Q728" s="64"/>
      <c r="R728" s="64"/>
      <c r="S728" s="64"/>
      <c r="T728" s="64"/>
      <c r="U728" s="64"/>
      <c r="V728" s="64"/>
      <c r="W728" s="64"/>
      <c r="X728" s="64"/>
      <c r="Y728" s="64"/>
      <c r="Z728" s="64"/>
    </row>
    <row r="729" ht="12" customHeight="1">
      <c r="A729" s="64"/>
      <c r="B729" s="64"/>
      <c r="C729" s="64"/>
      <c r="D729" s="64"/>
      <c r="E729" s="64"/>
      <c r="F729" s="64"/>
      <c r="G729" s="64"/>
      <c r="H729" s="64"/>
      <c r="I729" s="64"/>
      <c r="J729" s="64"/>
      <c r="K729" s="64"/>
      <c r="L729" s="64"/>
      <c r="M729" s="64"/>
      <c r="N729" s="64"/>
      <c r="O729" s="64"/>
      <c r="P729" s="64"/>
      <c r="Q729" s="64"/>
      <c r="R729" s="64"/>
      <c r="S729" s="64"/>
      <c r="T729" s="64"/>
      <c r="U729" s="64"/>
      <c r="V729" s="64"/>
      <c r="W729" s="64"/>
      <c r="X729" s="64"/>
      <c r="Y729" s="64"/>
      <c r="Z729" s="64"/>
    </row>
    <row r="730" ht="12" customHeight="1">
      <c r="A730" s="64"/>
      <c r="B730" s="64"/>
      <c r="C730" s="64"/>
      <c r="D730" s="64"/>
      <c r="E730" s="64"/>
      <c r="F730" s="64"/>
      <c r="G730" s="64"/>
      <c r="H730" s="64"/>
      <c r="I730" s="64"/>
      <c r="J730" s="64"/>
      <c r="K730" s="64"/>
      <c r="L730" s="64"/>
      <c r="M730" s="64"/>
      <c r="N730" s="64"/>
      <c r="O730" s="64"/>
      <c r="P730" s="64"/>
      <c r="Q730" s="64"/>
      <c r="R730" s="64"/>
      <c r="S730" s="64"/>
      <c r="T730" s="64"/>
      <c r="U730" s="64"/>
      <c r="V730" s="64"/>
      <c r="W730" s="64"/>
      <c r="X730" s="64"/>
      <c r="Y730" s="64"/>
      <c r="Z730" s="64"/>
    </row>
    <row r="731" ht="12" customHeight="1">
      <c r="A731" s="64"/>
      <c r="B731" s="64"/>
      <c r="C731" s="64"/>
      <c r="D731" s="64"/>
      <c r="E731" s="64"/>
      <c r="F731" s="64"/>
      <c r="G731" s="64"/>
      <c r="H731" s="64"/>
      <c r="I731" s="64"/>
      <c r="J731" s="64"/>
      <c r="K731" s="64"/>
      <c r="L731" s="64"/>
      <c r="M731" s="64"/>
      <c r="N731" s="64"/>
      <c r="O731" s="64"/>
      <c r="P731" s="64"/>
      <c r="Q731" s="64"/>
      <c r="R731" s="64"/>
      <c r="S731" s="64"/>
      <c r="T731" s="64"/>
      <c r="U731" s="64"/>
      <c r="V731" s="64"/>
      <c r="W731" s="64"/>
      <c r="X731" s="64"/>
      <c r="Y731" s="64"/>
      <c r="Z731" s="64"/>
    </row>
    <row r="732" ht="12" customHeight="1">
      <c r="A732" s="64"/>
      <c r="B732" s="64"/>
      <c r="C732" s="64"/>
      <c r="D732" s="64"/>
      <c r="E732" s="64"/>
      <c r="F732" s="64"/>
      <c r="G732" s="64"/>
      <c r="H732" s="64"/>
      <c r="I732" s="64"/>
      <c r="J732" s="64"/>
      <c r="K732" s="64"/>
      <c r="L732" s="64"/>
      <c r="M732" s="64"/>
      <c r="N732" s="64"/>
      <c r="O732" s="64"/>
      <c r="P732" s="64"/>
      <c r="Q732" s="64"/>
      <c r="R732" s="64"/>
      <c r="S732" s="64"/>
      <c r="T732" s="64"/>
      <c r="U732" s="64"/>
      <c r="V732" s="64"/>
      <c r="W732" s="64"/>
      <c r="X732" s="64"/>
      <c r="Y732" s="64"/>
      <c r="Z732" s="64"/>
    </row>
    <row r="733" ht="12" customHeight="1">
      <c r="A733" s="64"/>
      <c r="B733" s="64"/>
      <c r="C733" s="64"/>
      <c r="D733" s="64"/>
      <c r="E733" s="64"/>
      <c r="F733" s="64"/>
      <c r="G733" s="64"/>
      <c r="H733" s="64"/>
      <c r="I733" s="64"/>
      <c r="J733" s="64"/>
      <c r="K733" s="64"/>
      <c r="L733" s="64"/>
      <c r="M733" s="64"/>
      <c r="N733" s="64"/>
      <c r="O733" s="64"/>
      <c r="P733" s="64"/>
      <c r="Q733" s="64"/>
      <c r="R733" s="64"/>
      <c r="S733" s="64"/>
      <c r="T733" s="64"/>
      <c r="U733" s="64"/>
      <c r="V733" s="64"/>
      <c r="W733" s="64"/>
      <c r="X733" s="64"/>
      <c r="Y733" s="64"/>
      <c r="Z733" s="64"/>
    </row>
    <row r="734" ht="12" customHeight="1">
      <c r="A734" s="64"/>
      <c r="B734" s="64"/>
      <c r="C734" s="64"/>
      <c r="D734" s="64"/>
      <c r="E734" s="64"/>
      <c r="F734" s="64"/>
      <c r="G734" s="64"/>
      <c r="H734" s="64"/>
      <c r="I734" s="64"/>
      <c r="J734" s="64"/>
      <c r="K734" s="64"/>
      <c r="L734" s="64"/>
      <c r="M734" s="64"/>
      <c r="N734" s="64"/>
      <c r="O734" s="64"/>
      <c r="P734" s="64"/>
      <c r="Q734" s="64"/>
      <c r="R734" s="64"/>
      <c r="S734" s="64"/>
      <c r="T734" s="64"/>
      <c r="U734" s="64"/>
      <c r="V734" s="64"/>
      <c r="W734" s="64"/>
      <c r="X734" s="64"/>
      <c r="Y734" s="64"/>
      <c r="Z734" s="64"/>
    </row>
    <row r="735" ht="12" customHeight="1">
      <c r="A735" s="64"/>
      <c r="B735" s="64"/>
      <c r="C735" s="64"/>
      <c r="D735" s="64"/>
      <c r="E735" s="64"/>
      <c r="F735" s="64"/>
      <c r="G735" s="64"/>
      <c r="H735" s="64"/>
      <c r="I735" s="64"/>
      <c r="J735" s="64"/>
      <c r="K735" s="64"/>
      <c r="L735" s="64"/>
      <c r="M735" s="64"/>
      <c r="N735" s="64"/>
      <c r="O735" s="64"/>
      <c r="P735" s="64"/>
      <c r="Q735" s="64"/>
      <c r="R735" s="64"/>
      <c r="S735" s="64"/>
      <c r="T735" s="64"/>
      <c r="U735" s="64"/>
      <c r="V735" s="64"/>
      <c r="W735" s="64"/>
      <c r="X735" s="64"/>
      <c r="Y735" s="64"/>
      <c r="Z735" s="64"/>
    </row>
    <row r="736" ht="12" customHeight="1">
      <c r="A736" s="64"/>
      <c r="B736" s="64"/>
      <c r="C736" s="64"/>
      <c r="D736" s="64"/>
      <c r="E736" s="64"/>
      <c r="F736" s="64"/>
      <c r="G736" s="64"/>
      <c r="H736" s="64"/>
      <c r="I736" s="64"/>
      <c r="J736" s="64"/>
      <c r="K736" s="64"/>
      <c r="L736" s="64"/>
      <c r="M736" s="64"/>
      <c r="N736" s="64"/>
      <c r="O736" s="64"/>
      <c r="P736" s="64"/>
      <c r="Q736" s="64"/>
      <c r="R736" s="64"/>
      <c r="S736" s="64"/>
      <c r="T736" s="64"/>
      <c r="U736" s="64"/>
      <c r="V736" s="64"/>
      <c r="W736" s="64"/>
      <c r="X736" s="64"/>
      <c r="Y736" s="64"/>
      <c r="Z736" s="64"/>
    </row>
    <row r="737" ht="12" customHeight="1">
      <c r="A737" s="64"/>
      <c r="B737" s="64"/>
      <c r="C737" s="64"/>
      <c r="D737" s="64"/>
      <c r="E737" s="64"/>
      <c r="F737" s="64"/>
      <c r="G737" s="64"/>
      <c r="H737" s="64"/>
      <c r="I737" s="64"/>
      <c r="J737" s="64"/>
      <c r="K737" s="64"/>
      <c r="L737" s="64"/>
      <c r="M737" s="64"/>
      <c r="N737" s="64"/>
      <c r="O737" s="64"/>
      <c r="P737" s="64"/>
      <c r="Q737" s="64"/>
      <c r="R737" s="64"/>
      <c r="S737" s="64"/>
      <c r="T737" s="64"/>
      <c r="U737" s="64"/>
      <c r="V737" s="64"/>
      <c r="W737" s="64"/>
      <c r="X737" s="64"/>
      <c r="Y737" s="64"/>
      <c r="Z737" s="64"/>
    </row>
    <row r="738" ht="12" customHeight="1">
      <c r="A738" s="64"/>
      <c r="B738" s="64"/>
      <c r="C738" s="64"/>
      <c r="D738" s="64"/>
      <c r="E738" s="64"/>
      <c r="F738" s="64"/>
      <c r="G738" s="64"/>
      <c r="H738" s="64"/>
      <c r="I738" s="64"/>
      <c r="J738" s="64"/>
      <c r="K738" s="64"/>
      <c r="L738" s="64"/>
      <c r="M738" s="64"/>
      <c r="N738" s="64"/>
      <c r="O738" s="64"/>
      <c r="P738" s="64"/>
      <c r="Q738" s="64"/>
      <c r="R738" s="64"/>
      <c r="S738" s="64"/>
      <c r="T738" s="64"/>
      <c r="U738" s="64"/>
      <c r="V738" s="64"/>
      <c r="W738" s="64"/>
      <c r="X738" s="64"/>
      <c r="Y738" s="64"/>
      <c r="Z738" s="64"/>
    </row>
    <row r="739" ht="12" customHeight="1">
      <c r="A739" s="64"/>
      <c r="B739" s="64"/>
      <c r="C739" s="64"/>
      <c r="D739" s="64"/>
      <c r="E739" s="64"/>
      <c r="F739" s="64"/>
      <c r="G739" s="64"/>
      <c r="H739" s="64"/>
      <c r="I739" s="64"/>
      <c r="J739" s="64"/>
      <c r="K739" s="64"/>
      <c r="L739" s="64"/>
      <c r="M739" s="64"/>
      <c r="N739" s="64"/>
      <c r="O739" s="64"/>
      <c r="P739" s="64"/>
      <c r="Q739" s="64"/>
      <c r="R739" s="64"/>
      <c r="S739" s="64"/>
      <c r="T739" s="64"/>
      <c r="U739" s="64"/>
      <c r="V739" s="64"/>
      <c r="W739" s="64"/>
      <c r="X739" s="64"/>
      <c r="Y739" s="64"/>
      <c r="Z739" s="64"/>
    </row>
    <row r="740" ht="12" customHeight="1">
      <c r="A740" s="64"/>
      <c r="B740" s="64"/>
      <c r="C740" s="64"/>
      <c r="D740" s="64"/>
      <c r="E740" s="64"/>
      <c r="F740" s="64"/>
      <c r="G740" s="64"/>
      <c r="H740" s="64"/>
      <c r="I740" s="64"/>
      <c r="J740" s="64"/>
      <c r="K740" s="64"/>
      <c r="L740" s="64"/>
      <c r="M740" s="64"/>
      <c r="N740" s="64"/>
      <c r="O740" s="64"/>
      <c r="P740" s="64"/>
      <c r="Q740" s="64"/>
      <c r="R740" s="64"/>
      <c r="S740" s="64"/>
      <c r="T740" s="64"/>
      <c r="U740" s="64"/>
      <c r="V740" s="64"/>
      <c r="W740" s="64"/>
      <c r="X740" s="64"/>
      <c r="Y740" s="64"/>
      <c r="Z740" s="64"/>
    </row>
    <row r="741" ht="12" customHeight="1">
      <c r="A741" s="64"/>
      <c r="B741" s="64"/>
      <c r="C741" s="64"/>
      <c r="D741" s="64"/>
      <c r="E741" s="64"/>
      <c r="F741" s="64"/>
      <c r="G741" s="64"/>
      <c r="H741" s="64"/>
      <c r="I741" s="64"/>
      <c r="J741" s="64"/>
      <c r="K741" s="64"/>
      <c r="L741" s="64"/>
      <c r="M741" s="64"/>
      <c r="N741" s="64"/>
      <c r="O741" s="64"/>
      <c r="P741" s="64"/>
      <c r="Q741" s="64"/>
      <c r="R741" s="64"/>
      <c r="S741" s="64"/>
      <c r="T741" s="64"/>
      <c r="U741" s="64"/>
      <c r="V741" s="64"/>
      <c r="W741" s="64"/>
      <c r="X741" s="64"/>
      <c r="Y741" s="64"/>
      <c r="Z741" s="64"/>
    </row>
    <row r="742" ht="12" customHeight="1">
      <c r="A742" s="64"/>
      <c r="B742" s="64"/>
      <c r="C742" s="64"/>
      <c r="D742" s="64"/>
      <c r="E742" s="64"/>
      <c r="F742" s="64"/>
      <c r="G742" s="64"/>
      <c r="H742" s="64"/>
      <c r="I742" s="64"/>
      <c r="J742" s="64"/>
      <c r="K742" s="64"/>
      <c r="L742" s="64"/>
      <c r="M742" s="64"/>
      <c r="N742" s="64"/>
      <c r="O742" s="64"/>
      <c r="P742" s="64"/>
      <c r="Q742" s="64"/>
      <c r="R742" s="64"/>
      <c r="S742" s="64"/>
      <c r="T742" s="64"/>
      <c r="U742" s="64"/>
      <c r="V742" s="64"/>
      <c r="W742" s="64"/>
      <c r="X742" s="64"/>
      <c r="Y742" s="64"/>
      <c r="Z742" s="64"/>
    </row>
    <row r="743" ht="12" customHeight="1">
      <c r="A743" s="64"/>
      <c r="B743" s="64"/>
      <c r="C743" s="64"/>
      <c r="D743" s="64"/>
      <c r="E743" s="64"/>
      <c r="F743" s="64"/>
      <c r="G743" s="64"/>
      <c r="H743" s="64"/>
      <c r="I743" s="64"/>
      <c r="J743" s="64"/>
      <c r="K743" s="64"/>
      <c r="L743" s="64"/>
      <c r="M743" s="64"/>
      <c r="N743" s="64"/>
      <c r="O743" s="64"/>
      <c r="P743" s="64"/>
      <c r="Q743" s="64"/>
      <c r="R743" s="64"/>
      <c r="S743" s="64"/>
      <c r="T743" s="64"/>
      <c r="U743" s="64"/>
      <c r="V743" s="64"/>
      <c r="W743" s="64"/>
      <c r="X743" s="64"/>
      <c r="Y743" s="64"/>
      <c r="Z743" s="64"/>
    </row>
    <row r="744" ht="12" customHeight="1">
      <c r="A744" s="64"/>
      <c r="B744" s="64"/>
      <c r="C744" s="64"/>
      <c r="D744" s="64"/>
      <c r="E744" s="64"/>
      <c r="F744" s="64"/>
      <c r="G744" s="64"/>
      <c r="H744" s="64"/>
      <c r="I744" s="64"/>
      <c r="J744" s="64"/>
      <c r="K744" s="64"/>
      <c r="L744" s="64"/>
      <c r="M744" s="64"/>
      <c r="N744" s="64"/>
      <c r="O744" s="64"/>
      <c r="P744" s="64"/>
      <c r="Q744" s="64"/>
      <c r="R744" s="64"/>
      <c r="S744" s="64"/>
      <c r="T744" s="64"/>
      <c r="U744" s="64"/>
      <c r="V744" s="64"/>
      <c r="W744" s="64"/>
      <c r="X744" s="64"/>
      <c r="Y744" s="64"/>
      <c r="Z744" s="64"/>
    </row>
    <row r="745" ht="12" customHeight="1">
      <c r="A745" s="64"/>
      <c r="B745" s="64"/>
      <c r="C745" s="64"/>
      <c r="D745" s="64"/>
      <c r="E745" s="64"/>
      <c r="F745" s="64"/>
      <c r="G745" s="64"/>
      <c r="H745" s="64"/>
      <c r="I745" s="64"/>
      <c r="J745" s="64"/>
      <c r="K745" s="64"/>
      <c r="L745" s="64"/>
      <c r="M745" s="64"/>
      <c r="N745" s="64"/>
      <c r="O745" s="64"/>
      <c r="P745" s="64"/>
      <c r="Q745" s="64"/>
      <c r="R745" s="64"/>
      <c r="S745" s="64"/>
      <c r="T745" s="64"/>
      <c r="U745" s="64"/>
      <c r="V745" s="64"/>
      <c r="W745" s="64"/>
      <c r="X745" s="64"/>
      <c r="Y745" s="64"/>
      <c r="Z745" s="64"/>
    </row>
    <row r="746" ht="12" customHeight="1">
      <c r="A746" s="64"/>
      <c r="B746" s="64"/>
      <c r="C746" s="64"/>
      <c r="D746" s="64"/>
      <c r="E746" s="64"/>
      <c r="F746" s="64"/>
      <c r="G746" s="64"/>
      <c r="H746" s="64"/>
      <c r="I746" s="64"/>
      <c r="J746" s="64"/>
      <c r="K746" s="64"/>
      <c r="L746" s="64"/>
      <c r="M746" s="64"/>
      <c r="N746" s="64"/>
      <c r="O746" s="64"/>
      <c r="P746" s="64"/>
      <c r="Q746" s="64"/>
      <c r="R746" s="64"/>
      <c r="S746" s="64"/>
      <c r="T746" s="64"/>
      <c r="U746" s="64"/>
      <c r="V746" s="64"/>
      <c r="W746" s="64"/>
      <c r="X746" s="64"/>
      <c r="Y746" s="64"/>
      <c r="Z746" s="64"/>
    </row>
    <row r="747" ht="12" customHeight="1">
      <c r="A747" s="64"/>
      <c r="B747" s="64"/>
      <c r="C747" s="64"/>
      <c r="D747" s="64"/>
      <c r="E747" s="64"/>
      <c r="F747" s="64"/>
      <c r="G747" s="64"/>
      <c r="H747" s="64"/>
      <c r="I747" s="64"/>
      <c r="J747" s="64"/>
      <c r="K747" s="64"/>
      <c r="L747" s="64"/>
      <c r="M747" s="64"/>
      <c r="N747" s="64"/>
      <c r="O747" s="64"/>
      <c r="P747" s="64"/>
      <c r="Q747" s="64"/>
      <c r="R747" s="64"/>
      <c r="S747" s="64"/>
      <c r="T747" s="64"/>
      <c r="U747" s="64"/>
      <c r="V747" s="64"/>
      <c r="W747" s="64"/>
      <c r="X747" s="64"/>
      <c r="Y747" s="64"/>
      <c r="Z747" s="64"/>
    </row>
    <row r="748" ht="12" customHeight="1">
      <c r="A748" s="64"/>
      <c r="B748" s="64"/>
      <c r="C748" s="64"/>
      <c r="D748" s="64"/>
      <c r="E748" s="64"/>
      <c r="F748" s="64"/>
      <c r="G748" s="64"/>
      <c r="H748" s="64"/>
      <c r="I748" s="64"/>
      <c r="J748" s="64"/>
      <c r="K748" s="64"/>
      <c r="L748" s="64"/>
      <c r="M748" s="64"/>
      <c r="N748" s="64"/>
      <c r="O748" s="64"/>
      <c r="P748" s="64"/>
      <c r="Q748" s="64"/>
      <c r="R748" s="64"/>
      <c r="S748" s="64"/>
      <c r="T748" s="64"/>
      <c r="U748" s="64"/>
      <c r="V748" s="64"/>
      <c r="W748" s="64"/>
      <c r="X748" s="64"/>
      <c r="Y748" s="64"/>
      <c r="Z748" s="64"/>
    </row>
    <row r="749" ht="12" customHeight="1">
      <c r="A749" s="64"/>
      <c r="B749" s="64"/>
      <c r="C749" s="64"/>
      <c r="D749" s="64"/>
      <c r="E749" s="64"/>
      <c r="F749" s="64"/>
      <c r="G749" s="64"/>
      <c r="H749" s="64"/>
      <c r="I749" s="64"/>
      <c r="J749" s="64"/>
      <c r="K749" s="64"/>
      <c r="L749" s="64"/>
      <c r="M749" s="64"/>
      <c r="N749" s="64"/>
      <c r="O749" s="64"/>
      <c r="P749" s="64"/>
      <c r="Q749" s="64"/>
      <c r="R749" s="64"/>
      <c r="S749" s="64"/>
      <c r="T749" s="64"/>
      <c r="U749" s="64"/>
      <c r="V749" s="64"/>
      <c r="W749" s="64"/>
      <c r="X749" s="64"/>
      <c r="Y749" s="64"/>
      <c r="Z749" s="64"/>
    </row>
    <row r="750" ht="12" customHeight="1">
      <c r="A750" s="64"/>
      <c r="B750" s="64"/>
      <c r="C750" s="64"/>
      <c r="D750" s="64"/>
      <c r="E750" s="64"/>
      <c r="F750" s="64"/>
      <c r="G750" s="64"/>
      <c r="H750" s="64"/>
      <c r="I750" s="64"/>
      <c r="J750" s="64"/>
      <c r="K750" s="64"/>
      <c r="L750" s="64"/>
      <c r="M750" s="64"/>
      <c r="N750" s="64"/>
      <c r="O750" s="64"/>
      <c r="P750" s="64"/>
      <c r="Q750" s="64"/>
      <c r="R750" s="64"/>
      <c r="S750" s="64"/>
      <c r="T750" s="64"/>
      <c r="U750" s="64"/>
      <c r="V750" s="64"/>
      <c r="W750" s="64"/>
      <c r="X750" s="64"/>
      <c r="Y750" s="64"/>
      <c r="Z750" s="64"/>
    </row>
    <row r="751" ht="12" customHeight="1">
      <c r="A751" s="64"/>
      <c r="B751" s="64"/>
      <c r="C751" s="64"/>
      <c r="D751" s="64"/>
      <c r="E751" s="64"/>
      <c r="F751" s="64"/>
      <c r="G751" s="64"/>
      <c r="H751" s="64"/>
      <c r="I751" s="64"/>
      <c r="J751" s="64"/>
      <c r="K751" s="64"/>
      <c r="L751" s="64"/>
      <c r="M751" s="64"/>
      <c r="N751" s="64"/>
      <c r="O751" s="64"/>
      <c r="P751" s="64"/>
      <c r="Q751" s="64"/>
      <c r="R751" s="64"/>
      <c r="S751" s="64"/>
      <c r="T751" s="64"/>
      <c r="U751" s="64"/>
      <c r="V751" s="64"/>
      <c r="W751" s="64"/>
      <c r="X751" s="64"/>
      <c r="Y751" s="64"/>
      <c r="Z751" s="64"/>
    </row>
    <row r="752" ht="12" customHeight="1">
      <c r="A752" s="64"/>
      <c r="B752" s="64"/>
      <c r="C752" s="64"/>
      <c r="D752" s="64"/>
      <c r="E752" s="64"/>
      <c r="F752" s="64"/>
      <c r="G752" s="64"/>
      <c r="H752" s="64"/>
      <c r="I752" s="64"/>
      <c r="J752" s="64"/>
      <c r="K752" s="64"/>
      <c r="L752" s="64"/>
      <c r="M752" s="64"/>
      <c r="N752" s="64"/>
      <c r="O752" s="64"/>
      <c r="P752" s="64"/>
      <c r="Q752" s="64"/>
      <c r="R752" s="64"/>
      <c r="S752" s="64"/>
      <c r="T752" s="64"/>
      <c r="U752" s="64"/>
      <c r="V752" s="64"/>
      <c r="W752" s="64"/>
      <c r="X752" s="64"/>
      <c r="Y752" s="64"/>
      <c r="Z752" s="64"/>
    </row>
    <row r="753" ht="12" customHeight="1">
      <c r="A753" s="64"/>
      <c r="B753" s="64"/>
      <c r="C753" s="64"/>
      <c r="D753" s="64"/>
      <c r="E753" s="64"/>
      <c r="F753" s="64"/>
      <c r="G753" s="64"/>
      <c r="H753" s="64"/>
      <c r="I753" s="64"/>
      <c r="J753" s="64"/>
      <c r="K753" s="64"/>
      <c r="L753" s="64"/>
      <c r="M753" s="64"/>
      <c r="N753" s="64"/>
      <c r="O753" s="64"/>
      <c r="P753" s="64"/>
      <c r="Q753" s="64"/>
      <c r="R753" s="64"/>
      <c r="S753" s="64"/>
      <c r="T753" s="64"/>
      <c r="U753" s="64"/>
      <c r="V753" s="64"/>
      <c r="W753" s="64"/>
      <c r="X753" s="64"/>
      <c r="Y753" s="64"/>
      <c r="Z753" s="64"/>
    </row>
    <row r="754" ht="12" customHeight="1">
      <c r="A754" s="64"/>
      <c r="B754" s="64"/>
      <c r="C754" s="64"/>
      <c r="D754" s="64"/>
      <c r="E754" s="64"/>
      <c r="F754" s="64"/>
      <c r="G754" s="64"/>
      <c r="H754" s="64"/>
      <c r="I754" s="64"/>
      <c r="J754" s="64"/>
      <c r="K754" s="64"/>
      <c r="L754" s="64"/>
      <c r="M754" s="64"/>
      <c r="N754" s="64"/>
      <c r="O754" s="64"/>
      <c r="P754" s="64"/>
      <c r="Q754" s="64"/>
      <c r="R754" s="64"/>
      <c r="S754" s="64"/>
      <c r="T754" s="64"/>
      <c r="U754" s="64"/>
      <c r="V754" s="64"/>
      <c r="W754" s="64"/>
      <c r="X754" s="64"/>
      <c r="Y754" s="64"/>
      <c r="Z754" s="64"/>
    </row>
    <row r="755" ht="12" customHeight="1">
      <c r="A755" s="64"/>
      <c r="B755" s="64"/>
      <c r="C755" s="64"/>
      <c r="D755" s="64"/>
      <c r="E755" s="64"/>
      <c r="F755" s="64"/>
      <c r="G755" s="64"/>
      <c r="H755" s="64"/>
      <c r="I755" s="64"/>
      <c r="J755" s="64"/>
      <c r="K755" s="64"/>
      <c r="L755" s="64"/>
      <c r="M755" s="64"/>
      <c r="N755" s="64"/>
      <c r="O755" s="64"/>
      <c r="P755" s="64"/>
      <c r="Q755" s="64"/>
      <c r="R755" s="64"/>
      <c r="S755" s="64"/>
      <c r="T755" s="64"/>
      <c r="U755" s="64"/>
      <c r="V755" s="64"/>
      <c r="W755" s="64"/>
      <c r="X755" s="64"/>
      <c r="Y755" s="64"/>
      <c r="Z755" s="64"/>
    </row>
    <row r="756" ht="12" customHeight="1">
      <c r="A756" s="64"/>
      <c r="B756" s="64"/>
      <c r="C756" s="64"/>
      <c r="D756" s="64"/>
      <c r="E756" s="64"/>
      <c r="F756" s="64"/>
      <c r="G756" s="64"/>
      <c r="H756" s="64"/>
      <c r="I756" s="64"/>
      <c r="J756" s="64"/>
      <c r="K756" s="64"/>
      <c r="L756" s="64"/>
      <c r="M756" s="64"/>
      <c r="N756" s="64"/>
      <c r="O756" s="64"/>
      <c r="P756" s="64"/>
      <c r="Q756" s="64"/>
      <c r="R756" s="64"/>
      <c r="S756" s="64"/>
      <c r="T756" s="64"/>
      <c r="U756" s="64"/>
      <c r="V756" s="64"/>
      <c r="W756" s="64"/>
      <c r="X756" s="64"/>
      <c r="Y756" s="64"/>
      <c r="Z756" s="64"/>
    </row>
    <row r="757" ht="12" customHeight="1">
      <c r="A757" s="64"/>
      <c r="B757" s="64"/>
      <c r="C757" s="64"/>
      <c r="D757" s="64"/>
      <c r="E757" s="64"/>
      <c r="F757" s="64"/>
      <c r="G757" s="64"/>
      <c r="H757" s="64"/>
      <c r="I757" s="64"/>
      <c r="J757" s="64"/>
      <c r="K757" s="64"/>
      <c r="L757" s="64"/>
      <c r="M757" s="64"/>
      <c r="N757" s="64"/>
      <c r="O757" s="64"/>
      <c r="P757" s="64"/>
      <c r="Q757" s="64"/>
      <c r="R757" s="64"/>
      <c r="S757" s="64"/>
      <c r="T757" s="64"/>
      <c r="U757" s="64"/>
      <c r="V757" s="64"/>
      <c r="W757" s="64"/>
      <c r="X757" s="64"/>
      <c r="Y757" s="64"/>
      <c r="Z757" s="64"/>
    </row>
    <row r="758" ht="12" customHeight="1">
      <c r="A758" s="64"/>
      <c r="B758" s="64"/>
      <c r="C758" s="64"/>
      <c r="D758" s="64"/>
      <c r="E758" s="64"/>
      <c r="F758" s="64"/>
      <c r="G758" s="64"/>
      <c r="H758" s="64"/>
      <c r="I758" s="64"/>
      <c r="J758" s="64"/>
      <c r="K758" s="64"/>
      <c r="L758" s="64"/>
      <c r="M758" s="64"/>
      <c r="N758" s="64"/>
      <c r="O758" s="64"/>
      <c r="P758" s="64"/>
      <c r="Q758" s="64"/>
      <c r="R758" s="64"/>
      <c r="S758" s="64"/>
      <c r="T758" s="64"/>
      <c r="U758" s="64"/>
      <c r="V758" s="64"/>
      <c r="W758" s="64"/>
      <c r="X758" s="64"/>
      <c r="Y758" s="64"/>
      <c r="Z758" s="64"/>
    </row>
    <row r="759" ht="12" customHeight="1">
      <c r="A759" s="64"/>
      <c r="B759" s="64"/>
      <c r="C759" s="64"/>
      <c r="D759" s="64"/>
      <c r="E759" s="64"/>
      <c r="F759" s="64"/>
      <c r="G759" s="64"/>
      <c r="H759" s="64"/>
      <c r="I759" s="64"/>
      <c r="J759" s="64"/>
      <c r="K759" s="64"/>
      <c r="L759" s="64"/>
      <c r="M759" s="64"/>
      <c r="N759" s="64"/>
      <c r="O759" s="64"/>
      <c r="P759" s="64"/>
      <c r="Q759" s="64"/>
      <c r="R759" s="64"/>
      <c r="S759" s="64"/>
      <c r="T759" s="64"/>
      <c r="U759" s="64"/>
      <c r="V759" s="64"/>
      <c r="W759" s="64"/>
      <c r="X759" s="64"/>
      <c r="Y759" s="64"/>
      <c r="Z759" s="64"/>
    </row>
    <row r="760" ht="12" customHeight="1">
      <c r="A760" s="64"/>
      <c r="B760" s="64"/>
      <c r="C760" s="64"/>
      <c r="D760" s="64"/>
      <c r="E760" s="64"/>
      <c r="F760" s="64"/>
      <c r="G760" s="64"/>
      <c r="H760" s="64"/>
      <c r="I760" s="64"/>
      <c r="J760" s="64"/>
      <c r="K760" s="64"/>
      <c r="L760" s="64"/>
      <c r="M760" s="64"/>
      <c r="N760" s="64"/>
      <c r="O760" s="64"/>
      <c r="P760" s="64"/>
      <c r="Q760" s="64"/>
      <c r="R760" s="64"/>
      <c r="S760" s="64"/>
      <c r="T760" s="64"/>
      <c r="U760" s="64"/>
      <c r="V760" s="64"/>
      <c r="W760" s="64"/>
      <c r="X760" s="64"/>
      <c r="Y760" s="64"/>
      <c r="Z760" s="64"/>
    </row>
    <row r="761" ht="12" customHeight="1">
      <c r="A761" s="64"/>
      <c r="B761" s="64"/>
      <c r="C761" s="64"/>
      <c r="D761" s="64"/>
      <c r="E761" s="64"/>
      <c r="F761" s="64"/>
      <c r="G761" s="64"/>
      <c r="H761" s="64"/>
      <c r="I761" s="64"/>
      <c r="J761" s="64"/>
      <c r="K761" s="64"/>
      <c r="L761" s="64"/>
      <c r="M761" s="64"/>
      <c r="N761" s="64"/>
      <c r="O761" s="64"/>
      <c r="P761" s="64"/>
      <c r="Q761" s="64"/>
      <c r="R761" s="64"/>
      <c r="S761" s="64"/>
      <c r="T761" s="64"/>
      <c r="U761" s="64"/>
      <c r="V761" s="64"/>
      <c r="W761" s="64"/>
      <c r="X761" s="64"/>
      <c r="Y761" s="64"/>
      <c r="Z761" s="64"/>
    </row>
    <row r="762" ht="12" customHeight="1">
      <c r="A762" s="64"/>
      <c r="B762" s="64"/>
      <c r="C762" s="64"/>
      <c r="D762" s="64"/>
      <c r="E762" s="64"/>
      <c r="F762" s="64"/>
      <c r="G762" s="64"/>
      <c r="H762" s="64"/>
      <c r="I762" s="64"/>
      <c r="J762" s="64"/>
      <c r="K762" s="64"/>
      <c r="L762" s="64"/>
      <c r="M762" s="64"/>
      <c r="N762" s="64"/>
      <c r="O762" s="64"/>
      <c r="P762" s="64"/>
      <c r="Q762" s="64"/>
      <c r="R762" s="64"/>
      <c r="S762" s="64"/>
      <c r="T762" s="64"/>
      <c r="U762" s="64"/>
      <c r="V762" s="64"/>
      <c r="W762" s="64"/>
      <c r="X762" s="64"/>
      <c r="Y762" s="64"/>
      <c r="Z762" s="64"/>
    </row>
    <row r="763" ht="12" customHeight="1">
      <c r="A763" s="64"/>
      <c r="B763" s="64"/>
      <c r="C763" s="64"/>
      <c r="D763" s="64"/>
      <c r="E763" s="64"/>
      <c r="F763" s="64"/>
      <c r="G763" s="64"/>
      <c r="H763" s="64"/>
      <c r="I763" s="64"/>
      <c r="J763" s="64"/>
      <c r="K763" s="64"/>
      <c r="L763" s="64"/>
      <c r="M763" s="64"/>
      <c r="N763" s="64"/>
      <c r="O763" s="64"/>
      <c r="P763" s="64"/>
      <c r="Q763" s="64"/>
      <c r="R763" s="64"/>
      <c r="S763" s="64"/>
      <c r="T763" s="64"/>
      <c r="U763" s="64"/>
      <c r="V763" s="64"/>
      <c r="W763" s="64"/>
      <c r="X763" s="64"/>
      <c r="Y763" s="64"/>
      <c r="Z763" s="64"/>
    </row>
    <row r="764" ht="12" customHeight="1">
      <c r="A764" s="64"/>
      <c r="B764" s="64"/>
      <c r="C764" s="64"/>
      <c r="D764" s="64"/>
      <c r="E764" s="64"/>
      <c r="F764" s="64"/>
      <c r="G764" s="64"/>
      <c r="H764" s="64"/>
      <c r="I764" s="64"/>
      <c r="J764" s="64"/>
      <c r="K764" s="64"/>
      <c r="L764" s="64"/>
      <c r="M764" s="64"/>
      <c r="N764" s="64"/>
      <c r="O764" s="64"/>
      <c r="P764" s="64"/>
      <c r="Q764" s="64"/>
      <c r="R764" s="64"/>
      <c r="S764" s="64"/>
      <c r="T764" s="64"/>
      <c r="U764" s="64"/>
      <c r="V764" s="64"/>
      <c r="W764" s="64"/>
      <c r="X764" s="64"/>
      <c r="Y764" s="64"/>
      <c r="Z764" s="64"/>
    </row>
    <row r="765" ht="12" customHeight="1">
      <c r="A765" s="64"/>
      <c r="B765" s="64"/>
      <c r="C765" s="64"/>
      <c r="D765" s="64"/>
      <c r="E765" s="64"/>
      <c r="F765" s="64"/>
      <c r="G765" s="64"/>
      <c r="H765" s="64"/>
      <c r="I765" s="64"/>
      <c r="J765" s="64"/>
      <c r="K765" s="64"/>
      <c r="L765" s="64"/>
      <c r="M765" s="64"/>
      <c r="N765" s="64"/>
      <c r="O765" s="64"/>
      <c r="P765" s="64"/>
      <c r="Q765" s="64"/>
      <c r="R765" s="64"/>
      <c r="S765" s="64"/>
      <c r="T765" s="64"/>
      <c r="U765" s="64"/>
      <c r="V765" s="64"/>
      <c r="W765" s="64"/>
      <c r="X765" s="64"/>
      <c r="Y765" s="64"/>
      <c r="Z765" s="64"/>
    </row>
    <row r="766" ht="12" customHeight="1">
      <c r="A766" s="64"/>
      <c r="B766" s="64"/>
      <c r="C766" s="64"/>
      <c r="D766" s="64"/>
      <c r="E766" s="64"/>
      <c r="F766" s="64"/>
      <c r="G766" s="64"/>
      <c r="H766" s="64"/>
      <c r="I766" s="64"/>
      <c r="J766" s="64"/>
      <c r="K766" s="64"/>
      <c r="L766" s="64"/>
      <c r="M766" s="64"/>
      <c r="N766" s="64"/>
      <c r="O766" s="64"/>
      <c r="P766" s="64"/>
      <c r="Q766" s="64"/>
      <c r="R766" s="64"/>
      <c r="S766" s="64"/>
      <c r="T766" s="64"/>
      <c r="U766" s="64"/>
      <c r="V766" s="64"/>
      <c r="W766" s="64"/>
      <c r="X766" s="64"/>
      <c r="Y766" s="64"/>
      <c r="Z766" s="64"/>
    </row>
    <row r="767" ht="12" customHeight="1">
      <c r="A767" s="64"/>
      <c r="B767" s="64"/>
      <c r="C767" s="64"/>
      <c r="D767" s="64"/>
      <c r="E767" s="64"/>
      <c r="F767" s="64"/>
      <c r="G767" s="64"/>
      <c r="H767" s="64"/>
      <c r="I767" s="64"/>
      <c r="J767" s="64"/>
      <c r="K767" s="64"/>
      <c r="L767" s="64"/>
      <c r="M767" s="64"/>
      <c r="N767" s="64"/>
      <c r="O767" s="64"/>
      <c r="P767" s="64"/>
      <c r="Q767" s="64"/>
      <c r="R767" s="64"/>
      <c r="S767" s="64"/>
      <c r="T767" s="64"/>
      <c r="U767" s="64"/>
      <c r="V767" s="64"/>
      <c r="W767" s="64"/>
      <c r="X767" s="64"/>
      <c r="Y767" s="64"/>
      <c r="Z767" s="64"/>
    </row>
    <row r="768" ht="12" customHeight="1">
      <c r="A768" s="64"/>
      <c r="B768" s="64"/>
      <c r="C768" s="64"/>
      <c r="D768" s="64"/>
      <c r="E768" s="64"/>
      <c r="F768" s="64"/>
      <c r="G768" s="64"/>
      <c r="H768" s="64"/>
      <c r="I768" s="64"/>
      <c r="J768" s="64"/>
      <c r="K768" s="64"/>
      <c r="L768" s="64"/>
      <c r="M768" s="64"/>
      <c r="N768" s="64"/>
      <c r="O768" s="64"/>
      <c r="P768" s="64"/>
      <c r="Q768" s="64"/>
      <c r="R768" s="64"/>
      <c r="S768" s="64"/>
      <c r="T768" s="64"/>
      <c r="U768" s="64"/>
      <c r="V768" s="64"/>
      <c r="W768" s="64"/>
      <c r="X768" s="64"/>
      <c r="Y768" s="64"/>
      <c r="Z768" s="64"/>
    </row>
    <row r="769" ht="12" customHeight="1">
      <c r="A769" s="64"/>
      <c r="B769" s="64"/>
      <c r="C769" s="64"/>
      <c r="D769" s="64"/>
      <c r="E769" s="64"/>
      <c r="F769" s="64"/>
      <c r="G769" s="64"/>
      <c r="H769" s="64"/>
      <c r="I769" s="64"/>
      <c r="J769" s="64"/>
      <c r="K769" s="64"/>
      <c r="L769" s="64"/>
      <c r="M769" s="64"/>
      <c r="N769" s="64"/>
      <c r="O769" s="64"/>
      <c r="P769" s="64"/>
      <c r="Q769" s="64"/>
      <c r="R769" s="64"/>
      <c r="S769" s="64"/>
      <c r="T769" s="64"/>
      <c r="U769" s="64"/>
      <c r="V769" s="64"/>
      <c r="W769" s="64"/>
      <c r="X769" s="64"/>
      <c r="Y769" s="64"/>
      <c r="Z769" s="64"/>
    </row>
    <row r="770" ht="12" customHeight="1">
      <c r="A770" s="64"/>
      <c r="B770" s="64"/>
      <c r="C770" s="64"/>
      <c r="D770" s="64"/>
      <c r="E770" s="64"/>
      <c r="F770" s="64"/>
      <c r="G770" s="64"/>
      <c r="H770" s="64"/>
      <c r="I770" s="64"/>
      <c r="J770" s="64"/>
      <c r="K770" s="64"/>
      <c r="L770" s="64"/>
      <c r="M770" s="64"/>
      <c r="N770" s="64"/>
      <c r="O770" s="64"/>
      <c r="P770" s="64"/>
      <c r="Q770" s="64"/>
      <c r="R770" s="64"/>
      <c r="S770" s="64"/>
      <c r="T770" s="64"/>
      <c r="U770" s="64"/>
      <c r="V770" s="64"/>
      <c r="W770" s="64"/>
      <c r="X770" s="64"/>
      <c r="Y770" s="64"/>
      <c r="Z770" s="64"/>
    </row>
    <row r="771" ht="12" customHeight="1">
      <c r="A771" s="64"/>
      <c r="B771" s="64"/>
      <c r="C771" s="64"/>
      <c r="D771" s="64"/>
      <c r="E771" s="64"/>
      <c r="F771" s="64"/>
      <c r="G771" s="64"/>
      <c r="H771" s="64"/>
      <c r="I771" s="64"/>
      <c r="J771" s="64"/>
      <c r="K771" s="64"/>
      <c r="L771" s="64"/>
      <c r="M771" s="64"/>
      <c r="N771" s="64"/>
      <c r="O771" s="64"/>
      <c r="P771" s="64"/>
      <c r="Q771" s="64"/>
      <c r="R771" s="64"/>
      <c r="S771" s="64"/>
      <c r="T771" s="64"/>
      <c r="U771" s="64"/>
      <c r="V771" s="64"/>
      <c r="W771" s="64"/>
      <c r="X771" s="64"/>
      <c r="Y771" s="64"/>
      <c r="Z771" s="64"/>
    </row>
    <row r="772" ht="12" customHeight="1">
      <c r="A772" s="64"/>
      <c r="B772" s="64"/>
      <c r="C772" s="64"/>
      <c r="D772" s="64"/>
      <c r="E772" s="64"/>
      <c r="F772" s="64"/>
      <c r="G772" s="64"/>
      <c r="H772" s="64"/>
      <c r="I772" s="64"/>
      <c r="J772" s="64"/>
      <c r="K772" s="64"/>
      <c r="L772" s="64"/>
      <c r="M772" s="64"/>
      <c r="N772" s="64"/>
      <c r="O772" s="64"/>
      <c r="P772" s="64"/>
      <c r="Q772" s="64"/>
      <c r="R772" s="64"/>
      <c r="S772" s="64"/>
      <c r="T772" s="64"/>
      <c r="U772" s="64"/>
      <c r="V772" s="64"/>
      <c r="W772" s="64"/>
      <c r="X772" s="64"/>
      <c r="Y772" s="64"/>
      <c r="Z772" s="64"/>
    </row>
    <row r="773" ht="12" customHeight="1">
      <c r="A773" s="64"/>
      <c r="B773" s="64"/>
      <c r="C773" s="64"/>
      <c r="D773" s="64"/>
      <c r="E773" s="64"/>
      <c r="F773" s="64"/>
      <c r="G773" s="64"/>
      <c r="H773" s="64"/>
      <c r="I773" s="64"/>
      <c r="J773" s="64"/>
      <c r="K773" s="64"/>
      <c r="L773" s="64"/>
      <c r="M773" s="64"/>
      <c r="N773" s="64"/>
      <c r="O773" s="64"/>
      <c r="P773" s="64"/>
      <c r="Q773" s="64"/>
      <c r="R773" s="64"/>
      <c r="S773" s="64"/>
      <c r="T773" s="64"/>
      <c r="U773" s="64"/>
      <c r="V773" s="64"/>
      <c r="W773" s="64"/>
      <c r="X773" s="64"/>
      <c r="Y773" s="64"/>
      <c r="Z773" s="64"/>
    </row>
    <row r="774" ht="12" customHeight="1">
      <c r="A774" s="64"/>
      <c r="B774" s="64"/>
      <c r="C774" s="64"/>
      <c r="D774" s="64"/>
      <c r="E774" s="64"/>
      <c r="F774" s="64"/>
      <c r="G774" s="64"/>
      <c r="H774" s="64"/>
      <c r="I774" s="64"/>
      <c r="J774" s="64"/>
      <c r="K774" s="64"/>
      <c r="L774" s="64"/>
      <c r="M774" s="64"/>
      <c r="N774" s="64"/>
      <c r="O774" s="64"/>
      <c r="P774" s="64"/>
      <c r="Q774" s="64"/>
      <c r="R774" s="64"/>
      <c r="S774" s="64"/>
      <c r="T774" s="64"/>
      <c r="U774" s="64"/>
      <c r="V774" s="64"/>
      <c r="W774" s="64"/>
      <c r="X774" s="64"/>
      <c r="Y774" s="64"/>
      <c r="Z774" s="64"/>
    </row>
    <row r="775" ht="12" customHeight="1">
      <c r="A775" s="64"/>
      <c r="B775" s="64"/>
      <c r="C775" s="64"/>
      <c r="D775" s="64"/>
      <c r="E775" s="64"/>
      <c r="F775" s="64"/>
      <c r="G775" s="64"/>
      <c r="H775" s="64"/>
      <c r="I775" s="64"/>
      <c r="J775" s="64"/>
      <c r="K775" s="64"/>
      <c r="L775" s="64"/>
      <c r="M775" s="64"/>
      <c r="N775" s="64"/>
      <c r="O775" s="64"/>
      <c r="P775" s="64"/>
      <c r="Q775" s="64"/>
      <c r="R775" s="64"/>
      <c r="S775" s="64"/>
      <c r="T775" s="64"/>
      <c r="U775" s="64"/>
      <c r="V775" s="64"/>
      <c r="W775" s="64"/>
      <c r="X775" s="64"/>
      <c r="Y775" s="64"/>
      <c r="Z775" s="64"/>
    </row>
    <row r="776" ht="12" customHeight="1">
      <c r="A776" s="64"/>
      <c r="B776" s="64"/>
      <c r="C776" s="64"/>
      <c r="D776" s="64"/>
      <c r="E776" s="64"/>
      <c r="F776" s="64"/>
      <c r="G776" s="64"/>
      <c r="H776" s="64"/>
      <c r="I776" s="64"/>
      <c r="J776" s="64"/>
      <c r="K776" s="64"/>
      <c r="L776" s="64"/>
      <c r="M776" s="64"/>
      <c r="N776" s="64"/>
      <c r="O776" s="64"/>
      <c r="P776" s="64"/>
      <c r="Q776" s="64"/>
      <c r="R776" s="64"/>
      <c r="S776" s="64"/>
      <c r="T776" s="64"/>
      <c r="U776" s="64"/>
      <c r="V776" s="64"/>
      <c r="W776" s="64"/>
      <c r="X776" s="64"/>
      <c r="Y776" s="64"/>
      <c r="Z776" s="64"/>
    </row>
    <row r="777" ht="12" customHeight="1">
      <c r="A777" s="64"/>
      <c r="B777" s="64"/>
      <c r="C777" s="64"/>
      <c r="D777" s="64"/>
      <c r="E777" s="64"/>
      <c r="F777" s="64"/>
      <c r="G777" s="64"/>
      <c r="H777" s="64"/>
      <c r="I777" s="64"/>
      <c r="J777" s="64"/>
      <c r="K777" s="64"/>
      <c r="L777" s="64"/>
      <c r="M777" s="64"/>
      <c r="N777" s="64"/>
      <c r="O777" s="64"/>
      <c r="P777" s="64"/>
      <c r="Q777" s="64"/>
      <c r="R777" s="64"/>
      <c r="S777" s="64"/>
      <c r="T777" s="64"/>
      <c r="U777" s="64"/>
      <c r="V777" s="64"/>
      <c r="W777" s="64"/>
      <c r="X777" s="64"/>
      <c r="Y777" s="64"/>
      <c r="Z777" s="64"/>
    </row>
    <row r="778" ht="12" customHeight="1">
      <c r="A778" s="64"/>
      <c r="B778" s="64"/>
      <c r="C778" s="64"/>
      <c r="D778" s="64"/>
      <c r="E778" s="64"/>
      <c r="F778" s="64"/>
      <c r="G778" s="64"/>
      <c r="H778" s="64"/>
      <c r="I778" s="64"/>
      <c r="J778" s="64"/>
      <c r="K778" s="64"/>
      <c r="L778" s="64"/>
      <c r="M778" s="64"/>
      <c r="N778" s="64"/>
      <c r="O778" s="64"/>
      <c r="P778" s="64"/>
      <c r="Q778" s="64"/>
      <c r="R778" s="64"/>
      <c r="S778" s="64"/>
      <c r="T778" s="64"/>
      <c r="U778" s="64"/>
      <c r="V778" s="64"/>
      <c r="W778" s="64"/>
      <c r="X778" s="64"/>
      <c r="Y778" s="64"/>
      <c r="Z778" s="64"/>
    </row>
    <row r="779" ht="12" customHeight="1">
      <c r="A779" s="64"/>
      <c r="B779" s="64"/>
      <c r="C779" s="64"/>
      <c r="D779" s="64"/>
      <c r="E779" s="64"/>
      <c r="F779" s="64"/>
      <c r="G779" s="64"/>
      <c r="H779" s="64"/>
      <c r="I779" s="64"/>
      <c r="J779" s="64"/>
      <c r="K779" s="64"/>
      <c r="L779" s="64"/>
      <c r="M779" s="64"/>
      <c r="N779" s="64"/>
      <c r="O779" s="64"/>
      <c r="P779" s="64"/>
      <c r="Q779" s="64"/>
      <c r="R779" s="64"/>
      <c r="S779" s="64"/>
      <c r="T779" s="64"/>
      <c r="U779" s="64"/>
      <c r="V779" s="64"/>
      <c r="W779" s="64"/>
      <c r="X779" s="64"/>
      <c r="Y779" s="64"/>
      <c r="Z779" s="64"/>
    </row>
    <row r="780" ht="12" customHeight="1">
      <c r="A780" s="64"/>
      <c r="B780" s="64"/>
      <c r="C780" s="64"/>
      <c r="D780" s="64"/>
      <c r="E780" s="64"/>
      <c r="F780" s="64"/>
      <c r="G780" s="64"/>
      <c r="H780" s="64"/>
      <c r="I780" s="64"/>
      <c r="J780" s="64"/>
      <c r="K780" s="64"/>
      <c r="L780" s="64"/>
      <c r="M780" s="64"/>
      <c r="N780" s="64"/>
      <c r="O780" s="64"/>
      <c r="P780" s="64"/>
      <c r="Q780" s="64"/>
      <c r="R780" s="64"/>
      <c r="S780" s="64"/>
      <c r="T780" s="64"/>
      <c r="U780" s="64"/>
      <c r="V780" s="64"/>
      <c r="W780" s="64"/>
      <c r="X780" s="64"/>
      <c r="Y780" s="64"/>
      <c r="Z780" s="64"/>
    </row>
    <row r="781" ht="12" customHeight="1">
      <c r="A781" s="64"/>
      <c r="B781" s="64"/>
      <c r="C781" s="64"/>
      <c r="D781" s="64"/>
      <c r="E781" s="64"/>
      <c r="F781" s="64"/>
      <c r="G781" s="64"/>
      <c r="H781" s="64"/>
      <c r="I781" s="64"/>
      <c r="J781" s="64"/>
      <c r="K781" s="64"/>
      <c r="L781" s="64"/>
      <c r="M781" s="64"/>
      <c r="N781" s="64"/>
      <c r="O781" s="64"/>
      <c r="P781" s="64"/>
      <c r="Q781" s="64"/>
      <c r="R781" s="64"/>
      <c r="S781" s="64"/>
      <c r="T781" s="64"/>
      <c r="U781" s="64"/>
      <c r="V781" s="64"/>
      <c r="W781" s="64"/>
      <c r="X781" s="64"/>
      <c r="Y781" s="64"/>
      <c r="Z781" s="64"/>
    </row>
    <row r="782" ht="12" customHeight="1">
      <c r="A782" s="64"/>
      <c r="B782" s="64"/>
      <c r="C782" s="64"/>
      <c r="D782" s="64"/>
      <c r="E782" s="64"/>
      <c r="F782" s="64"/>
      <c r="G782" s="64"/>
      <c r="H782" s="64"/>
      <c r="I782" s="64"/>
      <c r="J782" s="64"/>
      <c r="K782" s="64"/>
      <c r="L782" s="64"/>
      <c r="M782" s="64"/>
      <c r="N782" s="64"/>
      <c r="O782" s="64"/>
      <c r="P782" s="64"/>
      <c r="Q782" s="64"/>
      <c r="R782" s="64"/>
      <c r="S782" s="64"/>
      <c r="T782" s="64"/>
      <c r="U782" s="64"/>
      <c r="V782" s="64"/>
      <c r="W782" s="64"/>
      <c r="X782" s="64"/>
      <c r="Y782" s="64"/>
      <c r="Z782" s="64"/>
    </row>
    <row r="783" ht="12" customHeight="1">
      <c r="A783" s="64"/>
      <c r="B783" s="64"/>
      <c r="C783" s="64"/>
      <c r="D783" s="64"/>
      <c r="E783" s="64"/>
      <c r="F783" s="64"/>
      <c r="G783" s="64"/>
      <c r="H783" s="64"/>
      <c r="I783" s="64"/>
      <c r="J783" s="64"/>
      <c r="K783" s="64"/>
      <c r="L783" s="64"/>
      <c r="M783" s="64"/>
      <c r="N783" s="64"/>
      <c r="O783" s="64"/>
      <c r="P783" s="64"/>
      <c r="Q783" s="64"/>
      <c r="R783" s="64"/>
      <c r="S783" s="64"/>
      <c r="T783" s="64"/>
      <c r="U783" s="64"/>
      <c r="V783" s="64"/>
      <c r="W783" s="64"/>
      <c r="X783" s="64"/>
      <c r="Y783" s="64"/>
      <c r="Z783" s="64"/>
    </row>
    <row r="784" ht="12" customHeight="1">
      <c r="A784" s="64"/>
      <c r="B784" s="64"/>
      <c r="C784" s="64"/>
      <c r="D784" s="64"/>
      <c r="E784" s="64"/>
      <c r="F784" s="64"/>
      <c r="G784" s="64"/>
      <c r="H784" s="64"/>
      <c r="I784" s="64"/>
      <c r="J784" s="64"/>
      <c r="K784" s="64"/>
      <c r="L784" s="64"/>
      <c r="M784" s="64"/>
      <c r="N784" s="64"/>
      <c r="O784" s="64"/>
      <c r="P784" s="64"/>
      <c r="Q784" s="64"/>
      <c r="R784" s="64"/>
      <c r="S784" s="64"/>
      <c r="T784" s="64"/>
      <c r="U784" s="64"/>
      <c r="V784" s="64"/>
      <c r="W784" s="64"/>
      <c r="X784" s="64"/>
      <c r="Y784" s="64"/>
      <c r="Z784" s="64"/>
    </row>
    <row r="785" ht="12" customHeight="1">
      <c r="A785" s="64"/>
      <c r="B785" s="64"/>
      <c r="C785" s="64"/>
      <c r="D785" s="64"/>
      <c r="E785" s="64"/>
      <c r="F785" s="64"/>
      <c r="G785" s="64"/>
      <c r="H785" s="64"/>
      <c r="I785" s="64"/>
      <c r="J785" s="64"/>
      <c r="K785" s="64"/>
      <c r="L785" s="64"/>
      <c r="M785" s="64"/>
      <c r="N785" s="64"/>
      <c r="O785" s="64"/>
      <c r="P785" s="64"/>
      <c r="Q785" s="64"/>
      <c r="R785" s="64"/>
      <c r="S785" s="64"/>
      <c r="T785" s="64"/>
      <c r="U785" s="64"/>
      <c r="V785" s="64"/>
      <c r="W785" s="64"/>
      <c r="X785" s="64"/>
      <c r="Y785" s="64"/>
      <c r="Z785" s="64"/>
    </row>
    <row r="786" ht="12" customHeight="1">
      <c r="A786" s="64"/>
      <c r="B786" s="64"/>
      <c r="C786" s="64"/>
      <c r="D786" s="64"/>
      <c r="E786" s="64"/>
      <c r="F786" s="64"/>
      <c r="G786" s="64"/>
      <c r="H786" s="64"/>
      <c r="I786" s="64"/>
      <c r="J786" s="64"/>
      <c r="K786" s="64"/>
      <c r="L786" s="64"/>
      <c r="M786" s="64"/>
      <c r="N786" s="64"/>
      <c r="O786" s="64"/>
      <c r="P786" s="64"/>
      <c r="Q786" s="64"/>
      <c r="R786" s="64"/>
      <c r="S786" s="64"/>
      <c r="T786" s="64"/>
      <c r="U786" s="64"/>
      <c r="V786" s="64"/>
      <c r="W786" s="64"/>
      <c r="X786" s="64"/>
      <c r="Y786" s="64"/>
      <c r="Z786" s="64"/>
    </row>
    <row r="787" ht="12" customHeight="1">
      <c r="A787" s="64"/>
      <c r="B787" s="64"/>
      <c r="C787" s="64"/>
      <c r="D787" s="64"/>
      <c r="E787" s="64"/>
      <c r="F787" s="64"/>
      <c r="G787" s="64"/>
      <c r="H787" s="64"/>
      <c r="I787" s="64"/>
      <c r="J787" s="64"/>
      <c r="K787" s="64"/>
      <c r="L787" s="64"/>
      <c r="M787" s="64"/>
      <c r="N787" s="64"/>
      <c r="O787" s="64"/>
      <c r="P787" s="64"/>
      <c r="Q787" s="64"/>
      <c r="R787" s="64"/>
      <c r="S787" s="64"/>
      <c r="T787" s="64"/>
      <c r="U787" s="64"/>
      <c r="V787" s="64"/>
      <c r="W787" s="64"/>
      <c r="X787" s="64"/>
      <c r="Y787" s="64"/>
      <c r="Z787" s="64"/>
    </row>
    <row r="788" ht="12" customHeight="1">
      <c r="A788" s="64"/>
      <c r="B788" s="64"/>
      <c r="C788" s="64"/>
      <c r="D788" s="64"/>
      <c r="E788" s="64"/>
      <c r="F788" s="64"/>
      <c r="G788" s="64"/>
      <c r="H788" s="64"/>
      <c r="I788" s="64"/>
      <c r="J788" s="64"/>
      <c r="K788" s="64"/>
      <c r="L788" s="64"/>
      <c r="M788" s="64"/>
      <c r="N788" s="64"/>
      <c r="O788" s="64"/>
      <c r="P788" s="64"/>
      <c r="Q788" s="64"/>
      <c r="R788" s="64"/>
      <c r="S788" s="64"/>
      <c r="T788" s="64"/>
      <c r="U788" s="64"/>
      <c r="V788" s="64"/>
      <c r="W788" s="64"/>
      <c r="X788" s="64"/>
      <c r="Y788" s="64"/>
      <c r="Z788" s="64"/>
    </row>
    <row r="789" ht="12" customHeight="1">
      <c r="A789" s="64"/>
      <c r="B789" s="64"/>
      <c r="C789" s="64"/>
      <c r="D789" s="64"/>
      <c r="E789" s="64"/>
      <c r="F789" s="64"/>
      <c r="G789" s="64"/>
      <c r="H789" s="64"/>
      <c r="I789" s="64"/>
      <c r="J789" s="64"/>
      <c r="K789" s="64"/>
      <c r="L789" s="64"/>
      <c r="M789" s="64"/>
      <c r="N789" s="64"/>
      <c r="O789" s="64"/>
      <c r="P789" s="64"/>
      <c r="Q789" s="64"/>
      <c r="R789" s="64"/>
      <c r="S789" s="64"/>
      <c r="T789" s="64"/>
      <c r="U789" s="64"/>
      <c r="V789" s="64"/>
      <c r="W789" s="64"/>
      <c r="X789" s="64"/>
      <c r="Y789" s="64"/>
      <c r="Z789" s="64"/>
    </row>
    <row r="790" ht="12" customHeight="1">
      <c r="A790" s="64"/>
      <c r="B790" s="64"/>
      <c r="C790" s="64"/>
      <c r="D790" s="64"/>
      <c r="E790" s="64"/>
      <c r="F790" s="64"/>
      <c r="G790" s="64"/>
      <c r="H790" s="64"/>
      <c r="I790" s="64"/>
      <c r="J790" s="64"/>
      <c r="K790" s="64"/>
      <c r="L790" s="64"/>
      <c r="M790" s="64"/>
      <c r="N790" s="64"/>
      <c r="O790" s="64"/>
      <c r="P790" s="64"/>
      <c r="Q790" s="64"/>
      <c r="R790" s="64"/>
      <c r="S790" s="64"/>
      <c r="T790" s="64"/>
      <c r="U790" s="64"/>
      <c r="V790" s="64"/>
      <c r="W790" s="64"/>
      <c r="X790" s="64"/>
      <c r="Y790" s="64"/>
      <c r="Z790" s="64"/>
    </row>
    <row r="791" ht="12" customHeight="1">
      <c r="A791" s="64"/>
      <c r="B791" s="64"/>
      <c r="C791" s="64"/>
      <c r="D791" s="64"/>
      <c r="E791" s="64"/>
      <c r="F791" s="64"/>
      <c r="G791" s="64"/>
      <c r="H791" s="64"/>
      <c r="I791" s="64"/>
      <c r="J791" s="64"/>
      <c r="K791" s="64"/>
      <c r="L791" s="64"/>
      <c r="M791" s="64"/>
      <c r="N791" s="64"/>
      <c r="O791" s="64"/>
      <c r="P791" s="64"/>
      <c r="Q791" s="64"/>
      <c r="R791" s="64"/>
      <c r="S791" s="64"/>
      <c r="T791" s="64"/>
      <c r="U791" s="64"/>
      <c r="V791" s="64"/>
      <c r="W791" s="64"/>
      <c r="X791" s="64"/>
      <c r="Y791" s="64"/>
      <c r="Z791" s="64"/>
    </row>
    <row r="792" ht="12" customHeight="1">
      <c r="A792" s="64"/>
      <c r="B792" s="64"/>
      <c r="C792" s="64"/>
      <c r="D792" s="64"/>
      <c r="E792" s="64"/>
      <c r="F792" s="64"/>
      <c r="G792" s="64"/>
      <c r="H792" s="64"/>
      <c r="I792" s="64"/>
      <c r="J792" s="64"/>
      <c r="K792" s="64"/>
      <c r="L792" s="64"/>
      <c r="M792" s="64"/>
      <c r="N792" s="64"/>
      <c r="O792" s="64"/>
      <c r="P792" s="64"/>
      <c r="Q792" s="64"/>
      <c r="R792" s="64"/>
      <c r="S792" s="64"/>
      <c r="T792" s="64"/>
      <c r="U792" s="64"/>
      <c r="V792" s="64"/>
      <c r="W792" s="64"/>
      <c r="X792" s="64"/>
      <c r="Y792" s="64"/>
      <c r="Z792" s="64"/>
    </row>
    <row r="793" ht="12" customHeight="1">
      <c r="A793" s="64"/>
      <c r="B793" s="64"/>
      <c r="C793" s="64"/>
      <c r="D793" s="64"/>
      <c r="E793" s="64"/>
      <c r="F793" s="64"/>
      <c r="G793" s="64"/>
      <c r="H793" s="64"/>
      <c r="I793" s="64"/>
      <c r="J793" s="64"/>
      <c r="K793" s="64"/>
      <c r="L793" s="64"/>
      <c r="M793" s="64"/>
      <c r="N793" s="64"/>
      <c r="O793" s="64"/>
      <c r="P793" s="64"/>
      <c r="Q793" s="64"/>
      <c r="R793" s="64"/>
      <c r="S793" s="64"/>
      <c r="T793" s="64"/>
      <c r="U793" s="64"/>
      <c r="V793" s="64"/>
      <c r="W793" s="64"/>
      <c r="X793" s="64"/>
      <c r="Y793" s="64"/>
      <c r="Z793" s="64"/>
    </row>
    <row r="794" ht="12" customHeight="1">
      <c r="A794" s="64"/>
      <c r="B794" s="64"/>
      <c r="C794" s="64"/>
      <c r="D794" s="64"/>
      <c r="E794" s="64"/>
      <c r="F794" s="64"/>
      <c r="G794" s="64"/>
      <c r="H794" s="64"/>
      <c r="I794" s="64"/>
      <c r="J794" s="64"/>
      <c r="K794" s="64"/>
      <c r="L794" s="64"/>
      <c r="M794" s="64"/>
      <c r="N794" s="64"/>
      <c r="O794" s="64"/>
      <c r="P794" s="64"/>
      <c r="Q794" s="64"/>
      <c r="R794" s="64"/>
      <c r="S794" s="64"/>
      <c r="T794" s="64"/>
      <c r="U794" s="64"/>
      <c r="V794" s="64"/>
      <c r="W794" s="64"/>
      <c r="X794" s="64"/>
      <c r="Y794" s="64"/>
      <c r="Z794" s="64"/>
    </row>
    <row r="795" ht="12" customHeight="1">
      <c r="A795" s="64"/>
      <c r="B795" s="64"/>
      <c r="C795" s="64"/>
      <c r="D795" s="64"/>
      <c r="E795" s="64"/>
      <c r="F795" s="64"/>
      <c r="G795" s="64"/>
      <c r="H795" s="64"/>
      <c r="I795" s="64"/>
      <c r="J795" s="64"/>
      <c r="K795" s="64"/>
      <c r="L795" s="64"/>
      <c r="M795" s="64"/>
      <c r="N795" s="64"/>
      <c r="O795" s="64"/>
      <c r="P795" s="64"/>
      <c r="Q795" s="64"/>
      <c r="R795" s="64"/>
      <c r="S795" s="64"/>
      <c r="T795" s="64"/>
      <c r="U795" s="64"/>
      <c r="V795" s="64"/>
      <c r="W795" s="64"/>
      <c r="X795" s="64"/>
      <c r="Y795" s="64"/>
      <c r="Z795" s="64"/>
    </row>
    <row r="796" ht="12" customHeight="1">
      <c r="A796" s="64"/>
      <c r="B796" s="64"/>
      <c r="C796" s="64"/>
      <c r="D796" s="64"/>
      <c r="E796" s="64"/>
      <c r="F796" s="64"/>
      <c r="G796" s="64"/>
      <c r="H796" s="64"/>
      <c r="I796" s="64"/>
      <c r="J796" s="64"/>
      <c r="K796" s="64"/>
      <c r="L796" s="64"/>
      <c r="M796" s="64"/>
      <c r="N796" s="64"/>
      <c r="O796" s="64"/>
      <c r="P796" s="64"/>
      <c r="Q796" s="64"/>
      <c r="R796" s="64"/>
      <c r="S796" s="64"/>
      <c r="T796" s="64"/>
      <c r="U796" s="64"/>
      <c r="V796" s="64"/>
      <c r="W796" s="64"/>
      <c r="X796" s="64"/>
      <c r="Y796" s="64"/>
      <c r="Z796" s="64"/>
    </row>
    <row r="797" ht="12" customHeight="1">
      <c r="A797" s="64"/>
      <c r="B797" s="64"/>
      <c r="C797" s="64"/>
      <c r="D797" s="64"/>
      <c r="E797" s="64"/>
      <c r="F797" s="64"/>
      <c r="G797" s="64"/>
      <c r="H797" s="64"/>
      <c r="I797" s="64"/>
      <c r="J797" s="64"/>
      <c r="K797" s="64"/>
      <c r="L797" s="64"/>
      <c r="M797" s="64"/>
      <c r="N797" s="64"/>
      <c r="O797" s="64"/>
      <c r="P797" s="64"/>
      <c r="Q797" s="64"/>
      <c r="R797" s="64"/>
      <c r="S797" s="64"/>
      <c r="T797" s="64"/>
      <c r="U797" s="64"/>
      <c r="V797" s="64"/>
      <c r="W797" s="64"/>
      <c r="X797" s="64"/>
      <c r="Y797" s="64"/>
      <c r="Z797" s="64"/>
    </row>
    <row r="798" ht="12" customHeight="1">
      <c r="A798" s="64"/>
      <c r="B798" s="64"/>
      <c r="C798" s="64"/>
      <c r="D798" s="64"/>
      <c r="E798" s="64"/>
      <c r="F798" s="64"/>
      <c r="G798" s="64"/>
      <c r="H798" s="64"/>
      <c r="I798" s="64"/>
      <c r="J798" s="64"/>
      <c r="K798" s="64"/>
      <c r="L798" s="64"/>
      <c r="M798" s="64"/>
      <c r="N798" s="64"/>
      <c r="O798" s="64"/>
      <c r="P798" s="64"/>
      <c r="Q798" s="64"/>
      <c r="R798" s="64"/>
      <c r="S798" s="64"/>
      <c r="T798" s="64"/>
      <c r="U798" s="64"/>
      <c r="V798" s="64"/>
      <c r="W798" s="64"/>
      <c r="X798" s="64"/>
      <c r="Y798" s="64"/>
      <c r="Z798" s="64"/>
    </row>
    <row r="799" ht="12" customHeight="1">
      <c r="A799" s="64"/>
      <c r="B799" s="64"/>
      <c r="C799" s="64"/>
      <c r="D799" s="64"/>
      <c r="E799" s="64"/>
      <c r="F799" s="64"/>
      <c r="G799" s="64"/>
      <c r="H799" s="64"/>
      <c r="I799" s="64"/>
      <c r="J799" s="64"/>
      <c r="K799" s="64"/>
      <c r="L799" s="64"/>
      <c r="M799" s="64"/>
      <c r="N799" s="64"/>
      <c r="O799" s="64"/>
      <c r="P799" s="64"/>
      <c r="Q799" s="64"/>
      <c r="R799" s="64"/>
      <c r="S799" s="64"/>
      <c r="T799" s="64"/>
      <c r="U799" s="64"/>
      <c r="V799" s="64"/>
      <c r="W799" s="64"/>
      <c r="X799" s="64"/>
      <c r="Y799" s="64"/>
      <c r="Z799" s="64"/>
    </row>
    <row r="800" ht="12" customHeight="1">
      <c r="A800" s="64"/>
      <c r="B800" s="64"/>
      <c r="C800" s="64"/>
      <c r="D800" s="64"/>
      <c r="E800" s="64"/>
      <c r="F800" s="64"/>
      <c r="G800" s="64"/>
      <c r="H800" s="64"/>
      <c r="I800" s="64"/>
      <c r="J800" s="64"/>
      <c r="K800" s="64"/>
      <c r="L800" s="64"/>
      <c r="M800" s="64"/>
      <c r="N800" s="64"/>
      <c r="O800" s="64"/>
      <c r="P800" s="64"/>
      <c r="Q800" s="64"/>
      <c r="R800" s="64"/>
      <c r="S800" s="64"/>
      <c r="T800" s="64"/>
      <c r="U800" s="64"/>
      <c r="V800" s="64"/>
      <c r="W800" s="64"/>
      <c r="X800" s="64"/>
      <c r="Y800" s="64"/>
      <c r="Z800" s="64"/>
    </row>
    <row r="801" ht="12" customHeight="1">
      <c r="A801" s="64"/>
      <c r="B801" s="64"/>
      <c r="C801" s="64"/>
      <c r="D801" s="64"/>
      <c r="E801" s="64"/>
      <c r="F801" s="64"/>
      <c r="G801" s="64"/>
      <c r="H801" s="64"/>
      <c r="I801" s="64"/>
      <c r="J801" s="64"/>
      <c r="K801" s="64"/>
      <c r="L801" s="64"/>
      <c r="M801" s="64"/>
      <c r="N801" s="64"/>
      <c r="O801" s="64"/>
      <c r="P801" s="64"/>
      <c r="Q801" s="64"/>
      <c r="R801" s="64"/>
      <c r="S801" s="64"/>
      <c r="T801" s="64"/>
      <c r="U801" s="64"/>
      <c r="V801" s="64"/>
      <c r="W801" s="64"/>
      <c r="X801" s="64"/>
      <c r="Y801" s="64"/>
      <c r="Z801" s="64"/>
    </row>
    <row r="802" ht="12" customHeight="1">
      <c r="A802" s="64"/>
      <c r="B802" s="64"/>
      <c r="C802" s="64"/>
      <c r="D802" s="64"/>
      <c r="E802" s="64"/>
      <c r="F802" s="64"/>
      <c r="G802" s="64"/>
      <c r="H802" s="64"/>
      <c r="I802" s="64"/>
      <c r="J802" s="64"/>
      <c r="K802" s="64"/>
      <c r="L802" s="64"/>
      <c r="M802" s="64"/>
      <c r="N802" s="64"/>
      <c r="O802" s="64"/>
      <c r="P802" s="64"/>
      <c r="Q802" s="64"/>
      <c r="R802" s="64"/>
      <c r="S802" s="64"/>
      <c r="T802" s="64"/>
      <c r="U802" s="64"/>
      <c r="V802" s="64"/>
      <c r="W802" s="64"/>
      <c r="X802" s="64"/>
      <c r="Y802" s="64"/>
      <c r="Z802" s="64"/>
    </row>
    <row r="803" ht="12" customHeight="1">
      <c r="A803" s="64"/>
      <c r="B803" s="64"/>
      <c r="C803" s="64"/>
      <c r="D803" s="64"/>
      <c r="E803" s="64"/>
      <c r="F803" s="64"/>
      <c r="G803" s="64"/>
      <c r="H803" s="64"/>
      <c r="I803" s="64"/>
      <c r="J803" s="64"/>
      <c r="K803" s="64"/>
      <c r="L803" s="64"/>
      <c r="M803" s="64"/>
      <c r="N803" s="64"/>
      <c r="O803" s="64"/>
      <c r="P803" s="64"/>
      <c r="Q803" s="64"/>
      <c r="R803" s="64"/>
      <c r="S803" s="64"/>
      <c r="T803" s="64"/>
      <c r="U803" s="64"/>
      <c r="V803" s="64"/>
      <c r="W803" s="64"/>
      <c r="X803" s="64"/>
      <c r="Y803" s="64"/>
      <c r="Z803" s="64"/>
    </row>
    <row r="804" ht="12" customHeight="1">
      <c r="A804" s="64"/>
      <c r="B804" s="64"/>
      <c r="C804" s="64"/>
      <c r="D804" s="64"/>
      <c r="E804" s="64"/>
      <c r="F804" s="64"/>
      <c r="G804" s="64"/>
      <c r="H804" s="64"/>
      <c r="I804" s="64"/>
      <c r="J804" s="64"/>
      <c r="K804" s="64"/>
      <c r="L804" s="64"/>
      <c r="M804" s="64"/>
      <c r="N804" s="64"/>
      <c r="O804" s="64"/>
      <c r="P804" s="64"/>
      <c r="Q804" s="64"/>
      <c r="R804" s="64"/>
      <c r="S804" s="64"/>
      <c r="T804" s="64"/>
      <c r="U804" s="64"/>
      <c r="V804" s="64"/>
      <c r="W804" s="64"/>
      <c r="X804" s="64"/>
      <c r="Y804" s="64"/>
      <c r="Z804" s="64"/>
    </row>
    <row r="805" ht="12" customHeight="1">
      <c r="A805" s="64"/>
      <c r="B805" s="64"/>
      <c r="C805" s="64"/>
      <c r="D805" s="64"/>
      <c r="E805" s="64"/>
      <c r="F805" s="64"/>
      <c r="G805" s="64"/>
      <c r="H805" s="64"/>
      <c r="I805" s="64"/>
      <c r="J805" s="64"/>
      <c r="K805" s="64"/>
      <c r="L805" s="64"/>
      <c r="M805" s="64"/>
      <c r="N805" s="64"/>
      <c r="O805" s="64"/>
      <c r="P805" s="64"/>
      <c r="Q805" s="64"/>
      <c r="R805" s="64"/>
      <c r="S805" s="64"/>
      <c r="T805" s="64"/>
      <c r="U805" s="64"/>
      <c r="V805" s="64"/>
      <c r="W805" s="64"/>
      <c r="X805" s="64"/>
      <c r="Y805" s="64"/>
      <c r="Z805" s="64"/>
    </row>
    <row r="806" ht="12" customHeight="1">
      <c r="A806" s="64"/>
      <c r="B806" s="64"/>
      <c r="C806" s="64"/>
      <c r="D806" s="64"/>
      <c r="E806" s="64"/>
      <c r="F806" s="64"/>
      <c r="G806" s="64"/>
      <c r="H806" s="64"/>
      <c r="I806" s="64"/>
      <c r="J806" s="64"/>
      <c r="K806" s="64"/>
      <c r="L806" s="64"/>
      <c r="M806" s="64"/>
      <c r="N806" s="64"/>
      <c r="O806" s="64"/>
      <c r="P806" s="64"/>
      <c r="Q806" s="64"/>
      <c r="R806" s="64"/>
      <c r="S806" s="64"/>
      <c r="T806" s="64"/>
      <c r="U806" s="64"/>
      <c r="V806" s="64"/>
      <c r="W806" s="64"/>
      <c r="X806" s="64"/>
      <c r="Y806" s="64"/>
      <c r="Z806" s="64"/>
    </row>
    <row r="807" ht="12" customHeight="1">
      <c r="A807" s="64"/>
      <c r="B807" s="64"/>
      <c r="C807" s="64"/>
      <c r="D807" s="64"/>
      <c r="E807" s="64"/>
      <c r="F807" s="64"/>
      <c r="G807" s="64"/>
      <c r="H807" s="64"/>
      <c r="I807" s="64"/>
      <c r="J807" s="64"/>
      <c r="K807" s="64"/>
      <c r="L807" s="64"/>
      <c r="M807" s="64"/>
      <c r="N807" s="64"/>
      <c r="O807" s="64"/>
      <c r="P807" s="64"/>
      <c r="Q807" s="64"/>
      <c r="R807" s="64"/>
      <c r="S807" s="64"/>
      <c r="T807" s="64"/>
      <c r="U807" s="64"/>
      <c r="V807" s="64"/>
      <c r="W807" s="64"/>
      <c r="X807" s="64"/>
      <c r="Y807" s="64"/>
      <c r="Z807" s="64"/>
    </row>
    <row r="808" ht="12" customHeight="1">
      <c r="A808" s="64"/>
      <c r="B808" s="64"/>
      <c r="C808" s="64"/>
      <c r="D808" s="64"/>
      <c r="E808" s="64"/>
      <c r="F808" s="64"/>
      <c r="G808" s="64"/>
      <c r="H808" s="64"/>
      <c r="I808" s="64"/>
      <c r="J808" s="64"/>
      <c r="K808" s="64"/>
      <c r="L808" s="64"/>
      <c r="M808" s="64"/>
      <c r="N808" s="64"/>
      <c r="O808" s="64"/>
      <c r="P808" s="64"/>
      <c r="Q808" s="64"/>
      <c r="R808" s="64"/>
      <c r="S808" s="64"/>
      <c r="T808" s="64"/>
      <c r="U808" s="64"/>
      <c r="V808" s="64"/>
      <c r="W808" s="64"/>
      <c r="X808" s="64"/>
      <c r="Y808" s="64"/>
      <c r="Z808" s="64"/>
    </row>
    <row r="809" ht="12" customHeight="1">
      <c r="A809" s="64"/>
      <c r="B809" s="64"/>
      <c r="C809" s="64"/>
      <c r="D809" s="64"/>
      <c r="E809" s="64"/>
      <c r="F809" s="64"/>
      <c r="G809" s="64"/>
      <c r="H809" s="64"/>
      <c r="I809" s="64"/>
      <c r="J809" s="64"/>
      <c r="K809" s="64"/>
      <c r="L809" s="64"/>
      <c r="M809" s="64"/>
      <c r="N809" s="64"/>
      <c r="O809" s="64"/>
      <c r="P809" s="64"/>
      <c r="Q809" s="64"/>
      <c r="R809" s="64"/>
      <c r="S809" s="64"/>
      <c r="T809" s="64"/>
      <c r="U809" s="64"/>
      <c r="V809" s="64"/>
      <c r="W809" s="64"/>
      <c r="X809" s="64"/>
      <c r="Y809" s="64"/>
      <c r="Z809" s="64"/>
    </row>
    <row r="810" ht="12" customHeight="1">
      <c r="A810" s="64"/>
      <c r="B810" s="64"/>
      <c r="C810" s="64"/>
      <c r="D810" s="64"/>
      <c r="E810" s="64"/>
      <c r="F810" s="64"/>
      <c r="G810" s="64"/>
      <c r="H810" s="64"/>
      <c r="I810" s="64"/>
      <c r="J810" s="64"/>
      <c r="K810" s="64"/>
      <c r="L810" s="64"/>
      <c r="M810" s="64"/>
      <c r="N810" s="64"/>
      <c r="O810" s="64"/>
      <c r="P810" s="64"/>
      <c r="Q810" s="64"/>
      <c r="R810" s="64"/>
      <c r="S810" s="64"/>
      <c r="T810" s="64"/>
      <c r="U810" s="64"/>
      <c r="V810" s="64"/>
      <c r="W810" s="64"/>
      <c r="X810" s="64"/>
      <c r="Y810" s="64"/>
      <c r="Z810" s="64"/>
    </row>
    <row r="811" ht="12" customHeight="1">
      <c r="A811" s="64"/>
      <c r="B811" s="64"/>
      <c r="C811" s="64"/>
      <c r="D811" s="64"/>
      <c r="E811" s="64"/>
      <c r="F811" s="64"/>
      <c r="G811" s="64"/>
      <c r="H811" s="64"/>
      <c r="I811" s="64"/>
      <c r="J811" s="64"/>
      <c r="K811" s="64"/>
      <c r="L811" s="64"/>
      <c r="M811" s="64"/>
      <c r="N811" s="64"/>
      <c r="O811" s="64"/>
      <c r="P811" s="64"/>
      <c r="Q811" s="64"/>
      <c r="R811" s="64"/>
      <c r="S811" s="64"/>
      <c r="T811" s="64"/>
      <c r="U811" s="64"/>
      <c r="V811" s="64"/>
      <c r="W811" s="64"/>
      <c r="X811" s="64"/>
      <c r="Y811" s="64"/>
      <c r="Z811" s="64"/>
    </row>
    <row r="812" ht="12" customHeight="1">
      <c r="A812" s="64"/>
      <c r="B812" s="64"/>
      <c r="C812" s="64"/>
      <c r="D812" s="64"/>
      <c r="E812" s="64"/>
      <c r="F812" s="64"/>
      <c r="G812" s="64"/>
      <c r="H812" s="64"/>
      <c r="I812" s="64"/>
      <c r="J812" s="64"/>
      <c r="K812" s="64"/>
      <c r="L812" s="64"/>
      <c r="M812" s="64"/>
      <c r="N812" s="64"/>
      <c r="O812" s="64"/>
      <c r="P812" s="64"/>
      <c r="Q812" s="64"/>
      <c r="R812" s="64"/>
      <c r="S812" s="64"/>
      <c r="T812" s="64"/>
      <c r="U812" s="64"/>
      <c r="V812" s="64"/>
      <c r="W812" s="64"/>
      <c r="X812" s="64"/>
      <c r="Y812" s="64"/>
      <c r="Z812" s="64"/>
    </row>
    <row r="813" ht="12" customHeight="1">
      <c r="A813" s="64"/>
      <c r="B813" s="64"/>
      <c r="C813" s="64"/>
      <c r="D813" s="64"/>
      <c r="E813" s="64"/>
      <c r="F813" s="64"/>
      <c r="G813" s="64"/>
      <c r="H813" s="64"/>
      <c r="I813" s="64"/>
      <c r="J813" s="64"/>
      <c r="K813" s="64"/>
      <c r="L813" s="64"/>
      <c r="M813" s="64"/>
      <c r="N813" s="64"/>
      <c r="O813" s="64"/>
      <c r="P813" s="64"/>
      <c r="Q813" s="64"/>
      <c r="R813" s="64"/>
      <c r="S813" s="64"/>
      <c r="T813" s="64"/>
      <c r="U813" s="64"/>
      <c r="V813" s="64"/>
      <c r="W813" s="64"/>
      <c r="X813" s="64"/>
      <c r="Y813" s="64"/>
      <c r="Z813" s="64"/>
    </row>
    <row r="814" ht="12" customHeight="1">
      <c r="A814" s="64"/>
      <c r="B814" s="64"/>
      <c r="C814" s="64"/>
      <c r="D814" s="64"/>
      <c r="E814" s="64"/>
      <c r="F814" s="64"/>
      <c r="G814" s="64"/>
      <c r="H814" s="64"/>
      <c r="I814" s="64"/>
      <c r="J814" s="64"/>
      <c r="K814" s="64"/>
      <c r="L814" s="64"/>
      <c r="M814" s="64"/>
      <c r="N814" s="64"/>
      <c r="O814" s="64"/>
      <c r="P814" s="64"/>
      <c r="Q814" s="64"/>
      <c r="R814" s="64"/>
      <c r="S814" s="64"/>
      <c r="T814" s="64"/>
      <c r="U814" s="64"/>
      <c r="V814" s="64"/>
      <c r="W814" s="64"/>
      <c r="X814" s="64"/>
      <c r="Y814" s="64"/>
      <c r="Z814" s="64"/>
    </row>
    <row r="815" ht="12" customHeight="1">
      <c r="A815" s="64"/>
      <c r="B815" s="64"/>
      <c r="C815" s="64"/>
      <c r="D815" s="64"/>
      <c r="E815" s="64"/>
      <c r="F815" s="64"/>
      <c r="G815" s="64"/>
      <c r="H815" s="64"/>
      <c r="I815" s="64"/>
      <c r="J815" s="64"/>
      <c r="K815" s="64"/>
      <c r="L815" s="64"/>
      <c r="M815" s="64"/>
      <c r="N815" s="64"/>
      <c r="O815" s="64"/>
      <c r="P815" s="64"/>
      <c r="Q815" s="64"/>
      <c r="R815" s="64"/>
      <c r="S815" s="64"/>
      <c r="T815" s="64"/>
      <c r="U815" s="64"/>
      <c r="V815" s="64"/>
      <c r="W815" s="64"/>
      <c r="X815" s="64"/>
      <c r="Y815" s="64"/>
      <c r="Z815" s="64"/>
    </row>
    <row r="816" ht="12" customHeight="1">
      <c r="A816" s="64"/>
      <c r="B816" s="64"/>
      <c r="C816" s="64"/>
      <c r="D816" s="64"/>
      <c r="E816" s="64"/>
      <c r="F816" s="64"/>
      <c r="G816" s="64"/>
      <c r="H816" s="64"/>
      <c r="I816" s="64"/>
      <c r="J816" s="64"/>
      <c r="K816" s="64"/>
      <c r="L816" s="64"/>
      <c r="M816" s="64"/>
      <c r="N816" s="64"/>
      <c r="O816" s="64"/>
      <c r="P816" s="64"/>
      <c r="Q816" s="64"/>
      <c r="R816" s="64"/>
      <c r="S816" s="64"/>
      <c r="T816" s="64"/>
      <c r="U816" s="64"/>
      <c r="V816" s="64"/>
      <c r="W816" s="64"/>
      <c r="X816" s="64"/>
      <c r="Y816" s="64"/>
      <c r="Z816" s="64"/>
    </row>
    <row r="817" ht="12" customHeight="1">
      <c r="A817" s="64"/>
      <c r="B817" s="64"/>
      <c r="C817" s="64"/>
      <c r="D817" s="64"/>
      <c r="E817" s="64"/>
      <c r="F817" s="64"/>
      <c r="G817" s="64"/>
      <c r="H817" s="64"/>
      <c r="I817" s="64"/>
      <c r="J817" s="64"/>
      <c r="K817" s="64"/>
      <c r="L817" s="64"/>
      <c r="M817" s="64"/>
      <c r="N817" s="64"/>
      <c r="O817" s="64"/>
      <c r="P817" s="64"/>
      <c r="Q817" s="64"/>
      <c r="R817" s="64"/>
      <c r="S817" s="64"/>
      <c r="T817" s="64"/>
      <c r="U817" s="64"/>
      <c r="V817" s="64"/>
      <c r="W817" s="64"/>
      <c r="X817" s="64"/>
      <c r="Y817" s="64"/>
      <c r="Z817" s="64"/>
    </row>
    <row r="818" ht="12" customHeight="1">
      <c r="A818" s="64"/>
      <c r="B818" s="64"/>
      <c r="C818" s="64"/>
      <c r="D818" s="64"/>
      <c r="E818" s="64"/>
      <c r="F818" s="64"/>
      <c r="G818" s="64"/>
      <c r="H818" s="64"/>
      <c r="I818" s="64"/>
      <c r="J818" s="64"/>
      <c r="K818" s="64"/>
      <c r="L818" s="64"/>
      <c r="M818" s="64"/>
      <c r="N818" s="64"/>
      <c r="O818" s="64"/>
      <c r="P818" s="64"/>
      <c r="Q818" s="64"/>
      <c r="R818" s="64"/>
      <c r="S818" s="64"/>
      <c r="T818" s="64"/>
      <c r="U818" s="64"/>
      <c r="V818" s="64"/>
      <c r="W818" s="64"/>
      <c r="X818" s="64"/>
      <c r="Y818" s="64"/>
      <c r="Z818" s="64"/>
    </row>
    <row r="819" ht="12" customHeight="1">
      <c r="A819" s="64"/>
      <c r="B819" s="64"/>
      <c r="C819" s="64"/>
      <c r="D819" s="64"/>
      <c r="E819" s="64"/>
      <c r="F819" s="64"/>
      <c r="G819" s="64"/>
      <c r="H819" s="64"/>
      <c r="I819" s="64"/>
      <c r="J819" s="64"/>
      <c r="K819" s="64"/>
      <c r="L819" s="64"/>
      <c r="M819" s="64"/>
      <c r="N819" s="64"/>
      <c r="O819" s="64"/>
      <c r="P819" s="64"/>
      <c r="Q819" s="64"/>
      <c r="R819" s="64"/>
      <c r="S819" s="64"/>
      <c r="T819" s="64"/>
      <c r="U819" s="64"/>
      <c r="V819" s="64"/>
      <c r="W819" s="64"/>
      <c r="X819" s="64"/>
      <c r="Y819" s="64"/>
      <c r="Z819" s="64"/>
    </row>
    <row r="820" ht="12" customHeight="1">
      <c r="A820" s="64"/>
      <c r="B820" s="64"/>
      <c r="C820" s="64"/>
      <c r="D820" s="64"/>
      <c r="E820" s="64"/>
      <c r="F820" s="64"/>
      <c r="G820" s="64"/>
      <c r="H820" s="64"/>
      <c r="I820" s="64"/>
      <c r="J820" s="64"/>
      <c r="K820" s="64"/>
      <c r="L820" s="64"/>
      <c r="M820" s="64"/>
      <c r="N820" s="64"/>
      <c r="O820" s="64"/>
      <c r="P820" s="64"/>
      <c r="Q820" s="64"/>
      <c r="R820" s="64"/>
      <c r="S820" s="64"/>
      <c r="T820" s="64"/>
      <c r="U820" s="64"/>
      <c r="V820" s="64"/>
      <c r="W820" s="64"/>
      <c r="X820" s="64"/>
      <c r="Y820" s="64"/>
      <c r="Z820" s="64"/>
    </row>
    <row r="821" ht="12" customHeight="1">
      <c r="A821" s="64"/>
      <c r="B821" s="64"/>
      <c r="C821" s="64"/>
      <c r="D821" s="64"/>
      <c r="E821" s="64"/>
      <c r="F821" s="64"/>
      <c r="G821" s="64"/>
      <c r="H821" s="64"/>
      <c r="I821" s="64"/>
      <c r="J821" s="64"/>
      <c r="K821" s="64"/>
      <c r="L821" s="64"/>
      <c r="M821" s="64"/>
      <c r="N821" s="64"/>
      <c r="O821" s="64"/>
      <c r="P821" s="64"/>
      <c r="Q821" s="64"/>
      <c r="R821" s="64"/>
      <c r="S821" s="64"/>
      <c r="T821" s="64"/>
      <c r="U821" s="64"/>
      <c r="V821" s="64"/>
      <c r="W821" s="64"/>
      <c r="X821" s="64"/>
      <c r="Y821" s="64"/>
      <c r="Z821" s="64"/>
    </row>
    <row r="822" ht="12" customHeight="1">
      <c r="A822" s="64"/>
      <c r="B822" s="64"/>
      <c r="C822" s="64"/>
      <c r="D822" s="64"/>
      <c r="E822" s="64"/>
      <c r="F822" s="64"/>
      <c r="G822" s="64"/>
      <c r="H822" s="64"/>
      <c r="I822" s="64"/>
      <c r="J822" s="64"/>
      <c r="K822" s="64"/>
      <c r="L822" s="64"/>
      <c r="M822" s="64"/>
      <c r="N822" s="64"/>
      <c r="O822" s="64"/>
      <c r="P822" s="64"/>
      <c r="Q822" s="64"/>
      <c r="R822" s="64"/>
      <c r="S822" s="64"/>
      <c r="T822" s="64"/>
      <c r="U822" s="64"/>
      <c r="V822" s="64"/>
      <c r="W822" s="64"/>
      <c r="X822" s="64"/>
      <c r="Y822" s="64"/>
      <c r="Z822" s="64"/>
    </row>
    <row r="823" ht="12" customHeight="1">
      <c r="A823" s="64"/>
      <c r="B823" s="64"/>
      <c r="C823" s="64"/>
      <c r="D823" s="64"/>
      <c r="E823" s="64"/>
      <c r="F823" s="64"/>
      <c r="G823" s="64"/>
      <c r="H823" s="64"/>
      <c r="I823" s="64"/>
      <c r="J823" s="64"/>
      <c r="K823" s="64"/>
      <c r="L823" s="64"/>
      <c r="M823" s="64"/>
      <c r="N823" s="64"/>
      <c r="O823" s="64"/>
      <c r="P823" s="64"/>
      <c r="Q823" s="64"/>
      <c r="R823" s="64"/>
      <c r="S823" s="64"/>
      <c r="T823" s="64"/>
      <c r="U823" s="64"/>
      <c r="V823" s="64"/>
      <c r="W823" s="64"/>
      <c r="X823" s="64"/>
      <c r="Y823" s="64"/>
      <c r="Z823" s="64"/>
    </row>
    <row r="824" ht="12" customHeight="1">
      <c r="A824" s="64"/>
      <c r="B824" s="64"/>
      <c r="C824" s="64"/>
      <c r="D824" s="64"/>
      <c r="E824" s="64"/>
      <c r="F824" s="64"/>
      <c r="G824" s="64"/>
      <c r="H824" s="64"/>
      <c r="I824" s="64"/>
      <c r="J824" s="64"/>
      <c r="K824" s="64"/>
      <c r="L824" s="64"/>
      <c r="M824" s="64"/>
      <c r="N824" s="64"/>
      <c r="O824" s="64"/>
      <c r="P824" s="64"/>
      <c r="Q824" s="64"/>
      <c r="R824" s="64"/>
      <c r="S824" s="64"/>
      <c r="T824" s="64"/>
      <c r="U824" s="64"/>
      <c r="V824" s="64"/>
      <c r="W824" s="64"/>
      <c r="X824" s="64"/>
      <c r="Y824" s="64"/>
      <c r="Z824" s="64"/>
    </row>
    <row r="825" ht="12" customHeight="1">
      <c r="A825" s="64"/>
      <c r="B825" s="64"/>
      <c r="C825" s="64"/>
      <c r="D825" s="64"/>
      <c r="E825" s="64"/>
      <c r="F825" s="64"/>
      <c r="G825" s="64"/>
      <c r="H825" s="64"/>
      <c r="I825" s="64"/>
      <c r="J825" s="64"/>
      <c r="K825" s="64"/>
      <c r="L825" s="64"/>
      <c r="M825" s="64"/>
      <c r="N825" s="64"/>
      <c r="O825" s="64"/>
      <c r="P825" s="64"/>
      <c r="Q825" s="64"/>
      <c r="R825" s="64"/>
      <c r="S825" s="64"/>
      <c r="T825" s="64"/>
      <c r="U825" s="64"/>
      <c r="V825" s="64"/>
      <c r="W825" s="64"/>
      <c r="X825" s="64"/>
      <c r="Y825" s="64"/>
      <c r="Z825" s="64"/>
    </row>
    <row r="826" ht="12" customHeight="1">
      <c r="A826" s="64"/>
      <c r="B826" s="64"/>
      <c r="C826" s="64"/>
      <c r="D826" s="64"/>
      <c r="E826" s="64"/>
      <c r="F826" s="64"/>
      <c r="G826" s="64"/>
      <c r="H826" s="64"/>
      <c r="I826" s="64"/>
      <c r="J826" s="64"/>
      <c r="K826" s="64"/>
      <c r="L826" s="64"/>
      <c r="M826" s="64"/>
      <c r="N826" s="64"/>
      <c r="O826" s="64"/>
      <c r="P826" s="64"/>
      <c r="Q826" s="64"/>
      <c r="R826" s="64"/>
      <c r="S826" s="64"/>
      <c r="T826" s="64"/>
      <c r="U826" s="64"/>
      <c r="V826" s="64"/>
      <c r="W826" s="64"/>
      <c r="X826" s="64"/>
      <c r="Y826" s="64"/>
      <c r="Z826" s="64"/>
    </row>
    <row r="827" ht="12" customHeight="1">
      <c r="A827" s="64"/>
      <c r="B827" s="64"/>
      <c r="C827" s="64"/>
      <c r="D827" s="64"/>
      <c r="E827" s="64"/>
      <c r="F827" s="64"/>
      <c r="G827" s="64"/>
      <c r="H827" s="64"/>
      <c r="I827" s="64"/>
      <c r="J827" s="64"/>
      <c r="K827" s="64"/>
      <c r="L827" s="64"/>
      <c r="M827" s="64"/>
      <c r="N827" s="64"/>
      <c r="O827" s="64"/>
      <c r="P827" s="64"/>
      <c r="Q827" s="64"/>
      <c r="R827" s="64"/>
      <c r="S827" s="64"/>
      <c r="T827" s="64"/>
      <c r="U827" s="64"/>
      <c r="V827" s="64"/>
      <c r="W827" s="64"/>
      <c r="X827" s="64"/>
      <c r="Y827" s="64"/>
      <c r="Z827" s="64"/>
    </row>
    <row r="828" ht="12" customHeight="1">
      <c r="A828" s="64"/>
      <c r="B828" s="64"/>
      <c r="C828" s="64"/>
      <c r="D828" s="64"/>
      <c r="E828" s="64"/>
      <c r="F828" s="64"/>
      <c r="G828" s="64"/>
      <c r="H828" s="64"/>
      <c r="I828" s="64"/>
      <c r="J828" s="64"/>
      <c r="K828" s="64"/>
      <c r="L828" s="64"/>
      <c r="M828" s="64"/>
      <c r="N828" s="64"/>
      <c r="O828" s="64"/>
      <c r="P828" s="64"/>
      <c r="Q828" s="64"/>
      <c r="R828" s="64"/>
      <c r="S828" s="64"/>
      <c r="T828" s="64"/>
      <c r="U828" s="64"/>
      <c r="V828" s="64"/>
      <c r="W828" s="64"/>
      <c r="X828" s="64"/>
      <c r="Y828" s="64"/>
      <c r="Z828" s="64"/>
    </row>
    <row r="829" ht="12" customHeight="1">
      <c r="A829" s="64"/>
      <c r="B829" s="64"/>
      <c r="C829" s="64"/>
      <c r="D829" s="64"/>
      <c r="E829" s="64"/>
      <c r="F829" s="64"/>
      <c r="G829" s="64"/>
      <c r="H829" s="64"/>
      <c r="I829" s="64"/>
      <c r="J829" s="64"/>
      <c r="K829" s="64"/>
      <c r="L829" s="64"/>
      <c r="M829" s="64"/>
      <c r="N829" s="64"/>
      <c r="O829" s="64"/>
      <c r="P829" s="64"/>
      <c r="Q829" s="64"/>
      <c r="R829" s="64"/>
      <c r="S829" s="64"/>
      <c r="T829" s="64"/>
      <c r="U829" s="64"/>
      <c r="V829" s="64"/>
      <c r="W829" s="64"/>
      <c r="X829" s="64"/>
      <c r="Y829" s="64"/>
      <c r="Z829" s="64"/>
    </row>
    <row r="830" ht="12" customHeight="1">
      <c r="A830" s="64"/>
      <c r="B830" s="64"/>
      <c r="C830" s="64"/>
      <c r="D830" s="64"/>
      <c r="E830" s="64"/>
      <c r="F830" s="64"/>
      <c r="G830" s="64"/>
      <c r="H830" s="64"/>
      <c r="I830" s="64"/>
      <c r="J830" s="64"/>
      <c r="K830" s="64"/>
      <c r="L830" s="64"/>
      <c r="M830" s="64"/>
      <c r="N830" s="64"/>
      <c r="O830" s="64"/>
      <c r="P830" s="64"/>
      <c r="Q830" s="64"/>
      <c r="R830" s="64"/>
      <c r="S830" s="64"/>
      <c r="T830" s="64"/>
      <c r="U830" s="64"/>
      <c r="V830" s="64"/>
      <c r="W830" s="64"/>
      <c r="X830" s="64"/>
      <c r="Y830" s="64"/>
      <c r="Z830" s="64"/>
    </row>
    <row r="831" ht="12" customHeight="1">
      <c r="A831" s="64"/>
      <c r="B831" s="64"/>
      <c r="C831" s="64"/>
      <c r="D831" s="64"/>
      <c r="E831" s="64"/>
      <c r="F831" s="64"/>
      <c r="G831" s="64"/>
      <c r="H831" s="64"/>
      <c r="I831" s="64"/>
      <c r="J831" s="64"/>
      <c r="K831" s="64"/>
      <c r="L831" s="64"/>
      <c r="M831" s="64"/>
      <c r="N831" s="64"/>
      <c r="O831" s="64"/>
      <c r="P831" s="64"/>
      <c r="Q831" s="64"/>
      <c r="R831" s="64"/>
      <c r="S831" s="64"/>
      <c r="T831" s="64"/>
      <c r="U831" s="64"/>
      <c r="V831" s="64"/>
      <c r="W831" s="64"/>
      <c r="X831" s="64"/>
      <c r="Y831" s="64"/>
      <c r="Z831" s="64"/>
    </row>
    <row r="832" ht="12" customHeight="1">
      <c r="A832" s="64"/>
      <c r="B832" s="64"/>
      <c r="C832" s="64"/>
      <c r="D832" s="64"/>
      <c r="E832" s="64"/>
      <c r="F832" s="64"/>
      <c r="G832" s="64"/>
      <c r="H832" s="64"/>
      <c r="I832" s="64"/>
      <c r="J832" s="64"/>
      <c r="K832" s="64"/>
      <c r="L832" s="64"/>
      <c r="M832" s="64"/>
      <c r="N832" s="64"/>
      <c r="O832" s="64"/>
      <c r="P832" s="64"/>
      <c r="Q832" s="64"/>
      <c r="R832" s="64"/>
      <c r="S832" s="64"/>
      <c r="T832" s="64"/>
      <c r="U832" s="64"/>
      <c r="V832" s="64"/>
      <c r="W832" s="64"/>
      <c r="X832" s="64"/>
      <c r="Y832" s="64"/>
      <c r="Z832" s="64"/>
    </row>
    <row r="833" ht="12" customHeight="1">
      <c r="A833" s="64"/>
      <c r="B833" s="64"/>
      <c r="C833" s="64"/>
      <c r="D833" s="64"/>
      <c r="E833" s="64"/>
      <c r="F833" s="64"/>
      <c r="G833" s="64"/>
      <c r="H833" s="64"/>
      <c r="I833" s="64"/>
      <c r="J833" s="64"/>
      <c r="K833" s="64"/>
      <c r="L833" s="64"/>
      <c r="M833" s="64"/>
      <c r="N833" s="64"/>
      <c r="O833" s="64"/>
      <c r="P833" s="64"/>
      <c r="Q833" s="64"/>
      <c r="R833" s="64"/>
      <c r="S833" s="64"/>
      <c r="T833" s="64"/>
      <c r="U833" s="64"/>
      <c r="V833" s="64"/>
      <c r="W833" s="64"/>
      <c r="X833" s="64"/>
      <c r="Y833" s="64"/>
      <c r="Z833" s="64"/>
    </row>
    <row r="834" ht="12" customHeight="1">
      <c r="A834" s="64"/>
      <c r="B834" s="64"/>
      <c r="C834" s="64"/>
      <c r="D834" s="64"/>
      <c r="E834" s="64"/>
      <c r="F834" s="64"/>
      <c r="G834" s="64"/>
      <c r="H834" s="64"/>
      <c r="I834" s="64"/>
      <c r="J834" s="64"/>
      <c r="K834" s="64"/>
      <c r="L834" s="64"/>
      <c r="M834" s="64"/>
      <c r="N834" s="64"/>
      <c r="O834" s="64"/>
      <c r="P834" s="64"/>
      <c r="Q834" s="64"/>
      <c r="R834" s="64"/>
      <c r="S834" s="64"/>
      <c r="T834" s="64"/>
      <c r="U834" s="64"/>
      <c r="V834" s="64"/>
      <c r="W834" s="64"/>
      <c r="X834" s="64"/>
      <c r="Y834" s="64"/>
      <c r="Z834" s="64"/>
    </row>
    <row r="835" ht="12" customHeight="1">
      <c r="A835" s="64"/>
      <c r="B835" s="64"/>
      <c r="C835" s="64"/>
      <c r="D835" s="64"/>
      <c r="E835" s="64"/>
      <c r="F835" s="64"/>
      <c r="G835" s="64"/>
      <c r="H835" s="64"/>
      <c r="I835" s="64"/>
      <c r="J835" s="64"/>
      <c r="K835" s="64"/>
      <c r="L835" s="64"/>
      <c r="M835" s="64"/>
      <c r="N835" s="64"/>
      <c r="O835" s="64"/>
      <c r="P835" s="64"/>
      <c r="Q835" s="64"/>
      <c r="R835" s="64"/>
      <c r="S835" s="64"/>
      <c r="T835" s="64"/>
      <c r="U835" s="64"/>
      <c r="V835" s="64"/>
      <c r="W835" s="64"/>
      <c r="X835" s="64"/>
      <c r="Y835" s="64"/>
      <c r="Z835" s="64"/>
    </row>
    <row r="836" ht="12" customHeight="1">
      <c r="A836" s="64"/>
      <c r="B836" s="64"/>
      <c r="C836" s="64"/>
      <c r="D836" s="64"/>
      <c r="E836" s="64"/>
      <c r="F836" s="64"/>
      <c r="G836" s="64"/>
      <c r="H836" s="64"/>
      <c r="I836" s="64"/>
      <c r="J836" s="64"/>
      <c r="K836" s="64"/>
      <c r="L836" s="64"/>
      <c r="M836" s="64"/>
      <c r="N836" s="64"/>
      <c r="O836" s="64"/>
      <c r="P836" s="64"/>
      <c r="Q836" s="64"/>
      <c r="R836" s="64"/>
      <c r="S836" s="64"/>
      <c r="T836" s="64"/>
      <c r="U836" s="64"/>
      <c r="V836" s="64"/>
      <c r="W836" s="64"/>
      <c r="X836" s="64"/>
      <c r="Y836" s="64"/>
      <c r="Z836" s="64"/>
    </row>
    <row r="837" ht="12" customHeight="1">
      <c r="A837" s="64"/>
      <c r="B837" s="64"/>
      <c r="C837" s="64"/>
      <c r="D837" s="64"/>
      <c r="E837" s="64"/>
      <c r="F837" s="64"/>
      <c r="G837" s="64"/>
      <c r="H837" s="64"/>
      <c r="I837" s="64"/>
      <c r="J837" s="64"/>
      <c r="K837" s="64"/>
      <c r="L837" s="64"/>
      <c r="M837" s="64"/>
      <c r="N837" s="64"/>
      <c r="O837" s="64"/>
      <c r="P837" s="64"/>
      <c r="Q837" s="64"/>
      <c r="R837" s="64"/>
      <c r="S837" s="64"/>
      <c r="T837" s="64"/>
      <c r="U837" s="64"/>
      <c r="V837" s="64"/>
      <c r="W837" s="64"/>
      <c r="X837" s="64"/>
      <c r="Y837" s="64"/>
      <c r="Z837" s="64"/>
    </row>
    <row r="838" ht="12" customHeight="1">
      <c r="A838" s="64"/>
      <c r="B838" s="64"/>
      <c r="C838" s="64"/>
      <c r="D838" s="64"/>
      <c r="E838" s="64"/>
      <c r="F838" s="64"/>
      <c r="G838" s="64"/>
      <c r="H838" s="64"/>
      <c r="I838" s="64"/>
      <c r="J838" s="64"/>
      <c r="K838" s="64"/>
      <c r="L838" s="64"/>
      <c r="M838" s="64"/>
      <c r="N838" s="64"/>
      <c r="O838" s="64"/>
      <c r="P838" s="64"/>
      <c r="Q838" s="64"/>
      <c r="R838" s="64"/>
      <c r="S838" s="64"/>
      <c r="T838" s="64"/>
      <c r="U838" s="64"/>
      <c r="V838" s="64"/>
      <c r="W838" s="64"/>
      <c r="X838" s="64"/>
      <c r="Y838" s="64"/>
      <c r="Z838" s="64"/>
    </row>
    <row r="839" ht="12" customHeight="1">
      <c r="A839" s="64"/>
      <c r="B839" s="64"/>
      <c r="C839" s="64"/>
      <c r="D839" s="64"/>
      <c r="E839" s="64"/>
      <c r="F839" s="64"/>
      <c r="G839" s="64"/>
      <c r="H839" s="64"/>
      <c r="I839" s="64"/>
      <c r="J839" s="64"/>
      <c r="K839" s="64"/>
      <c r="L839" s="64"/>
      <c r="M839" s="64"/>
      <c r="N839" s="64"/>
      <c r="O839" s="64"/>
      <c r="P839" s="64"/>
      <c r="Q839" s="64"/>
      <c r="R839" s="64"/>
      <c r="S839" s="64"/>
      <c r="T839" s="64"/>
      <c r="U839" s="64"/>
      <c r="V839" s="64"/>
      <c r="W839" s="64"/>
      <c r="X839" s="64"/>
      <c r="Y839" s="64"/>
      <c r="Z839" s="64"/>
    </row>
    <row r="840" ht="12" customHeight="1">
      <c r="A840" s="64"/>
      <c r="B840" s="64"/>
      <c r="C840" s="64"/>
      <c r="D840" s="64"/>
      <c r="E840" s="64"/>
      <c r="F840" s="64"/>
      <c r="G840" s="64"/>
      <c r="H840" s="64"/>
      <c r="I840" s="64"/>
      <c r="J840" s="64"/>
      <c r="K840" s="64"/>
      <c r="L840" s="64"/>
      <c r="M840" s="64"/>
      <c r="N840" s="64"/>
      <c r="O840" s="64"/>
      <c r="P840" s="64"/>
      <c r="Q840" s="64"/>
      <c r="R840" s="64"/>
      <c r="S840" s="64"/>
      <c r="T840" s="64"/>
      <c r="U840" s="64"/>
      <c r="V840" s="64"/>
      <c r="W840" s="64"/>
      <c r="X840" s="64"/>
      <c r="Y840" s="64"/>
      <c r="Z840" s="64"/>
    </row>
    <row r="841" ht="12" customHeight="1">
      <c r="A841" s="64"/>
      <c r="B841" s="64"/>
      <c r="C841" s="64"/>
      <c r="D841" s="64"/>
      <c r="E841" s="64"/>
      <c r="F841" s="64"/>
      <c r="G841" s="64"/>
      <c r="H841" s="64"/>
      <c r="I841" s="64"/>
      <c r="J841" s="64"/>
      <c r="K841" s="64"/>
      <c r="L841" s="64"/>
      <c r="M841" s="64"/>
      <c r="N841" s="64"/>
      <c r="O841" s="64"/>
      <c r="P841" s="64"/>
      <c r="Q841" s="64"/>
      <c r="R841" s="64"/>
      <c r="S841" s="64"/>
      <c r="T841" s="64"/>
      <c r="U841" s="64"/>
      <c r="V841" s="64"/>
      <c r="W841" s="64"/>
      <c r="X841" s="64"/>
      <c r="Y841" s="64"/>
      <c r="Z841" s="64"/>
    </row>
    <row r="842" ht="12" customHeight="1">
      <c r="A842" s="64"/>
      <c r="B842" s="64"/>
      <c r="C842" s="64"/>
      <c r="D842" s="64"/>
      <c r="E842" s="64"/>
      <c r="F842" s="64"/>
      <c r="G842" s="64"/>
      <c r="H842" s="64"/>
      <c r="I842" s="64"/>
      <c r="J842" s="64"/>
      <c r="K842" s="64"/>
      <c r="L842" s="64"/>
      <c r="M842" s="64"/>
      <c r="N842" s="64"/>
      <c r="O842" s="64"/>
      <c r="P842" s="64"/>
      <c r="Q842" s="64"/>
      <c r="R842" s="64"/>
      <c r="S842" s="64"/>
      <c r="T842" s="64"/>
      <c r="U842" s="64"/>
      <c r="V842" s="64"/>
      <c r="W842" s="64"/>
      <c r="X842" s="64"/>
      <c r="Y842" s="64"/>
      <c r="Z842" s="64"/>
    </row>
    <row r="843" ht="12" customHeight="1">
      <c r="A843" s="64"/>
      <c r="B843" s="64"/>
      <c r="C843" s="64"/>
      <c r="D843" s="64"/>
      <c r="E843" s="64"/>
      <c r="F843" s="64"/>
      <c r="G843" s="64"/>
      <c r="H843" s="64"/>
      <c r="I843" s="64"/>
      <c r="J843" s="64"/>
      <c r="K843" s="64"/>
      <c r="L843" s="64"/>
      <c r="M843" s="64"/>
      <c r="N843" s="64"/>
      <c r="O843" s="64"/>
      <c r="P843" s="64"/>
      <c r="Q843" s="64"/>
      <c r="R843" s="64"/>
      <c r="S843" s="64"/>
      <c r="T843" s="64"/>
      <c r="U843" s="64"/>
      <c r="V843" s="64"/>
      <c r="W843" s="64"/>
      <c r="X843" s="64"/>
      <c r="Y843" s="64"/>
      <c r="Z843" s="64"/>
    </row>
    <row r="844" ht="12" customHeight="1">
      <c r="A844" s="64"/>
      <c r="B844" s="64"/>
      <c r="C844" s="64"/>
      <c r="D844" s="64"/>
      <c r="E844" s="64"/>
      <c r="F844" s="64"/>
      <c r="G844" s="64"/>
      <c r="H844" s="64"/>
      <c r="I844" s="64"/>
      <c r="J844" s="64"/>
      <c r="K844" s="64"/>
      <c r="L844" s="64"/>
      <c r="M844" s="64"/>
      <c r="N844" s="64"/>
      <c r="O844" s="64"/>
      <c r="P844" s="64"/>
      <c r="Q844" s="64"/>
      <c r="R844" s="64"/>
      <c r="S844" s="64"/>
      <c r="T844" s="64"/>
      <c r="U844" s="64"/>
      <c r="V844" s="64"/>
      <c r="W844" s="64"/>
      <c r="X844" s="64"/>
      <c r="Y844" s="64"/>
      <c r="Z844" s="64"/>
    </row>
    <row r="845" ht="12" customHeight="1">
      <c r="A845" s="64"/>
      <c r="B845" s="64"/>
      <c r="C845" s="64"/>
      <c r="D845" s="64"/>
      <c r="E845" s="64"/>
      <c r="F845" s="64"/>
      <c r="G845" s="64"/>
      <c r="H845" s="64"/>
      <c r="I845" s="64"/>
      <c r="J845" s="64"/>
      <c r="K845" s="64"/>
      <c r="L845" s="64"/>
      <c r="M845" s="64"/>
      <c r="N845" s="64"/>
      <c r="O845" s="64"/>
      <c r="P845" s="64"/>
      <c r="Q845" s="64"/>
      <c r="R845" s="64"/>
      <c r="S845" s="64"/>
      <c r="T845" s="64"/>
      <c r="U845" s="64"/>
      <c r="V845" s="64"/>
      <c r="W845" s="64"/>
      <c r="X845" s="64"/>
      <c r="Y845" s="64"/>
      <c r="Z845" s="64"/>
    </row>
    <row r="846" ht="12" customHeight="1">
      <c r="A846" s="64"/>
      <c r="B846" s="64"/>
      <c r="C846" s="64"/>
      <c r="D846" s="64"/>
      <c r="E846" s="64"/>
      <c r="F846" s="64"/>
      <c r="G846" s="64"/>
      <c r="H846" s="64"/>
      <c r="I846" s="64"/>
      <c r="J846" s="64"/>
      <c r="K846" s="64"/>
      <c r="L846" s="64"/>
      <c r="M846" s="64"/>
      <c r="N846" s="64"/>
      <c r="O846" s="64"/>
      <c r="P846" s="64"/>
      <c r="Q846" s="64"/>
      <c r="R846" s="64"/>
      <c r="S846" s="64"/>
      <c r="T846" s="64"/>
      <c r="U846" s="64"/>
      <c r="V846" s="64"/>
      <c r="W846" s="64"/>
      <c r="X846" s="64"/>
      <c r="Y846" s="64"/>
      <c r="Z846" s="64"/>
    </row>
    <row r="847" ht="12" customHeight="1">
      <c r="A847" s="64"/>
      <c r="B847" s="64"/>
      <c r="C847" s="64"/>
      <c r="D847" s="64"/>
      <c r="E847" s="64"/>
      <c r="F847" s="64"/>
      <c r="G847" s="64"/>
      <c r="H847" s="64"/>
      <c r="I847" s="64"/>
      <c r="J847" s="64"/>
      <c r="K847" s="64"/>
      <c r="L847" s="64"/>
      <c r="M847" s="64"/>
      <c r="N847" s="64"/>
      <c r="O847" s="64"/>
      <c r="P847" s="64"/>
      <c r="Q847" s="64"/>
      <c r="R847" s="64"/>
      <c r="S847" s="64"/>
      <c r="T847" s="64"/>
      <c r="U847" s="64"/>
      <c r="V847" s="64"/>
      <c r="W847" s="64"/>
      <c r="X847" s="64"/>
      <c r="Y847" s="64"/>
      <c r="Z847" s="64"/>
    </row>
    <row r="848" ht="12" customHeight="1">
      <c r="A848" s="64"/>
      <c r="B848" s="64"/>
      <c r="C848" s="64"/>
      <c r="D848" s="64"/>
      <c r="E848" s="64"/>
      <c r="F848" s="64"/>
      <c r="G848" s="64"/>
      <c r="H848" s="64"/>
      <c r="I848" s="64"/>
      <c r="J848" s="64"/>
      <c r="K848" s="64"/>
      <c r="L848" s="64"/>
      <c r="M848" s="64"/>
      <c r="N848" s="64"/>
      <c r="O848" s="64"/>
      <c r="P848" s="64"/>
      <c r="Q848" s="64"/>
      <c r="R848" s="64"/>
      <c r="S848" s="64"/>
      <c r="T848" s="64"/>
      <c r="U848" s="64"/>
      <c r="V848" s="64"/>
      <c r="W848" s="64"/>
      <c r="X848" s="64"/>
      <c r="Y848" s="64"/>
      <c r="Z848" s="64"/>
    </row>
    <row r="849" ht="12" customHeight="1">
      <c r="A849" s="64"/>
      <c r="B849" s="64"/>
      <c r="C849" s="64"/>
      <c r="D849" s="64"/>
      <c r="E849" s="64"/>
      <c r="F849" s="64"/>
      <c r="G849" s="64"/>
      <c r="H849" s="64"/>
      <c r="I849" s="64"/>
      <c r="J849" s="64"/>
      <c r="K849" s="64"/>
      <c r="L849" s="64"/>
      <c r="M849" s="64"/>
      <c r="N849" s="64"/>
      <c r="O849" s="64"/>
      <c r="P849" s="64"/>
      <c r="Q849" s="64"/>
      <c r="R849" s="64"/>
      <c r="S849" s="64"/>
      <c r="T849" s="64"/>
      <c r="U849" s="64"/>
      <c r="V849" s="64"/>
      <c r="W849" s="64"/>
      <c r="X849" s="64"/>
      <c r="Y849" s="64"/>
      <c r="Z849" s="64"/>
    </row>
    <row r="850" ht="12" customHeight="1">
      <c r="A850" s="64"/>
      <c r="B850" s="64"/>
      <c r="C850" s="64"/>
      <c r="D850" s="64"/>
      <c r="E850" s="64"/>
      <c r="F850" s="64"/>
      <c r="G850" s="64"/>
      <c r="H850" s="64"/>
      <c r="I850" s="64"/>
      <c r="J850" s="64"/>
      <c r="K850" s="64"/>
      <c r="L850" s="64"/>
      <c r="M850" s="64"/>
      <c r="N850" s="64"/>
      <c r="O850" s="64"/>
      <c r="P850" s="64"/>
      <c r="Q850" s="64"/>
      <c r="R850" s="64"/>
      <c r="S850" s="64"/>
      <c r="T850" s="64"/>
      <c r="U850" s="64"/>
      <c r="V850" s="64"/>
      <c r="W850" s="64"/>
      <c r="X850" s="64"/>
      <c r="Y850" s="64"/>
      <c r="Z850" s="64"/>
    </row>
    <row r="851" ht="12" customHeight="1">
      <c r="A851" s="64"/>
      <c r="B851" s="64"/>
      <c r="C851" s="64"/>
      <c r="D851" s="64"/>
      <c r="E851" s="64"/>
      <c r="F851" s="64"/>
      <c r="G851" s="64"/>
      <c r="H851" s="64"/>
      <c r="I851" s="64"/>
      <c r="J851" s="64"/>
      <c r="K851" s="64"/>
      <c r="L851" s="64"/>
      <c r="M851" s="64"/>
      <c r="N851" s="64"/>
      <c r="O851" s="64"/>
      <c r="P851" s="64"/>
      <c r="Q851" s="64"/>
      <c r="R851" s="64"/>
      <c r="S851" s="64"/>
      <c r="T851" s="64"/>
      <c r="U851" s="64"/>
      <c r="V851" s="64"/>
      <c r="W851" s="64"/>
      <c r="X851" s="64"/>
      <c r="Y851" s="64"/>
      <c r="Z851" s="64"/>
    </row>
    <row r="852" ht="12" customHeight="1">
      <c r="A852" s="64"/>
      <c r="B852" s="64"/>
      <c r="C852" s="64"/>
      <c r="D852" s="64"/>
      <c r="E852" s="64"/>
      <c r="F852" s="64"/>
      <c r="G852" s="64"/>
      <c r="H852" s="64"/>
      <c r="I852" s="64"/>
      <c r="J852" s="64"/>
      <c r="K852" s="64"/>
      <c r="L852" s="64"/>
      <c r="M852" s="64"/>
      <c r="N852" s="64"/>
      <c r="O852" s="64"/>
      <c r="P852" s="64"/>
      <c r="Q852" s="64"/>
      <c r="R852" s="64"/>
      <c r="S852" s="64"/>
      <c r="T852" s="64"/>
      <c r="U852" s="64"/>
      <c r="V852" s="64"/>
      <c r="W852" s="64"/>
      <c r="X852" s="64"/>
      <c r="Y852" s="64"/>
      <c r="Z852" s="64"/>
    </row>
    <row r="853" ht="12" customHeight="1">
      <c r="A853" s="64"/>
      <c r="B853" s="64"/>
      <c r="C853" s="64"/>
      <c r="D853" s="64"/>
      <c r="E853" s="64"/>
      <c r="F853" s="64"/>
      <c r="G853" s="64"/>
      <c r="H853" s="64"/>
      <c r="I853" s="64"/>
      <c r="J853" s="64"/>
      <c r="K853" s="64"/>
      <c r="L853" s="64"/>
      <c r="M853" s="64"/>
      <c r="N853" s="64"/>
      <c r="O853" s="64"/>
      <c r="P853" s="64"/>
      <c r="Q853" s="64"/>
      <c r="R853" s="64"/>
      <c r="S853" s="64"/>
      <c r="T853" s="64"/>
      <c r="U853" s="64"/>
      <c r="V853" s="64"/>
      <c r="W853" s="64"/>
      <c r="X853" s="64"/>
      <c r="Y853" s="64"/>
      <c r="Z853" s="64"/>
    </row>
    <row r="854" ht="12" customHeight="1">
      <c r="A854" s="64"/>
      <c r="B854" s="64"/>
      <c r="C854" s="64"/>
      <c r="D854" s="64"/>
      <c r="E854" s="64"/>
      <c r="F854" s="64"/>
      <c r="G854" s="64"/>
      <c r="H854" s="64"/>
      <c r="I854" s="64"/>
      <c r="J854" s="64"/>
      <c r="K854" s="64"/>
      <c r="L854" s="64"/>
      <c r="M854" s="64"/>
      <c r="N854" s="64"/>
      <c r="O854" s="64"/>
      <c r="P854" s="64"/>
      <c r="Q854" s="64"/>
      <c r="R854" s="64"/>
      <c r="S854" s="64"/>
      <c r="T854" s="64"/>
      <c r="U854" s="64"/>
      <c r="V854" s="64"/>
      <c r="W854" s="64"/>
      <c r="X854" s="64"/>
      <c r="Y854" s="64"/>
      <c r="Z854" s="64"/>
    </row>
    <row r="855" ht="12" customHeight="1">
      <c r="A855" s="64"/>
      <c r="B855" s="64"/>
      <c r="C855" s="64"/>
      <c r="D855" s="64"/>
      <c r="E855" s="64"/>
      <c r="F855" s="64"/>
      <c r="G855" s="64"/>
      <c r="H855" s="64"/>
      <c r="I855" s="64"/>
      <c r="J855" s="64"/>
      <c r="K855" s="64"/>
      <c r="L855" s="64"/>
      <c r="M855" s="64"/>
      <c r="N855" s="64"/>
      <c r="O855" s="64"/>
      <c r="P855" s="64"/>
      <c r="Q855" s="64"/>
      <c r="R855" s="64"/>
      <c r="S855" s="64"/>
      <c r="T855" s="64"/>
      <c r="U855" s="64"/>
      <c r="V855" s="64"/>
      <c r="W855" s="64"/>
      <c r="X855" s="64"/>
      <c r="Y855" s="64"/>
      <c r="Z855" s="64"/>
    </row>
    <row r="856" ht="12" customHeight="1">
      <c r="A856" s="64"/>
      <c r="B856" s="64"/>
      <c r="C856" s="64"/>
      <c r="D856" s="64"/>
      <c r="E856" s="64"/>
      <c r="F856" s="64"/>
      <c r="G856" s="64"/>
      <c r="H856" s="64"/>
      <c r="I856" s="64"/>
      <c r="J856" s="64"/>
      <c r="K856" s="64"/>
      <c r="L856" s="64"/>
      <c r="M856" s="64"/>
      <c r="N856" s="64"/>
      <c r="O856" s="64"/>
      <c r="P856" s="64"/>
      <c r="Q856" s="64"/>
      <c r="R856" s="64"/>
      <c r="S856" s="64"/>
      <c r="T856" s="64"/>
      <c r="U856" s="64"/>
      <c r="V856" s="64"/>
      <c r="W856" s="64"/>
      <c r="X856" s="64"/>
      <c r="Y856" s="64"/>
      <c r="Z856" s="64"/>
    </row>
    <row r="857" ht="12" customHeight="1">
      <c r="A857" s="64"/>
      <c r="B857" s="64"/>
      <c r="C857" s="64"/>
      <c r="D857" s="64"/>
      <c r="E857" s="64"/>
      <c r="F857" s="64"/>
      <c r="G857" s="64"/>
      <c r="H857" s="64"/>
      <c r="I857" s="64"/>
      <c r="J857" s="64"/>
      <c r="K857" s="64"/>
      <c r="L857" s="64"/>
      <c r="M857" s="64"/>
      <c r="N857" s="64"/>
      <c r="O857" s="64"/>
      <c r="P857" s="64"/>
      <c r="Q857" s="64"/>
      <c r="R857" s="64"/>
      <c r="S857" s="64"/>
      <c r="T857" s="64"/>
      <c r="U857" s="64"/>
      <c r="V857" s="64"/>
      <c r="W857" s="64"/>
      <c r="X857" s="64"/>
      <c r="Y857" s="64"/>
      <c r="Z857" s="64"/>
    </row>
    <row r="858" ht="12" customHeight="1">
      <c r="A858" s="64"/>
      <c r="B858" s="64"/>
      <c r="C858" s="64"/>
      <c r="D858" s="64"/>
      <c r="E858" s="64"/>
      <c r="F858" s="64"/>
      <c r="G858" s="64"/>
      <c r="H858" s="64"/>
      <c r="I858" s="64"/>
      <c r="J858" s="64"/>
      <c r="K858" s="64"/>
      <c r="L858" s="64"/>
      <c r="M858" s="64"/>
      <c r="N858" s="64"/>
      <c r="O858" s="64"/>
      <c r="P858" s="64"/>
      <c r="Q858" s="64"/>
      <c r="R858" s="64"/>
      <c r="S858" s="64"/>
      <c r="T858" s="64"/>
      <c r="U858" s="64"/>
      <c r="V858" s="64"/>
      <c r="W858" s="64"/>
      <c r="X858" s="64"/>
      <c r="Y858" s="64"/>
      <c r="Z858" s="64"/>
    </row>
    <row r="859" ht="12" customHeight="1">
      <c r="A859" s="64"/>
      <c r="B859" s="64"/>
      <c r="C859" s="64"/>
      <c r="D859" s="64"/>
      <c r="E859" s="64"/>
      <c r="F859" s="64"/>
      <c r="G859" s="64"/>
      <c r="H859" s="64"/>
      <c r="I859" s="64"/>
      <c r="J859" s="64"/>
      <c r="K859" s="64"/>
      <c r="L859" s="64"/>
      <c r="M859" s="64"/>
      <c r="N859" s="64"/>
      <c r="O859" s="64"/>
      <c r="P859" s="64"/>
      <c r="Q859" s="64"/>
      <c r="R859" s="64"/>
      <c r="S859" s="64"/>
      <c r="T859" s="64"/>
      <c r="U859" s="64"/>
      <c r="V859" s="64"/>
      <c r="W859" s="64"/>
      <c r="X859" s="64"/>
      <c r="Y859" s="64"/>
      <c r="Z859" s="64"/>
    </row>
    <row r="860" ht="12" customHeight="1">
      <c r="A860" s="64"/>
      <c r="B860" s="64"/>
      <c r="C860" s="64"/>
      <c r="D860" s="64"/>
      <c r="E860" s="64"/>
      <c r="F860" s="64"/>
      <c r="G860" s="64"/>
      <c r="H860" s="64"/>
      <c r="I860" s="64"/>
      <c r="J860" s="64"/>
      <c r="K860" s="64"/>
      <c r="L860" s="64"/>
      <c r="M860" s="64"/>
      <c r="N860" s="64"/>
      <c r="O860" s="64"/>
      <c r="P860" s="64"/>
      <c r="Q860" s="64"/>
      <c r="R860" s="64"/>
      <c r="S860" s="64"/>
      <c r="T860" s="64"/>
      <c r="U860" s="64"/>
      <c r="V860" s="64"/>
      <c r="W860" s="64"/>
      <c r="X860" s="64"/>
      <c r="Y860" s="64"/>
      <c r="Z860" s="64"/>
    </row>
    <row r="861" ht="12" customHeight="1">
      <c r="A861" s="64"/>
      <c r="B861" s="64"/>
      <c r="C861" s="64"/>
      <c r="D861" s="64"/>
      <c r="E861" s="64"/>
      <c r="F861" s="64"/>
      <c r="G861" s="64"/>
      <c r="H861" s="64"/>
      <c r="I861" s="64"/>
      <c r="J861" s="64"/>
      <c r="K861" s="64"/>
      <c r="L861" s="64"/>
      <c r="M861" s="64"/>
      <c r="N861" s="64"/>
      <c r="O861" s="64"/>
      <c r="P861" s="64"/>
      <c r="Q861" s="64"/>
      <c r="R861" s="64"/>
      <c r="S861" s="64"/>
      <c r="T861" s="64"/>
      <c r="U861" s="64"/>
      <c r="V861" s="64"/>
      <c r="W861" s="64"/>
      <c r="X861" s="64"/>
      <c r="Y861" s="64"/>
      <c r="Z861" s="64"/>
    </row>
    <row r="862" ht="12" customHeight="1">
      <c r="A862" s="64"/>
      <c r="B862" s="64"/>
      <c r="C862" s="64"/>
      <c r="D862" s="64"/>
      <c r="E862" s="64"/>
      <c r="F862" s="64"/>
      <c r="G862" s="64"/>
      <c r="H862" s="64"/>
      <c r="I862" s="64"/>
      <c r="J862" s="64"/>
      <c r="K862" s="64"/>
      <c r="L862" s="64"/>
      <c r="M862" s="64"/>
      <c r="N862" s="64"/>
      <c r="O862" s="64"/>
      <c r="P862" s="64"/>
      <c r="Q862" s="64"/>
      <c r="R862" s="64"/>
      <c r="S862" s="64"/>
      <c r="T862" s="64"/>
      <c r="U862" s="64"/>
      <c r="V862" s="64"/>
      <c r="W862" s="64"/>
      <c r="X862" s="64"/>
      <c r="Y862" s="64"/>
      <c r="Z862" s="64"/>
    </row>
    <row r="863" ht="12" customHeight="1">
      <c r="A863" s="64"/>
      <c r="B863" s="64"/>
      <c r="C863" s="64"/>
      <c r="D863" s="64"/>
      <c r="E863" s="64"/>
      <c r="F863" s="64"/>
      <c r="G863" s="64"/>
      <c r="H863" s="64"/>
      <c r="I863" s="64"/>
      <c r="J863" s="64"/>
      <c r="K863" s="64"/>
      <c r="L863" s="64"/>
      <c r="M863" s="64"/>
      <c r="N863" s="64"/>
      <c r="O863" s="64"/>
      <c r="P863" s="64"/>
      <c r="Q863" s="64"/>
      <c r="R863" s="64"/>
      <c r="S863" s="64"/>
      <c r="T863" s="64"/>
      <c r="U863" s="64"/>
      <c r="V863" s="64"/>
      <c r="W863" s="64"/>
      <c r="X863" s="64"/>
      <c r="Y863" s="64"/>
      <c r="Z863" s="64"/>
    </row>
    <row r="864" ht="12" customHeight="1">
      <c r="A864" s="64"/>
      <c r="B864" s="64"/>
      <c r="C864" s="64"/>
      <c r="D864" s="64"/>
      <c r="E864" s="64"/>
      <c r="F864" s="64"/>
      <c r="G864" s="64"/>
      <c r="H864" s="64"/>
      <c r="I864" s="64"/>
      <c r="J864" s="64"/>
      <c r="K864" s="64"/>
      <c r="L864" s="64"/>
      <c r="M864" s="64"/>
      <c r="N864" s="64"/>
      <c r="O864" s="64"/>
      <c r="P864" s="64"/>
      <c r="Q864" s="64"/>
      <c r="R864" s="64"/>
      <c r="S864" s="64"/>
      <c r="T864" s="64"/>
      <c r="U864" s="64"/>
      <c r="V864" s="64"/>
      <c r="W864" s="64"/>
      <c r="X864" s="64"/>
      <c r="Y864" s="64"/>
      <c r="Z864" s="64"/>
    </row>
    <row r="865" ht="12" customHeight="1">
      <c r="A865" s="64"/>
      <c r="B865" s="64"/>
      <c r="C865" s="64"/>
      <c r="D865" s="64"/>
      <c r="E865" s="64"/>
      <c r="F865" s="64"/>
      <c r="G865" s="64"/>
      <c r="H865" s="64"/>
      <c r="I865" s="64"/>
      <c r="J865" s="64"/>
      <c r="K865" s="64"/>
      <c r="L865" s="64"/>
      <c r="M865" s="64"/>
      <c r="N865" s="64"/>
      <c r="O865" s="64"/>
      <c r="P865" s="64"/>
      <c r="Q865" s="64"/>
      <c r="R865" s="64"/>
      <c r="S865" s="64"/>
      <c r="T865" s="64"/>
      <c r="U865" s="64"/>
      <c r="V865" s="64"/>
      <c r="W865" s="64"/>
      <c r="X865" s="64"/>
      <c r="Y865" s="64"/>
      <c r="Z865" s="64"/>
    </row>
    <row r="866" ht="12" customHeight="1">
      <c r="A866" s="64"/>
      <c r="B866" s="64"/>
      <c r="C866" s="64"/>
      <c r="D866" s="64"/>
      <c r="E866" s="64"/>
      <c r="F866" s="64"/>
      <c r="G866" s="64"/>
      <c r="H866" s="64"/>
      <c r="I866" s="64"/>
      <c r="J866" s="64"/>
      <c r="K866" s="64"/>
      <c r="L866" s="64"/>
      <c r="M866" s="64"/>
      <c r="N866" s="64"/>
      <c r="O866" s="64"/>
      <c r="P866" s="64"/>
      <c r="Q866" s="64"/>
      <c r="R866" s="64"/>
      <c r="S866" s="64"/>
      <c r="T866" s="64"/>
      <c r="U866" s="64"/>
      <c r="V866" s="64"/>
      <c r="W866" s="64"/>
      <c r="X866" s="64"/>
      <c r="Y866" s="64"/>
      <c r="Z866" s="64"/>
    </row>
    <row r="867" ht="12" customHeight="1">
      <c r="A867" s="64"/>
      <c r="B867" s="64"/>
      <c r="C867" s="64"/>
      <c r="D867" s="64"/>
      <c r="E867" s="64"/>
      <c r="F867" s="64"/>
      <c r="G867" s="64"/>
      <c r="H867" s="64"/>
      <c r="I867" s="64"/>
      <c r="J867" s="64"/>
      <c r="K867" s="64"/>
      <c r="L867" s="64"/>
      <c r="M867" s="64"/>
      <c r="N867" s="64"/>
      <c r="O867" s="64"/>
      <c r="P867" s="64"/>
      <c r="Q867" s="64"/>
      <c r="R867" s="64"/>
      <c r="S867" s="64"/>
      <c r="T867" s="64"/>
      <c r="U867" s="64"/>
      <c r="V867" s="64"/>
      <c r="W867" s="64"/>
      <c r="X867" s="64"/>
      <c r="Y867" s="64"/>
      <c r="Z867" s="64"/>
    </row>
    <row r="868" ht="12" customHeight="1">
      <c r="A868" s="64"/>
      <c r="B868" s="64"/>
      <c r="C868" s="64"/>
      <c r="D868" s="64"/>
      <c r="E868" s="64"/>
      <c r="F868" s="64"/>
      <c r="G868" s="64"/>
      <c r="H868" s="64"/>
      <c r="I868" s="64"/>
      <c r="J868" s="64"/>
      <c r="K868" s="64"/>
      <c r="L868" s="64"/>
      <c r="M868" s="64"/>
      <c r="N868" s="64"/>
      <c r="O868" s="64"/>
      <c r="P868" s="64"/>
      <c r="Q868" s="64"/>
      <c r="R868" s="64"/>
      <c r="S868" s="64"/>
      <c r="T868" s="64"/>
      <c r="U868" s="64"/>
      <c r="V868" s="64"/>
      <c r="W868" s="64"/>
      <c r="X868" s="64"/>
      <c r="Y868" s="64"/>
      <c r="Z868" s="64"/>
    </row>
    <row r="869" ht="12" customHeight="1">
      <c r="A869" s="64"/>
      <c r="B869" s="64"/>
      <c r="C869" s="64"/>
      <c r="D869" s="64"/>
      <c r="E869" s="64"/>
      <c r="F869" s="64"/>
      <c r="G869" s="64"/>
      <c r="H869" s="64"/>
      <c r="I869" s="64"/>
      <c r="J869" s="64"/>
      <c r="K869" s="64"/>
      <c r="L869" s="64"/>
      <c r="M869" s="64"/>
      <c r="N869" s="64"/>
      <c r="O869" s="64"/>
      <c r="P869" s="64"/>
      <c r="Q869" s="64"/>
      <c r="R869" s="64"/>
      <c r="S869" s="64"/>
      <c r="T869" s="64"/>
      <c r="U869" s="64"/>
      <c r="V869" s="64"/>
      <c r="W869" s="64"/>
      <c r="X869" s="64"/>
      <c r="Y869" s="64"/>
      <c r="Z869" s="64"/>
    </row>
    <row r="870" ht="12" customHeight="1">
      <c r="A870" s="64"/>
      <c r="B870" s="64"/>
      <c r="C870" s="64"/>
      <c r="D870" s="64"/>
      <c r="E870" s="64"/>
      <c r="F870" s="64"/>
      <c r="G870" s="64"/>
      <c r="H870" s="64"/>
      <c r="I870" s="64"/>
      <c r="J870" s="64"/>
      <c r="K870" s="64"/>
      <c r="L870" s="64"/>
      <c r="M870" s="64"/>
      <c r="N870" s="64"/>
      <c r="O870" s="64"/>
      <c r="P870" s="64"/>
      <c r="Q870" s="64"/>
      <c r="R870" s="64"/>
      <c r="S870" s="64"/>
      <c r="T870" s="64"/>
      <c r="U870" s="64"/>
      <c r="V870" s="64"/>
      <c r="W870" s="64"/>
      <c r="X870" s="64"/>
      <c r="Y870" s="64"/>
      <c r="Z870" s="64"/>
    </row>
    <row r="871" ht="12" customHeight="1">
      <c r="A871" s="64"/>
      <c r="B871" s="64"/>
      <c r="C871" s="64"/>
      <c r="D871" s="64"/>
      <c r="E871" s="64"/>
      <c r="F871" s="64"/>
      <c r="G871" s="64"/>
      <c r="H871" s="64"/>
      <c r="I871" s="64"/>
      <c r="J871" s="64"/>
      <c r="K871" s="64"/>
      <c r="L871" s="64"/>
      <c r="M871" s="64"/>
      <c r="N871" s="64"/>
      <c r="O871" s="64"/>
      <c r="P871" s="64"/>
      <c r="Q871" s="64"/>
      <c r="R871" s="64"/>
      <c r="S871" s="64"/>
      <c r="T871" s="64"/>
      <c r="U871" s="64"/>
      <c r="V871" s="64"/>
      <c r="W871" s="64"/>
      <c r="X871" s="64"/>
      <c r="Y871" s="64"/>
      <c r="Z871" s="64"/>
    </row>
    <row r="872" ht="12" customHeight="1">
      <c r="A872" s="64"/>
      <c r="B872" s="64"/>
      <c r="C872" s="64"/>
      <c r="D872" s="64"/>
      <c r="E872" s="64"/>
      <c r="F872" s="64"/>
      <c r="G872" s="64"/>
      <c r="H872" s="64"/>
      <c r="I872" s="64"/>
      <c r="J872" s="64"/>
      <c r="K872" s="64"/>
      <c r="L872" s="64"/>
      <c r="M872" s="64"/>
      <c r="N872" s="64"/>
      <c r="O872" s="64"/>
      <c r="P872" s="64"/>
      <c r="Q872" s="64"/>
      <c r="R872" s="64"/>
      <c r="S872" s="64"/>
      <c r="T872" s="64"/>
      <c r="U872" s="64"/>
      <c r="V872" s="64"/>
      <c r="W872" s="64"/>
      <c r="X872" s="64"/>
      <c r="Y872" s="64"/>
      <c r="Z872" s="64"/>
    </row>
    <row r="873" ht="12" customHeight="1">
      <c r="A873" s="64"/>
      <c r="B873" s="64"/>
      <c r="C873" s="64"/>
      <c r="D873" s="64"/>
      <c r="E873" s="64"/>
      <c r="F873" s="64"/>
      <c r="G873" s="64"/>
      <c r="H873" s="64"/>
      <c r="I873" s="64"/>
      <c r="J873" s="64"/>
      <c r="K873" s="64"/>
      <c r="L873" s="64"/>
      <c r="M873" s="64"/>
      <c r="N873" s="64"/>
      <c r="O873" s="64"/>
      <c r="P873" s="64"/>
      <c r="Q873" s="64"/>
      <c r="R873" s="64"/>
      <c r="S873" s="64"/>
      <c r="T873" s="64"/>
      <c r="U873" s="64"/>
      <c r="V873" s="64"/>
      <c r="W873" s="64"/>
      <c r="X873" s="64"/>
      <c r="Y873" s="64"/>
      <c r="Z873" s="64"/>
    </row>
    <row r="874" ht="12" customHeight="1">
      <c r="A874" s="64"/>
      <c r="B874" s="64"/>
      <c r="C874" s="64"/>
      <c r="D874" s="64"/>
      <c r="E874" s="64"/>
      <c r="F874" s="64"/>
      <c r="G874" s="64"/>
      <c r="H874" s="64"/>
      <c r="I874" s="64"/>
      <c r="J874" s="64"/>
      <c r="K874" s="64"/>
      <c r="L874" s="64"/>
      <c r="M874" s="64"/>
      <c r="N874" s="64"/>
      <c r="O874" s="64"/>
      <c r="P874" s="64"/>
      <c r="Q874" s="64"/>
      <c r="R874" s="64"/>
      <c r="S874" s="64"/>
      <c r="T874" s="64"/>
      <c r="U874" s="64"/>
      <c r="V874" s="64"/>
      <c r="W874" s="64"/>
      <c r="X874" s="64"/>
      <c r="Y874" s="64"/>
      <c r="Z874" s="64"/>
    </row>
    <row r="875" ht="12" customHeight="1">
      <c r="A875" s="64"/>
      <c r="B875" s="64"/>
      <c r="C875" s="64"/>
      <c r="D875" s="64"/>
      <c r="E875" s="64"/>
      <c r="F875" s="64"/>
      <c r="G875" s="64"/>
      <c r="H875" s="64"/>
      <c r="I875" s="64"/>
      <c r="J875" s="64"/>
      <c r="K875" s="64"/>
      <c r="L875" s="64"/>
      <c r="M875" s="64"/>
      <c r="N875" s="64"/>
      <c r="O875" s="64"/>
      <c r="P875" s="64"/>
      <c r="Q875" s="64"/>
      <c r="R875" s="64"/>
      <c r="S875" s="64"/>
      <c r="T875" s="64"/>
      <c r="U875" s="64"/>
      <c r="V875" s="64"/>
      <c r="W875" s="64"/>
      <c r="X875" s="64"/>
      <c r="Y875" s="64"/>
      <c r="Z875" s="64"/>
    </row>
    <row r="876" ht="12" customHeight="1">
      <c r="A876" s="64"/>
      <c r="B876" s="64"/>
      <c r="C876" s="64"/>
      <c r="D876" s="64"/>
      <c r="E876" s="64"/>
      <c r="F876" s="64"/>
      <c r="G876" s="64"/>
      <c r="H876" s="64"/>
      <c r="I876" s="64"/>
      <c r="J876" s="64"/>
      <c r="K876" s="64"/>
      <c r="L876" s="64"/>
      <c r="M876" s="64"/>
      <c r="N876" s="64"/>
      <c r="O876" s="64"/>
      <c r="P876" s="64"/>
      <c r="Q876" s="64"/>
      <c r="R876" s="64"/>
      <c r="S876" s="64"/>
      <c r="T876" s="64"/>
      <c r="U876" s="64"/>
      <c r="V876" s="64"/>
      <c r="W876" s="64"/>
      <c r="X876" s="64"/>
      <c r="Y876" s="64"/>
      <c r="Z876" s="64"/>
    </row>
    <row r="877" ht="12" customHeight="1">
      <c r="A877" s="64"/>
      <c r="B877" s="64"/>
      <c r="C877" s="64"/>
      <c r="D877" s="64"/>
      <c r="E877" s="64"/>
      <c r="F877" s="64"/>
      <c r="G877" s="64"/>
      <c r="H877" s="64"/>
      <c r="I877" s="64"/>
      <c r="J877" s="64"/>
      <c r="K877" s="64"/>
      <c r="L877" s="64"/>
      <c r="M877" s="64"/>
      <c r="N877" s="64"/>
      <c r="O877" s="64"/>
      <c r="P877" s="64"/>
      <c r="Q877" s="64"/>
      <c r="R877" s="64"/>
      <c r="S877" s="64"/>
      <c r="T877" s="64"/>
      <c r="U877" s="64"/>
      <c r="V877" s="64"/>
      <c r="W877" s="64"/>
      <c r="X877" s="64"/>
      <c r="Y877" s="64"/>
      <c r="Z877" s="64"/>
    </row>
    <row r="878" ht="12" customHeight="1">
      <c r="A878" s="64"/>
      <c r="B878" s="64"/>
      <c r="C878" s="64"/>
      <c r="D878" s="64"/>
      <c r="E878" s="64"/>
      <c r="F878" s="64"/>
      <c r="G878" s="64"/>
      <c r="H878" s="64"/>
      <c r="I878" s="64"/>
      <c r="J878" s="64"/>
      <c r="K878" s="64"/>
      <c r="L878" s="64"/>
      <c r="M878" s="64"/>
      <c r="N878" s="64"/>
      <c r="O878" s="64"/>
      <c r="P878" s="64"/>
      <c r="Q878" s="64"/>
      <c r="R878" s="64"/>
      <c r="S878" s="64"/>
      <c r="T878" s="64"/>
      <c r="U878" s="64"/>
      <c r="V878" s="64"/>
      <c r="W878" s="64"/>
      <c r="X878" s="64"/>
      <c r="Y878" s="64"/>
      <c r="Z878" s="64"/>
    </row>
    <row r="879" ht="12" customHeight="1">
      <c r="A879" s="64"/>
      <c r="B879" s="64"/>
      <c r="C879" s="64"/>
      <c r="D879" s="64"/>
      <c r="E879" s="64"/>
      <c r="F879" s="64"/>
      <c r="G879" s="64"/>
      <c r="H879" s="64"/>
      <c r="I879" s="64"/>
      <c r="J879" s="64"/>
      <c r="K879" s="64"/>
      <c r="L879" s="64"/>
      <c r="M879" s="64"/>
      <c r="N879" s="64"/>
      <c r="O879" s="64"/>
      <c r="P879" s="64"/>
      <c r="Q879" s="64"/>
      <c r="R879" s="64"/>
      <c r="S879" s="64"/>
      <c r="T879" s="64"/>
      <c r="U879" s="64"/>
      <c r="V879" s="64"/>
      <c r="W879" s="64"/>
      <c r="X879" s="64"/>
      <c r="Y879" s="64"/>
      <c r="Z879" s="64"/>
    </row>
    <row r="880" ht="12" customHeight="1">
      <c r="A880" s="64"/>
      <c r="B880" s="64"/>
      <c r="C880" s="64"/>
      <c r="D880" s="64"/>
      <c r="E880" s="64"/>
      <c r="F880" s="64"/>
      <c r="G880" s="64"/>
      <c r="H880" s="64"/>
      <c r="I880" s="64"/>
      <c r="J880" s="64"/>
      <c r="K880" s="64"/>
      <c r="L880" s="64"/>
      <c r="M880" s="64"/>
      <c r="N880" s="64"/>
      <c r="O880" s="64"/>
      <c r="P880" s="64"/>
      <c r="Q880" s="64"/>
      <c r="R880" s="64"/>
      <c r="S880" s="64"/>
      <c r="T880" s="64"/>
      <c r="U880" s="64"/>
      <c r="V880" s="64"/>
      <c r="W880" s="64"/>
      <c r="X880" s="64"/>
      <c r="Y880" s="64"/>
      <c r="Z880" s="64"/>
    </row>
    <row r="881" ht="12" customHeight="1">
      <c r="A881" s="64"/>
      <c r="B881" s="64"/>
      <c r="C881" s="64"/>
      <c r="D881" s="64"/>
      <c r="E881" s="64"/>
      <c r="F881" s="64"/>
      <c r="G881" s="64"/>
      <c r="H881" s="64"/>
      <c r="I881" s="64"/>
      <c r="J881" s="64"/>
      <c r="K881" s="64"/>
      <c r="L881" s="64"/>
      <c r="M881" s="64"/>
      <c r="N881" s="64"/>
      <c r="O881" s="64"/>
      <c r="P881" s="64"/>
      <c r="Q881" s="64"/>
      <c r="R881" s="64"/>
      <c r="S881" s="64"/>
      <c r="T881" s="64"/>
      <c r="U881" s="64"/>
      <c r="V881" s="64"/>
      <c r="W881" s="64"/>
      <c r="X881" s="64"/>
      <c r="Y881" s="64"/>
      <c r="Z881" s="64"/>
    </row>
    <row r="882" ht="12" customHeight="1">
      <c r="A882" s="64"/>
      <c r="B882" s="64"/>
      <c r="C882" s="64"/>
      <c r="D882" s="64"/>
      <c r="E882" s="64"/>
      <c r="F882" s="64"/>
      <c r="G882" s="64"/>
      <c r="H882" s="64"/>
      <c r="I882" s="64"/>
      <c r="J882" s="64"/>
      <c r="K882" s="64"/>
      <c r="L882" s="64"/>
      <c r="M882" s="64"/>
      <c r="N882" s="64"/>
      <c r="O882" s="64"/>
      <c r="P882" s="64"/>
      <c r="Q882" s="64"/>
      <c r="R882" s="64"/>
      <c r="S882" s="64"/>
      <c r="T882" s="64"/>
      <c r="U882" s="64"/>
      <c r="V882" s="64"/>
      <c r="W882" s="64"/>
      <c r="X882" s="64"/>
      <c r="Y882" s="64"/>
      <c r="Z882" s="64"/>
    </row>
    <row r="883" ht="12" customHeight="1">
      <c r="A883" s="64"/>
      <c r="B883" s="64"/>
      <c r="C883" s="64"/>
      <c r="D883" s="64"/>
      <c r="E883" s="64"/>
      <c r="F883" s="64"/>
      <c r="G883" s="64"/>
      <c r="H883" s="64"/>
      <c r="I883" s="64"/>
      <c r="J883" s="64"/>
      <c r="K883" s="64"/>
      <c r="L883" s="64"/>
      <c r="M883" s="64"/>
      <c r="N883" s="64"/>
      <c r="O883" s="64"/>
      <c r="P883" s="64"/>
      <c r="Q883" s="64"/>
      <c r="R883" s="64"/>
      <c r="S883" s="64"/>
      <c r="T883" s="64"/>
      <c r="U883" s="64"/>
      <c r="V883" s="64"/>
      <c r="W883" s="64"/>
      <c r="X883" s="64"/>
      <c r="Y883" s="64"/>
      <c r="Z883" s="64"/>
    </row>
    <row r="884" ht="12" customHeight="1">
      <c r="A884" s="64"/>
      <c r="B884" s="64"/>
      <c r="C884" s="64"/>
      <c r="D884" s="64"/>
      <c r="E884" s="64"/>
      <c r="F884" s="64"/>
      <c r="G884" s="64"/>
      <c r="H884" s="64"/>
      <c r="I884" s="64"/>
      <c r="J884" s="64"/>
      <c r="K884" s="64"/>
      <c r="L884" s="64"/>
      <c r="M884" s="64"/>
      <c r="N884" s="64"/>
      <c r="O884" s="64"/>
      <c r="P884" s="64"/>
      <c r="Q884" s="64"/>
      <c r="R884" s="64"/>
      <c r="S884" s="64"/>
      <c r="T884" s="64"/>
      <c r="U884" s="64"/>
      <c r="V884" s="64"/>
      <c r="W884" s="64"/>
      <c r="X884" s="64"/>
      <c r="Y884" s="64"/>
      <c r="Z884" s="64"/>
    </row>
    <row r="885" ht="12" customHeight="1">
      <c r="A885" s="64"/>
      <c r="B885" s="64"/>
      <c r="C885" s="64"/>
      <c r="D885" s="64"/>
      <c r="E885" s="64"/>
      <c r="F885" s="64"/>
      <c r="G885" s="64"/>
      <c r="H885" s="64"/>
      <c r="I885" s="64"/>
      <c r="J885" s="64"/>
      <c r="K885" s="64"/>
      <c r="L885" s="64"/>
      <c r="M885" s="64"/>
      <c r="N885" s="64"/>
      <c r="O885" s="64"/>
      <c r="P885" s="64"/>
      <c r="Q885" s="64"/>
      <c r="R885" s="64"/>
      <c r="S885" s="64"/>
      <c r="T885" s="64"/>
      <c r="U885" s="64"/>
      <c r="V885" s="64"/>
      <c r="W885" s="64"/>
      <c r="X885" s="64"/>
      <c r="Y885" s="64"/>
      <c r="Z885" s="64"/>
    </row>
    <row r="886" ht="12" customHeight="1">
      <c r="A886" s="64"/>
      <c r="B886" s="64"/>
      <c r="C886" s="64"/>
      <c r="D886" s="64"/>
      <c r="E886" s="64"/>
      <c r="F886" s="64"/>
      <c r="G886" s="64"/>
      <c r="H886" s="64"/>
      <c r="I886" s="64"/>
      <c r="J886" s="64"/>
      <c r="K886" s="64"/>
      <c r="L886" s="64"/>
      <c r="M886" s="64"/>
      <c r="N886" s="64"/>
      <c r="O886" s="64"/>
      <c r="P886" s="64"/>
      <c r="Q886" s="64"/>
      <c r="R886" s="64"/>
      <c r="S886" s="64"/>
      <c r="T886" s="64"/>
      <c r="U886" s="64"/>
      <c r="V886" s="64"/>
      <c r="W886" s="64"/>
      <c r="X886" s="64"/>
      <c r="Y886" s="64"/>
      <c r="Z886" s="64"/>
    </row>
    <row r="887" ht="12" customHeight="1">
      <c r="A887" s="64"/>
      <c r="B887" s="64"/>
      <c r="C887" s="64"/>
      <c r="D887" s="64"/>
      <c r="E887" s="64"/>
      <c r="F887" s="64"/>
      <c r="G887" s="64"/>
      <c r="H887" s="64"/>
      <c r="I887" s="64"/>
      <c r="J887" s="64"/>
      <c r="K887" s="64"/>
      <c r="L887" s="64"/>
      <c r="M887" s="64"/>
      <c r="N887" s="64"/>
      <c r="O887" s="64"/>
      <c r="P887" s="64"/>
      <c r="Q887" s="64"/>
      <c r="R887" s="64"/>
      <c r="S887" s="64"/>
      <c r="T887" s="64"/>
      <c r="U887" s="64"/>
      <c r="V887" s="64"/>
      <c r="W887" s="64"/>
      <c r="X887" s="64"/>
      <c r="Y887" s="64"/>
      <c r="Z887" s="64"/>
    </row>
    <row r="888" ht="12" customHeight="1">
      <c r="A888" s="64"/>
      <c r="B888" s="64"/>
      <c r="C888" s="64"/>
      <c r="D888" s="64"/>
      <c r="E888" s="64"/>
      <c r="F888" s="64"/>
      <c r="G888" s="64"/>
      <c r="H888" s="64"/>
      <c r="I888" s="64"/>
      <c r="J888" s="64"/>
      <c r="K888" s="64"/>
      <c r="L888" s="64"/>
      <c r="M888" s="64"/>
      <c r="N888" s="64"/>
      <c r="O888" s="64"/>
      <c r="P888" s="64"/>
      <c r="Q888" s="64"/>
      <c r="R888" s="64"/>
      <c r="S888" s="64"/>
      <c r="T888" s="64"/>
      <c r="U888" s="64"/>
      <c r="V888" s="64"/>
      <c r="W888" s="64"/>
      <c r="X888" s="64"/>
      <c r="Y888" s="64"/>
      <c r="Z888" s="64"/>
    </row>
    <row r="889" ht="12" customHeight="1">
      <c r="A889" s="64"/>
      <c r="B889" s="64"/>
      <c r="C889" s="64"/>
      <c r="D889" s="64"/>
      <c r="E889" s="64"/>
      <c r="F889" s="64"/>
      <c r="G889" s="64"/>
      <c r="H889" s="64"/>
      <c r="I889" s="64"/>
      <c r="J889" s="64"/>
      <c r="K889" s="64"/>
      <c r="L889" s="64"/>
      <c r="M889" s="64"/>
      <c r="N889" s="64"/>
      <c r="O889" s="64"/>
      <c r="P889" s="64"/>
      <c r="Q889" s="64"/>
      <c r="R889" s="64"/>
      <c r="S889" s="64"/>
      <c r="T889" s="64"/>
      <c r="U889" s="64"/>
      <c r="V889" s="64"/>
      <c r="W889" s="64"/>
      <c r="X889" s="64"/>
      <c r="Y889" s="64"/>
      <c r="Z889" s="64"/>
    </row>
    <row r="890" ht="12" customHeight="1">
      <c r="A890" s="64"/>
      <c r="B890" s="64"/>
      <c r="C890" s="64"/>
      <c r="D890" s="64"/>
      <c r="E890" s="64"/>
      <c r="F890" s="64"/>
      <c r="G890" s="64"/>
      <c r="H890" s="64"/>
      <c r="I890" s="64"/>
      <c r="J890" s="64"/>
      <c r="K890" s="64"/>
      <c r="L890" s="64"/>
      <c r="M890" s="64"/>
      <c r="N890" s="64"/>
      <c r="O890" s="64"/>
      <c r="P890" s="64"/>
      <c r="Q890" s="64"/>
      <c r="R890" s="64"/>
      <c r="S890" s="64"/>
      <c r="T890" s="64"/>
      <c r="U890" s="64"/>
      <c r="V890" s="64"/>
      <c r="W890" s="64"/>
      <c r="X890" s="64"/>
      <c r="Y890" s="64"/>
      <c r="Z890" s="64"/>
    </row>
    <row r="891" ht="12" customHeight="1">
      <c r="A891" s="64"/>
      <c r="B891" s="64"/>
      <c r="C891" s="64"/>
      <c r="D891" s="64"/>
      <c r="E891" s="64"/>
      <c r="F891" s="64"/>
      <c r="G891" s="64"/>
      <c r="H891" s="64"/>
      <c r="I891" s="64"/>
      <c r="J891" s="64"/>
      <c r="K891" s="64"/>
      <c r="L891" s="64"/>
      <c r="M891" s="64"/>
      <c r="N891" s="64"/>
      <c r="O891" s="64"/>
      <c r="P891" s="64"/>
      <c r="Q891" s="64"/>
      <c r="R891" s="64"/>
      <c r="S891" s="64"/>
      <c r="T891" s="64"/>
      <c r="U891" s="64"/>
      <c r="V891" s="64"/>
      <c r="W891" s="64"/>
      <c r="X891" s="64"/>
      <c r="Y891" s="64"/>
      <c r="Z891" s="64"/>
    </row>
    <row r="892" ht="12" customHeight="1">
      <c r="A892" s="64"/>
      <c r="B892" s="64"/>
      <c r="C892" s="64"/>
      <c r="D892" s="64"/>
      <c r="E892" s="64"/>
      <c r="F892" s="64"/>
      <c r="G892" s="64"/>
      <c r="H892" s="64"/>
      <c r="I892" s="64"/>
      <c r="J892" s="64"/>
      <c r="K892" s="64"/>
      <c r="L892" s="64"/>
      <c r="M892" s="64"/>
      <c r="N892" s="64"/>
      <c r="O892" s="64"/>
      <c r="P892" s="64"/>
      <c r="Q892" s="64"/>
      <c r="R892" s="64"/>
      <c r="S892" s="64"/>
      <c r="T892" s="64"/>
      <c r="U892" s="64"/>
      <c r="V892" s="64"/>
      <c r="W892" s="64"/>
      <c r="X892" s="64"/>
      <c r="Y892" s="64"/>
      <c r="Z892" s="64"/>
    </row>
    <row r="893" ht="12" customHeight="1">
      <c r="A893" s="64"/>
      <c r="B893" s="64"/>
      <c r="C893" s="64"/>
      <c r="D893" s="64"/>
      <c r="E893" s="64"/>
      <c r="F893" s="64"/>
      <c r="G893" s="64"/>
      <c r="H893" s="64"/>
      <c r="I893" s="64"/>
      <c r="J893" s="64"/>
      <c r="K893" s="64"/>
      <c r="L893" s="64"/>
      <c r="M893" s="64"/>
      <c r="N893" s="64"/>
      <c r="O893" s="64"/>
      <c r="P893" s="64"/>
      <c r="Q893" s="64"/>
      <c r="R893" s="64"/>
      <c r="S893" s="64"/>
      <c r="T893" s="64"/>
      <c r="U893" s="64"/>
      <c r="V893" s="64"/>
      <c r="W893" s="64"/>
      <c r="X893" s="64"/>
      <c r="Y893" s="64"/>
      <c r="Z893" s="64"/>
    </row>
    <row r="894" ht="12" customHeight="1">
      <c r="A894" s="64"/>
      <c r="B894" s="64"/>
      <c r="C894" s="64"/>
      <c r="D894" s="64"/>
      <c r="E894" s="64"/>
      <c r="F894" s="64"/>
      <c r="G894" s="64"/>
      <c r="H894" s="64"/>
      <c r="I894" s="64"/>
      <c r="J894" s="64"/>
      <c r="K894" s="64"/>
      <c r="L894" s="64"/>
      <c r="M894" s="64"/>
      <c r="N894" s="64"/>
      <c r="O894" s="64"/>
      <c r="P894" s="64"/>
      <c r="Q894" s="64"/>
      <c r="R894" s="64"/>
      <c r="S894" s="64"/>
      <c r="T894" s="64"/>
      <c r="U894" s="64"/>
      <c r="V894" s="64"/>
      <c r="W894" s="64"/>
      <c r="X894" s="64"/>
      <c r="Y894" s="64"/>
      <c r="Z894" s="64"/>
    </row>
    <row r="895" ht="12" customHeight="1">
      <c r="A895" s="64"/>
      <c r="B895" s="64"/>
      <c r="C895" s="64"/>
      <c r="D895" s="64"/>
      <c r="E895" s="64"/>
      <c r="F895" s="64"/>
      <c r="G895" s="64"/>
      <c r="H895" s="64"/>
      <c r="I895" s="64"/>
      <c r="J895" s="64"/>
      <c r="K895" s="64"/>
      <c r="L895" s="64"/>
      <c r="M895" s="64"/>
      <c r="N895" s="64"/>
      <c r="O895" s="64"/>
      <c r="P895" s="64"/>
      <c r="Q895" s="64"/>
      <c r="R895" s="64"/>
      <c r="S895" s="64"/>
      <c r="T895" s="64"/>
      <c r="U895" s="64"/>
      <c r="V895" s="64"/>
      <c r="W895" s="64"/>
      <c r="X895" s="64"/>
      <c r="Y895" s="64"/>
      <c r="Z895" s="64"/>
    </row>
    <row r="896" ht="12" customHeight="1">
      <c r="A896" s="64"/>
      <c r="B896" s="64"/>
      <c r="C896" s="64"/>
      <c r="D896" s="64"/>
      <c r="E896" s="64"/>
      <c r="F896" s="64"/>
      <c r="G896" s="64"/>
      <c r="H896" s="64"/>
      <c r="I896" s="64"/>
      <c r="J896" s="64"/>
      <c r="K896" s="64"/>
      <c r="L896" s="64"/>
      <c r="M896" s="64"/>
      <c r="N896" s="64"/>
      <c r="O896" s="64"/>
      <c r="P896" s="64"/>
      <c r="Q896" s="64"/>
      <c r="R896" s="64"/>
      <c r="S896" s="64"/>
      <c r="T896" s="64"/>
      <c r="U896" s="64"/>
      <c r="V896" s="64"/>
      <c r="W896" s="64"/>
      <c r="X896" s="64"/>
      <c r="Y896" s="64"/>
      <c r="Z896" s="64"/>
    </row>
    <row r="897" ht="12" customHeight="1">
      <c r="A897" s="64"/>
      <c r="B897" s="64"/>
      <c r="C897" s="64"/>
      <c r="D897" s="64"/>
      <c r="E897" s="64"/>
      <c r="F897" s="64"/>
      <c r="G897" s="64"/>
      <c r="H897" s="64"/>
      <c r="I897" s="64"/>
      <c r="J897" s="64"/>
      <c r="K897" s="64"/>
      <c r="L897" s="64"/>
      <c r="M897" s="64"/>
      <c r="N897" s="64"/>
      <c r="O897" s="64"/>
      <c r="P897" s="64"/>
      <c r="Q897" s="64"/>
      <c r="R897" s="64"/>
      <c r="S897" s="64"/>
      <c r="T897" s="64"/>
      <c r="U897" s="64"/>
      <c r="V897" s="64"/>
      <c r="W897" s="64"/>
      <c r="X897" s="64"/>
      <c r="Y897" s="64"/>
      <c r="Z897" s="64"/>
    </row>
    <row r="898" ht="12" customHeight="1">
      <c r="A898" s="64"/>
      <c r="B898" s="64"/>
      <c r="C898" s="64"/>
      <c r="D898" s="64"/>
      <c r="E898" s="64"/>
      <c r="F898" s="64"/>
      <c r="G898" s="64"/>
      <c r="H898" s="64"/>
      <c r="I898" s="64"/>
      <c r="J898" s="64"/>
      <c r="K898" s="64"/>
      <c r="L898" s="64"/>
      <c r="M898" s="64"/>
      <c r="N898" s="64"/>
      <c r="O898" s="64"/>
      <c r="P898" s="64"/>
      <c r="Q898" s="64"/>
      <c r="R898" s="64"/>
      <c r="S898" s="64"/>
      <c r="T898" s="64"/>
      <c r="U898" s="64"/>
      <c r="V898" s="64"/>
      <c r="W898" s="64"/>
      <c r="X898" s="64"/>
      <c r="Y898" s="64"/>
      <c r="Z898" s="64"/>
    </row>
    <row r="899" ht="12" customHeight="1">
      <c r="A899" s="64"/>
      <c r="B899" s="64"/>
      <c r="C899" s="64"/>
      <c r="D899" s="64"/>
      <c r="E899" s="64"/>
      <c r="F899" s="64"/>
      <c r="G899" s="64"/>
      <c r="H899" s="64"/>
      <c r="I899" s="64"/>
      <c r="J899" s="64"/>
      <c r="K899" s="64"/>
      <c r="L899" s="64"/>
      <c r="M899" s="64"/>
      <c r="N899" s="64"/>
      <c r="O899" s="64"/>
      <c r="P899" s="64"/>
      <c r="Q899" s="64"/>
      <c r="R899" s="64"/>
      <c r="S899" s="64"/>
      <c r="T899" s="64"/>
      <c r="U899" s="64"/>
      <c r="V899" s="64"/>
      <c r="W899" s="64"/>
      <c r="X899" s="64"/>
      <c r="Y899" s="64"/>
      <c r="Z899" s="64"/>
    </row>
    <row r="900" ht="12" customHeight="1">
      <c r="A900" s="64"/>
      <c r="B900" s="64"/>
      <c r="C900" s="64"/>
      <c r="D900" s="64"/>
      <c r="E900" s="64"/>
      <c r="F900" s="64"/>
      <c r="G900" s="64"/>
      <c r="H900" s="64"/>
      <c r="I900" s="64"/>
      <c r="J900" s="64"/>
      <c r="K900" s="64"/>
      <c r="L900" s="64"/>
      <c r="M900" s="64"/>
      <c r="N900" s="64"/>
      <c r="O900" s="64"/>
      <c r="P900" s="64"/>
      <c r="Q900" s="64"/>
      <c r="R900" s="64"/>
      <c r="S900" s="64"/>
      <c r="T900" s="64"/>
      <c r="U900" s="64"/>
      <c r="V900" s="64"/>
      <c r="W900" s="64"/>
      <c r="X900" s="64"/>
      <c r="Y900" s="64"/>
      <c r="Z900" s="64"/>
    </row>
    <row r="901" ht="12" customHeight="1">
      <c r="A901" s="64"/>
      <c r="B901" s="64"/>
      <c r="C901" s="64"/>
      <c r="D901" s="64"/>
      <c r="E901" s="64"/>
      <c r="F901" s="64"/>
      <c r="G901" s="64"/>
      <c r="H901" s="64"/>
      <c r="I901" s="64"/>
      <c r="J901" s="64"/>
      <c r="K901" s="64"/>
      <c r="L901" s="64"/>
      <c r="M901" s="64"/>
      <c r="N901" s="64"/>
      <c r="O901" s="64"/>
      <c r="P901" s="64"/>
      <c r="Q901" s="64"/>
      <c r="R901" s="64"/>
      <c r="S901" s="64"/>
      <c r="T901" s="64"/>
      <c r="U901" s="64"/>
      <c r="V901" s="64"/>
      <c r="W901" s="64"/>
      <c r="X901" s="64"/>
      <c r="Y901" s="64"/>
      <c r="Z901" s="64"/>
    </row>
    <row r="902" ht="12" customHeight="1">
      <c r="A902" s="64"/>
      <c r="B902" s="64"/>
      <c r="C902" s="64"/>
      <c r="D902" s="64"/>
      <c r="E902" s="64"/>
      <c r="F902" s="64"/>
      <c r="G902" s="64"/>
      <c r="H902" s="64"/>
      <c r="I902" s="64"/>
      <c r="J902" s="64"/>
      <c r="K902" s="64"/>
      <c r="L902" s="64"/>
      <c r="M902" s="64"/>
      <c r="N902" s="64"/>
      <c r="O902" s="64"/>
      <c r="P902" s="64"/>
      <c r="Q902" s="64"/>
      <c r="R902" s="64"/>
      <c r="S902" s="64"/>
      <c r="T902" s="64"/>
      <c r="U902" s="64"/>
      <c r="V902" s="64"/>
      <c r="W902" s="64"/>
      <c r="X902" s="64"/>
      <c r="Y902" s="64"/>
      <c r="Z902" s="64"/>
    </row>
    <row r="903" ht="12" customHeight="1">
      <c r="A903" s="64"/>
      <c r="B903" s="64"/>
      <c r="C903" s="64"/>
      <c r="D903" s="64"/>
      <c r="E903" s="64"/>
      <c r="F903" s="64"/>
      <c r="G903" s="64"/>
      <c r="H903" s="64"/>
      <c r="I903" s="64"/>
      <c r="J903" s="64"/>
      <c r="K903" s="64"/>
      <c r="L903" s="64"/>
      <c r="M903" s="64"/>
      <c r="N903" s="64"/>
      <c r="O903" s="64"/>
      <c r="P903" s="64"/>
      <c r="Q903" s="64"/>
      <c r="R903" s="64"/>
      <c r="S903" s="64"/>
      <c r="T903" s="64"/>
      <c r="U903" s="64"/>
      <c r="V903" s="64"/>
      <c r="W903" s="64"/>
      <c r="X903" s="64"/>
      <c r="Y903" s="64"/>
      <c r="Z903" s="64"/>
    </row>
    <row r="904" ht="12" customHeight="1">
      <c r="A904" s="64"/>
      <c r="B904" s="64"/>
      <c r="C904" s="64"/>
      <c r="D904" s="64"/>
      <c r="E904" s="64"/>
      <c r="F904" s="64"/>
      <c r="G904" s="64"/>
      <c r="H904" s="64"/>
      <c r="I904" s="64"/>
      <c r="J904" s="64"/>
      <c r="K904" s="64"/>
      <c r="L904" s="64"/>
      <c r="M904" s="64"/>
      <c r="N904" s="64"/>
      <c r="O904" s="64"/>
      <c r="P904" s="64"/>
      <c r="Q904" s="64"/>
      <c r="R904" s="64"/>
      <c r="S904" s="64"/>
      <c r="T904" s="64"/>
      <c r="U904" s="64"/>
      <c r="V904" s="64"/>
      <c r="W904" s="64"/>
      <c r="X904" s="64"/>
      <c r="Y904" s="64"/>
      <c r="Z904" s="64"/>
    </row>
    <row r="905" ht="12" customHeight="1">
      <c r="A905" s="64"/>
      <c r="B905" s="64"/>
      <c r="C905" s="64"/>
      <c r="D905" s="64"/>
      <c r="E905" s="64"/>
      <c r="F905" s="64"/>
      <c r="G905" s="64"/>
      <c r="H905" s="64"/>
      <c r="I905" s="64"/>
      <c r="J905" s="64"/>
      <c r="K905" s="64"/>
      <c r="L905" s="64"/>
      <c r="M905" s="64"/>
      <c r="N905" s="64"/>
      <c r="O905" s="64"/>
      <c r="P905" s="64"/>
      <c r="Q905" s="64"/>
      <c r="R905" s="64"/>
      <c r="S905" s="64"/>
      <c r="T905" s="64"/>
      <c r="U905" s="64"/>
      <c r="V905" s="64"/>
      <c r="W905" s="64"/>
      <c r="X905" s="64"/>
      <c r="Y905" s="64"/>
      <c r="Z905" s="64"/>
    </row>
    <row r="906" ht="12" customHeight="1">
      <c r="A906" s="64"/>
      <c r="B906" s="64"/>
      <c r="C906" s="64"/>
      <c r="D906" s="64"/>
      <c r="E906" s="64"/>
      <c r="F906" s="64"/>
      <c r="G906" s="64"/>
      <c r="H906" s="64"/>
      <c r="I906" s="64"/>
      <c r="J906" s="64"/>
      <c r="K906" s="64"/>
      <c r="L906" s="64"/>
      <c r="M906" s="64"/>
      <c r="N906" s="64"/>
      <c r="O906" s="64"/>
      <c r="P906" s="64"/>
      <c r="Q906" s="64"/>
      <c r="R906" s="64"/>
      <c r="S906" s="64"/>
      <c r="T906" s="64"/>
      <c r="U906" s="64"/>
      <c r="V906" s="64"/>
      <c r="W906" s="64"/>
      <c r="X906" s="64"/>
      <c r="Y906" s="64"/>
      <c r="Z906" s="64"/>
    </row>
    <row r="907" ht="12" customHeight="1">
      <c r="A907" s="64"/>
      <c r="B907" s="64"/>
      <c r="C907" s="64"/>
      <c r="D907" s="64"/>
      <c r="E907" s="64"/>
      <c r="F907" s="64"/>
      <c r="G907" s="64"/>
      <c r="H907" s="64"/>
      <c r="I907" s="64"/>
      <c r="J907" s="64"/>
      <c r="K907" s="64"/>
      <c r="L907" s="64"/>
      <c r="M907" s="64"/>
      <c r="N907" s="64"/>
      <c r="O907" s="64"/>
      <c r="P907" s="64"/>
      <c r="Q907" s="64"/>
      <c r="R907" s="64"/>
      <c r="S907" s="64"/>
      <c r="T907" s="64"/>
      <c r="U907" s="64"/>
      <c r="V907" s="64"/>
      <c r="W907" s="64"/>
      <c r="X907" s="64"/>
      <c r="Y907" s="64"/>
      <c r="Z907" s="64"/>
    </row>
    <row r="908" ht="12" customHeight="1">
      <c r="A908" s="64"/>
      <c r="B908" s="64"/>
      <c r="C908" s="64"/>
      <c r="D908" s="64"/>
      <c r="E908" s="64"/>
      <c r="F908" s="64"/>
      <c r="G908" s="64"/>
      <c r="H908" s="64"/>
      <c r="I908" s="64"/>
      <c r="J908" s="64"/>
      <c r="K908" s="64"/>
      <c r="L908" s="64"/>
      <c r="M908" s="64"/>
      <c r="N908" s="64"/>
      <c r="O908" s="64"/>
      <c r="P908" s="64"/>
      <c r="Q908" s="64"/>
      <c r="R908" s="64"/>
      <c r="S908" s="64"/>
      <c r="T908" s="64"/>
      <c r="U908" s="64"/>
      <c r="V908" s="64"/>
      <c r="W908" s="64"/>
      <c r="X908" s="64"/>
      <c r="Y908" s="64"/>
      <c r="Z908" s="64"/>
    </row>
    <row r="909" ht="12" customHeight="1">
      <c r="A909" s="64"/>
      <c r="B909" s="64"/>
      <c r="C909" s="64"/>
      <c r="D909" s="64"/>
      <c r="E909" s="64"/>
      <c r="F909" s="64"/>
      <c r="G909" s="64"/>
      <c r="H909" s="64"/>
      <c r="I909" s="64"/>
      <c r="J909" s="64"/>
      <c r="K909" s="64"/>
      <c r="L909" s="64"/>
      <c r="M909" s="64"/>
      <c r="N909" s="64"/>
      <c r="O909" s="64"/>
      <c r="P909" s="64"/>
      <c r="Q909" s="64"/>
      <c r="R909" s="64"/>
      <c r="S909" s="64"/>
      <c r="T909" s="64"/>
      <c r="U909" s="64"/>
      <c r="V909" s="64"/>
      <c r="W909" s="64"/>
      <c r="X909" s="64"/>
      <c r="Y909" s="64"/>
      <c r="Z909" s="64"/>
    </row>
    <row r="910" ht="12" customHeight="1">
      <c r="A910" s="64"/>
      <c r="B910" s="64"/>
      <c r="C910" s="64"/>
      <c r="D910" s="64"/>
      <c r="E910" s="64"/>
      <c r="F910" s="64"/>
      <c r="G910" s="64"/>
      <c r="H910" s="64"/>
      <c r="I910" s="64"/>
      <c r="J910" s="64"/>
      <c r="K910" s="64"/>
      <c r="L910" s="64"/>
      <c r="M910" s="64"/>
      <c r="N910" s="64"/>
      <c r="O910" s="64"/>
      <c r="P910" s="64"/>
      <c r="Q910" s="64"/>
      <c r="R910" s="64"/>
      <c r="S910" s="64"/>
      <c r="T910" s="64"/>
      <c r="U910" s="64"/>
      <c r="V910" s="64"/>
      <c r="W910" s="64"/>
      <c r="X910" s="64"/>
      <c r="Y910" s="64"/>
      <c r="Z910" s="64"/>
    </row>
    <row r="911" ht="12" customHeight="1">
      <c r="A911" s="64"/>
      <c r="B911" s="64"/>
      <c r="C911" s="64"/>
      <c r="D911" s="64"/>
      <c r="E911" s="64"/>
      <c r="F911" s="64"/>
      <c r="G911" s="64"/>
      <c r="H911" s="64"/>
      <c r="I911" s="64"/>
      <c r="J911" s="64"/>
      <c r="K911" s="64"/>
      <c r="L911" s="64"/>
      <c r="M911" s="64"/>
      <c r="N911" s="64"/>
      <c r="O911" s="64"/>
      <c r="P911" s="64"/>
      <c r="Q911" s="64"/>
      <c r="R911" s="64"/>
      <c r="S911" s="64"/>
      <c r="T911" s="64"/>
      <c r="U911" s="64"/>
      <c r="V911" s="64"/>
      <c r="W911" s="64"/>
      <c r="X911" s="64"/>
      <c r="Y911" s="64"/>
      <c r="Z911" s="64"/>
    </row>
    <row r="912" ht="12" customHeight="1">
      <c r="A912" s="64"/>
      <c r="B912" s="64"/>
      <c r="C912" s="64"/>
      <c r="D912" s="64"/>
      <c r="E912" s="64"/>
      <c r="F912" s="64"/>
      <c r="G912" s="64"/>
      <c r="H912" s="64"/>
      <c r="I912" s="64"/>
      <c r="J912" s="64"/>
      <c r="K912" s="64"/>
      <c r="L912" s="64"/>
      <c r="M912" s="64"/>
      <c r="N912" s="64"/>
      <c r="O912" s="64"/>
      <c r="P912" s="64"/>
      <c r="Q912" s="64"/>
      <c r="R912" s="64"/>
      <c r="S912" s="64"/>
      <c r="T912" s="64"/>
      <c r="U912" s="64"/>
      <c r="V912" s="64"/>
      <c r="W912" s="64"/>
      <c r="X912" s="64"/>
      <c r="Y912" s="64"/>
      <c r="Z912" s="64"/>
    </row>
    <row r="913" ht="12" customHeight="1">
      <c r="A913" s="64"/>
      <c r="B913" s="64"/>
      <c r="C913" s="64"/>
      <c r="D913" s="64"/>
      <c r="E913" s="64"/>
      <c r="F913" s="64"/>
      <c r="G913" s="64"/>
      <c r="H913" s="64"/>
      <c r="I913" s="64"/>
      <c r="J913" s="64"/>
      <c r="K913" s="64"/>
      <c r="L913" s="64"/>
      <c r="M913" s="64"/>
      <c r="N913" s="64"/>
      <c r="O913" s="64"/>
      <c r="P913" s="64"/>
      <c r="Q913" s="64"/>
      <c r="R913" s="64"/>
      <c r="S913" s="64"/>
      <c r="T913" s="64"/>
      <c r="U913" s="64"/>
      <c r="V913" s="64"/>
      <c r="W913" s="64"/>
      <c r="X913" s="64"/>
      <c r="Y913" s="64"/>
      <c r="Z913" s="64"/>
    </row>
    <row r="914" ht="12" customHeight="1">
      <c r="A914" s="64"/>
      <c r="B914" s="64"/>
      <c r="C914" s="64"/>
      <c r="D914" s="64"/>
      <c r="E914" s="64"/>
      <c r="F914" s="64"/>
      <c r="G914" s="64"/>
      <c r="H914" s="64"/>
      <c r="I914" s="64"/>
      <c r="J914" s="64"/>
      <c r="K914" s="64"/>
      <c r="L914" s="64"/>
      <c r="M914" s="64"/>
      <c r="N914" s="64"/>
      <c r="O914" s="64"/>
      <c r="P914" s="64"/>
      <c r="Q914" s="64"/>
      <c r="R914" s="64"/>
      <c r="S914" s="64"/>
      <c r="T914" s="64"/>
      <c r="U914" s="64"/>
      <c r="V914" s="64"/>
      <c r="W914" s="64"/>
      <c r="X914" s="64"/>
      <c r="Y914" s="64"/>
      <c r="Z914" s="64"/>
    </row>
    <row r="915" ht="12" customHeight="1">
      <c r="A915" s="64"/>
      <c r="B915" s="64"/>
      <c r="C915" s="64"/>
      <c r="D915" s="64"/>
      <c r="E915" s="64"/>
      <c r="F915" s="64"/>
      <c r="G915" s="64"/>
      <c r="H915" s="64"/>
      <c r="I915" s="64"/>
      <c r="J915" s="64"/>
      <c r="K915" s="64"/>
      <c r="L915" s="64"/>
      <c r="M915" s="64"/>
      <c r="N915" s="64"/>
      <c r="O915" s="64"/>
      <c r="P915" s="64"/>
      <c r="Q915" s="64"/>
      <c r="R915" s="64"/>
      <c r="S915" s="64"/>
      <c r="T915" s="64"/>
      <c r="U915" s="64"/>
      <c r="V915" s="64"/>
      <c r="W915" s="64"/>
      <c r="X915" s="64"/>
      <c r="Y915" s="64"/>
      <c r="Z915" s="64"/>
    </row>
    <row r="916" ht="12" customHeight="1">
      <c r="A916" s="64"/>
      <c r="B916" s="64"/>
      <c r="C916" s="64"/>
      <c r="D916" s="64"/>
      <c r="E916" s="64"/>
      <c r="F916" s="64"/>
      <c r="G916" s="64"/>
      <c r="H916" s="64"/>
      <c r="I916" s="64"/>
      <c r="J916" s="64"/>
      <c r="K916" s="64"/>
      <c r="L916" s="64"/>
      <c r="M916" s="64"/>
      <c r="N916" s="64"/>
      <c r="O916" s="64"/>
      <c r="P916" s="64"/>
      <c r="Q916" s="64"/>
      <c r="R916" s="64"/>
      <c r="S916" s="64"/>
      <c r="T916" s="64"/>
      <c r="U916" s="64"/>
      <c r="V916" s="64"/>
      <c r="W916" s="64"/>
      <c r="X916" s="64"/>
      <c r="Y916" s="64"/>
      <c r="Z916" s="64"/>
    </row>
    <row r="917" ht="12" customHeight="1">
      <c r="A917" s="64"/>
      <c r="B917" s="64"/>
      <c r="C917" s="64"/>
      <c r="D917" s="64"/>
      <c r="E917" s="64"/>
      <c r="F917" s="64"/>
      <c r="G917" s="64"/>
      <c r="H917" s="64"/>
      <c r="I917" s="64"/>
      <c r="J917" s="64"/>
      <c r="K917" s="64"/>
      <c r="L917" s="64"/>
      <c r="M917" s="64"/>
      <c r="N917" s="64"/>
      <c r="O917" s="64"/>
      <c r="P917" s="64"/>
      <c r="Q917" s="64"/>
      <c r="R917" s="64"/>
      <c r="S917" s="64"/>
      <c r="T917" s="64"/>
      <c r="U917" s="64"/>
      <c r="V917" s="64"/>
      <c r="W917" s="64"/>
      <c r="X917" s="64"/>
      <c r="Y917" s="64"/>
      <c r="Z917" s="64"/>
    </row>
    <row r="918" ht="12" customHeight="1">
      <c r="A918" s="64"/>
      <c r="B918" s="64"/>
      <c r="C918" s="64"/>
      <c r="D918" s="64"/>
      <c r="E918" s="64"/>
      <c r="F918" s="64"/>
      <c r="G918" s="64"/>
      <c r="H918" s="64"/>
      <c r="I918" s="64"/>
      <c r="J918" s="64"/>
      <c r="K918" s="64"/>
      <c r="L918" s="64"/>
      <c r="M918" s="64"/>
      <c r="N918" s="64"/>
      <c r="O918" s="64"/>
      <c r="P918" s="64"/>
      <c r="Q918" s="64"/>
      <c r="R918" s="64"/>
      <c r="S918" s="64"/>
      <c r="T918" s="64"/>
      <c r="U918" s="64"/>
      <c r="V918" s="64"/>
      <c r="W918" s="64"/>
      <c r="X918" s="64"/>
      <c r="Y918" s="64"/>
      <c r="Z918" s="64"/>
    </row>
    <row r="919" ht="12" customHeight="1">
      <c r="A919" s="64"/>
      <c r="B919" s="64"/>
      <c r="C919" s="64"/>
      <c r="D919" s="64"/>
      <c r="E919" s="64"/>
      <c r="F919" s="64"/>
      <c r="G919" s="64"/>
      <c r="H919" s="64"/>
      <c r="I919" s="64"/>
      <c r="J919" s="64"/>
      <c r="K919" s="64"/>
      <c r="L919" s="64"/>
      <c r="M919" s="64"/>
      <c r="N919" s="64"/>
      <c r="O919" s="64"/>
      <c r="P919" s="64"/>
      <c r="Q919" s="64"/>
      <c r="R919" s="64"/>
      <c r="S919" s="64"/>
      <c r="T919" s="64"/>
      <c r="U919" s="64"/>
      <c r="V919" s="64"/>
      <c r="W919" s="64"/>
      <c r="X919" s="64"/>
      <c r="Y919" s="64"/>
      <c r="Z919" s="64"/>
    </row>
    <row r="920" ht="12" customHeight="1">
      <c r="A920" s="64"/>
      <c r="B920" s="64"/>
      <c r="C920" s="64"/>
      <c r="D920" s="64"/>
      <c r="E920" s="64"/>
      <c r="F920" s="64"/>
      <c r="G920" s="64"/>
      <c r="H920" s="64"/>
      <c r="I920" s="64"/>
      <c r="J920" s="64"/>
      <c r="K920" s="64"/>
      <c r="L920" s="64"/>
      <c r="M920" s="64"/>
      <c r="N920" s="64"/>
      <c r="O920" s="64"/>
      <c r="P920" s="64"/>
      <c r="Q920" s="64"/>
      <c r="R920" s="64"/>
      <c r="S920" s="64"/>
      <c r="T920" s="64"/>
      <c r="U920" s="64"/>
      <c r="V920" s="64"/>
      <c r="W920" s="64"/>
      <c r="X920" s="64"/>
      <c r="Y920" s="64"/>
      <c r="Z920" s="64"/>
    </row>
    <row r="921" ht="12" customHeight="1">
      <c r="A921" s="64"/>
      <c r="B921" s="64"/>
      <c r="C921" s="64"/>
      <c r="D921" s="64"/>
      <c r="E921" s="64"/>
      <c r="F921" s="64"/>
      <c r="G921" s="64"/>
      <c r="H921" s="64"/>
      <c r="I921" s="64"/>
      <c r="J921" s="64"/>
      <c r="K921" s="64"/>
      <c r="L921" s="64"/>
      <c r="M921" s="64"/>
      <c r="N921" s="64"/>
      <c r="O921" s="64"/>
      <c r="P921" s="64"/>
      <c r="Q921" s="64"/>
      <c r="R921" s="64"/>
      <c r="S921" s="64"/>
      <c r="T921" s="64"/>
      <c r="U921" s="64"/>
      <c r="V921" s="64"/>
      <c r="W921" s="64"/>
      <c r="X921" s="64"/>
      <c r="Y921" s="64"/>
      <c r="Z921" s="64"/>
    </row>
    <row r="922" ht="12" customHeight="1">
      <c r="A922" s="64"/>
      <c r="B922" s="64"/>
      <c r="C922" s="64"/>
      <c r="D922" s="64"/>
      <c r="E922" s="64"/>
      <c r="F922" s="64"/>
      <c r="G922" s="64"/>
      <c r="H922" s="64"/>
      <c r="I922" s="64"/>
      <c r="J922" s="64"/>
      <c r="K922" s="64"/>
      <c r="L922" s="64"/>
      <c r="M922" s="64"/>
      <c r="N922" s="64"/>
      <c r="O922" s="64"/>
      <c r="P922" s="64"/>
      <c r="Q922" s="64"/>
      <c r="R922" s="64"/>
      <c r="S922" s="64"/>
      <c r="T922" s="64"/>
      <c r="U922" s="64"/>
      <c r="V922" s="64"/>
      <c r="W922" s="64"/>
      <c r="X922" s="64"/>
      <c r="Y922" s="64"/>
      <c r="Z922" s="64"/>
    </row>
    <row r="923" ht="12" customHeight="1">
      <c r="A923" s="64"/>
      <c r="B923" s="64"/>
      <c r="C923" s="64"/>
      <c r="D923" s="64"/>
      <c r="E923" s="64"/>
      <c r="F923" s="64"/>
      <c r="G923" s="64"/>
      <c r="H923" s="64"/>
      <c r="I923" s="64"/>
      <c r="J923" s="64"/>
      <c r="K923" s="64"/>
      <c r="L923" s="64"/>
      <c r="M923" s="64"/>
      <c r="N923" s="64"/>
      <c r="O923" s="64"/>
      <c r="P923" s="64"/>
      <c r="Q923" s="64"/>
      <c r="R923" s="64"/>
      <c r="S923" s="64"/>
      <c r="T923" s="64"/>
      <c r="U923" s="64"/>
      <c r="V923" s="64"/>
      <c r="W923" s="64"/>
      <c r="X923" s="64"/>
      <c r="Y923" s="64"/>
      <c r="Z923" s="64"/>
    </row>
    <row r="924" ht="12" customHeight="1">
      <c r="A924" s="64"/>
      <c r="B924" s="64"/>
      <c r="C924" s="64"/>
      <c r="D924" s="64"/>
      <c r="E924" s="64"/>
      <c r="F924" s="64"/>
      <c r="G924" s="64"/>
      <c r="H924" s="64"/>
      <c r="I924" s="64"/>
      <c r="J924" s="64"/>
      <c r="K924" s="64"/>
      <c r="L924" s="64"/>
      <c r="M924" s="64"/>
      <c r="N924" s="64"/>
      <c r="O924" s="64"/>
      <c r="P924" s="64"/>
      <c r="Q924" s="64"/>
      <c r="R924" s="64"/>
      <c r="S924" s="64"/>
      <c r="T924" s="64"/>
      <c r="U924" s="64"/>
      <c r="V924" s="64"/>
      <c r="W924" s="64"/>
      <c r="X924" s="64"/>
      <c r="Y924" s="64"/>
      <c r="Z924" s="64"/>
    </row>
    <row r="925" ht="12" customHeight="1">
      <c r="A925" s="64"/>
      <c r="B925" s="64"/>
      <c r="C925" s="64"/>
      <c r="D925" s="64"/>
      <c r="E925" s="64"/>
      <c r="F925" s="64"/>
      <c r="G925" s="64"/>
      <c r="H925" s="64"/>
      <c r="I925" s="64"/>
      <c r="J925" s="64"/>
      <c r="K925" s="64"/>
      <c r="L925" s="64"/>
      <c r="M925" s="64"/>
      <c r="N925" s="64"/>
      <c r="O925" s="64"/>
      <c r="P925" s="64"/>
      <c r="Q925" s="64"/>
      <c r="R925" s="64"/>
      <c r="S925" s="64"/>
      <c r="T925" s="64"/>
      <c r="U925" s="64"/>
      <c r="V925" s="64"/>
      <c r="W925" s="64"/>
      <c r="X925" s="64"/>
      <c r="Y925" s="64"/>
      <c r="Z925" s="64"/>
    </row>
    <row r="926" ht="12" customHeight="1">
      <c r="A926" s="64"/>
      <c r="B926" s="64"/>
      <c r="C926" s="64"/>
      <c r="D926" s="64"/>
      <c r="E926" s="64"/>
      <c r="F926" s="64"/>
      <c r="G926" s="64"/>
      <c r="H926" s="64"/>
      <c r="I926" s="64"/>
      <c r="J926" s="64"/>
      <c r="K926" s="64"/>
      <c r="L926" s="64"/>
      <c r="M926" s="64"/>
      <c r="N926" s="64"/>
      <c r="O926" s="64"/>
      <c r="P926" s="64"/>
      <c r="Q926" s="64"/>
      <c r="R926" s="64"/>
      <c r="S926" s="64"/>
      <c r="T926" s="64"/>
      <c r="U926" s="64"/>
      <c r="V926" s="64"/>
      <c r="W926" s="64"/>
      <c r="X926" s="64"/>
      <c r="Y926" s="64"/>
      <c r="Z926" s="64"/>
    </row>
    <row r="927" ht="12" customHeight="1">
      <c r="A927" s="64"/>
      <c r="B927" s="64"/>
      <c r="C927" s="64"/>
      <c r="D927" s="64"/>
      <c r="E927" s="64"/>
      <c r="F927" s="64"/>
      <c r="G927" s="64"/>
      <c r="H927" s="64"/>
      <c r="I927" s="64"/>
      <c r="J927" s="64"/>
      <c r="K927" s="64"/>
      <c r="L927" s="64"/>
      <c r="M927" s="64"/>
      <c r="N927" s="64"/>
      <c r="O927" s="64"/>
      <c r="P927" s="64"/>
      <c r="Q927" s="64"/>
      <c r="R927" s="64"/>
      <c r="S927" s="64"/>
      <c r="T927" s="64"/>
      <c r="U927" s="64"/>
      <c r="V927" s="64"/>
      <c r="W927" s="64"/>
      <c r="X927" s="64"/>
      <c r="Y927" s="64"/>
      <c r="Z927" s="64"/>
    </row>
    <row r="928" ht="12" customHeight="1">
      <c r="A928" s="64"/>
      <c r="B928" s="64"/>
      <c r="C928" s="64"/>
      <c r="D928" s="64"/>
      <c r="E928" s="64"/>
      <c r="F928" s="64"/>
      <c r="G928" s="64"/>
      <c r="H928" s="64"/>
      <c r="I928" s="64"/>
      <c r="J928" s="64"/>
      <c r="K928" s="64"/>
      <c r="L928" s="64"/>
      <c r="M928" s="64"/>
      <c r="N928" s="64"/>
      <c r="O928" s="64"/>
      <c r="P928" s="64"/>
      <c r="Q928" s="64"/>
      <c r="R928" s="64"/>
      <c r="S928" s="64"/>
      <c r="T928" s="64"/>
      <c r="U928" s="64"/>
      <c r="V928" s="64"/>
      <c r="W928" s="64"/>
      <c r="X928" s="64"/>
      <c r="Y928" s="64"/>
      <c r="Z928" s="64"/>
    </row>
    <row r="929" ht="12" customHeight="1">
      <c r="A929" s="64"/>
      <c r="B929" s="64"/>
      <c r="C929" s="64"/>
      <c r="D929" s="64"/>
      <c r="E929" s="64"/>
      <c r="F929" s="64"/>
      <c r="G929" s="64"/>
      <c r="H929" s="64"/>
      <c r="I929" s="64"/>
      <c r="J929" s="64"/>
      <c r="K929" s="64"/>
      <c r="L929" s="64"/>
      <c r="M929" s="64"/>
      <c r="N929" s="64"/>
      <c r="O929" s="64"/>
      <c r="P929" s="64"/>
      <c r="Q929" s="64"/>
      <c r="R929" s="64"/>
      <c r="S929" s="64"/>
      <c r="T929" s="64"/>
      <c r="U929" s="64"/>
      <c r="V929" s="64"/>
      <c r="W929" s="64"/>
      <c r="X929" s="64"/>
      <c r="Y929" s="64"/>
      <c r="Z929" s="64"/>
    </row>
    <row r="930" ht="12" customHeight="1">
      <c r="A930" s="64"/>
      <c r="B930" s="64"/>
      <c r="C930" s="64"/>
      <c r="D930" s="64"/>
      <c r="E930" s="64"/>
      <c r="F930" s="64"/>
      <c r="G930" s="64"/>
      <c r="H930" s="64"/>
      <c r="I930" s="64"/>
      <c r="J930" s="64"/>
      <c r="K930" s="64"/>
      <c r="L930" s="64"/>
      <c r="M930" s="64"/>
      <c r="N930" s="64"/>
      <c r="O930" s="64"/>
      <c r="P930" s="64"/>
      <c r="Q930" s="64"/>
      <c r="R930" s="64"/>
      <c r="S930" s="64"/>
      <c r="T930" s="64"/>
      <c r="U930" s="64"/>
      <c r="V930" s="64"/>
      <c r="W930" s="64"/>
      <c r="X930" s="64"/>
      <c r="Y930" s="64"/>
      <c r="Z930" s="64"/>
    </row>
    <row r="931" ht="12" customHeight="1">
      <c r="A931" s="64"/>
      <c r="B931" s="64"/>
      <c r="C931" s="64"/>
      <c r="D931" s="64"/>
      <c r="E931" s="64"/>
      <c r="F931" s="64"/>
      <c r="G931" s="64"/>
      <c r="H931" s="64"/>
      <c r="I931" s="64"/>
      <c r="J931" s="64"/>
      <c r="K931" s="64"/>
      <c r="L931" s="64"/>
      <c r="M931" s="64"/>
      <c r="N931" s="64"/>
      <c r="O931" s="64"/>
      <c r="P931" s="64"/>
      <c r="Q931" s="64"/>
      <c r="R931" s="64"/>
      <c r="S931" s="64"/>
      <c r="T931" s="64"/>
      <c r="U931" s="64"/>
      <c r="V931" s="64"/>
      <c r="W931" s="64"/>
      <c r="X931" s="64"/>
      <c r="Y931" s="64"/>
      <c r="Z931" s="64"/>
    </row>
    <row r="932" ht="12" customHeight="1">
      <c r="A932" s="64"/>
      <c r="B932" s="64"/>
      <c r="C932" s="64"/>
      <c r="D932" s="64"/>
      <c r="E932" s="64"/>
      <c r="F932" s="64"/>
      <c r="G932" s="64"/>
      <c r="H932" s="64"/>
      <c r="I932" s="64"/>
      <c r="J932" s="64"/>
      <c r="K932" s="64"/>
      <c r="L932" s="64"/>
      <c r="M932" s="64"/>
      <c r="N932" s="64"/>
      <c r="O932" s="64"/>
      <c r="P932" s="64"/>
      <c r="Q932" s="64"/>
      <c r="R932" s="64"/>
      <c r="S932" s="64"/>
      <c r="T932" s="64"/>
      <c r="U932" s="64"/>
      <c r="V932" s="64"/>
      <c r="W932" s="64"/>
      <c r="X932" s="64"/>
      <c r="Y932" s="64"/>
      <c r="Z932" s="64"/>
    </row>
    <row r="933" ht="12" customHeight="1">
      <c r="A933" s="64"/>
      <c r="B933" s="64"/>
      <c r="C933" s="64"/>
      <c r="D933" s="64"/>
      <c r="E933" s="64"/>
      <c r="F933" s="64"/>
      <c r="G933" s="64"/>
      <c r="H933" s="64"/>
      <c r="I933" s="64"/>
      <c r="J933" s="64"/>
      <c r="K933" s="64"/>
      <c r="L933" s="64"/>
      <c r="M933" s="64"/>
      <c r="N933" s="64"/>
      <c r="O933" s="64"/>
      <c r="P933" s="64"/>
      <c r="Q933" s="64"/>
      <c r="R933" s="64"/>
      <c r="S933" s="64"/>
      <c r="T933" s="64"/>
      <c r="U933" s="64"/>
      <c r="V933" s="64"/>
      <c r="W933" s="64"/>
      <c r="X933" s="64"/>
      <c r="Y933" s="64"/>
      <c r="Z933" s="64"/>
    </row>
    <row r="934" ht="12" customHeight="1">
      <c r="A934" s="64"/>
      <c r="B934" s="64"/>
      <c r="C934" s="64"/>
      <c r="D934" s="64"/>
      <c r="E934" s="64"/>
      <c r="F934" s="64"/>
      <c r="G934" s="64"/>
      <c r="H934" s="64"/>
      <c r="I934" s="64"/>
      <c r="J934" s="64"/>
      <c r="K934" s="64"/>
      <c r="L934" s="64"/>
      <c r="M934" s="64"/>
      <c r="N934" s="64"/>
      <c r="O934" s="64"/>
      <c r="P934" s="64"/>
      <c r="Q934" s="64"/>
      <c r="R934" s="64"/>
      <c r="S934" s="64"/>
      <c r="T934" s="64"/>
      <c r="U934" s="64"/>
      <c r="V934" s="64"/>
      <c r="W934" s="64"/>
      <c r="X934" s="64"/>
      <c r="Y934" s="64"/>
      <c r="Z934" s="64"/>
    </row>
    <row r="935" ht="12" customHeight="1">
      <c r="A935" s="64"/>
      <c r="B935" s="64"/>
      <c r="C935" s="64"/>
      <c r="D935" s="64"/>
      <c r="E935" s="64"/>
      <c r="F935" s="64"/>
      <c r="G935" s="64"/>
      <c r="H935" s="64"/>
      <c r="I935" s="64"/>
      <c r="J935" s="64"/>
      <c r="K935" s="64"/>
      <c r="L935" s="64"/>
      <c r="M935" s="64"/>
      <c r="N935" s="64"/>
      <c r="O935" s="64"/>
      <c r="P935" s="64"/>
      <c r="Q935" s="64"/>
      <c r="R935" s="64"/>
      <c r="S935" s="64"/>
      <c r="T935" s="64"/>
      <c r="U935" s="64"/>
      <c r="V935" s="64"/>
      <c r="W935" s="64"/>
      <c r="X935" s="64"/>
      <c r="Y935" s="64"/>
      <c r="Z935" s="64"/>
    </row>
    <row r="936" ht="12" customHeight="1">
      <c r="A936" s="64"/>
      <c r="B936" s="64"/>
      <c r="C936" s="64"/>
      <c r="D936" s="64"/>
      <c r="E936" s="64"/>
      <c r="F936" s="64"/>
      <c r="G936" s="64"/>
      <c r="H936" s="64"/>
      <c r="I936" s="64"/>
      <c r="J936" s="64"/>
      <c r="K936" s="64"/>
      <c r="L936" s="64"/>
      <c r="M936" s="64"/>
      <c r="N936" s="64"/>
      <c r="O936" s="64"/>
      <c r="P936" s="64"/>
      <c r="Q936" s="64"/>
      <c r="R936" s="64"/>
      <c r="S936" s="64"/>
      <c r="T936" s="64"/>
      <c r="U936" s="64"/>
      <c r="V936" s="64"/>
      <c r="W936" s="64"/>
      <c r="X936" s="64"/>
      <c r="Y936" s="64"/>
      <c r="Z936" s="64"/>
    </row>
    <row r="937" ht="12" customHeight="1">
      <c r="A937" s="64"/>
      <c r="B937" s="64"/>
      <c r="C937" s="64"/>
      <c r="D937" s="64"/>
      <c r="E937" s="64"/>
      <c r="F937" s="64"/>
      <c r="G937" s="64"/>
      <c r="H937" s="64"/>
      <c r="I937" s="64"/>
      <c r="J937" s="64"/>
      <c r="K937" s="64"/>
      <c r="L937" s="64"/>
      <c r="M937" s="64"/>
      <c r="N937" s="64"/>
      <c r="O937" s="64"/>
      <c r="P937" s="64"/>
      <c r="Q937" s="64"/>
      <c r="R937" s="64"/>
      <c r="S937" s="64"/>
      <c r="T937" s="64"/>
      <c r="U937" s="64"/>
      <c r="V937" s="64"/>
      <c r="W937" s="64"/>
      <c r="X937" s="64"/>
      <c r="Y937" s="64"/>
      <c r="Z937" s="64"/>
    </row>
    <row r="938" ht="12" customHeight="1">
      <c r="A938" s="64"/>
      <c r="B938" s="64"/>
      <c r="C938" s="64"/>
      <c r="D938" s="64"/>
      <c r="E938" s="64"/>
      <c r="F938" s="64"/>
      <c r="G938" s="64"/>
      <c r="H938" s="64"/>
      <c r="I938" s="64"/>
      <c r="J938" s="64"/>
      <c r="K938" s="64"/>
      <c r="L938" s="64"/>
      <c r="M938" s="64"/>
      <c r="N938" s="64"/>
      <c r="O938" s="64"/>
      <c r="P938" s="64"/>
      <c r="Q938" s="64"/>
      <c r="R938" s="64"/>
      <c r="S938" s="64"/>
      <c r="T938" s="64"/>
      <c r="U938" s="64"/>
      <c r="V938" s="64"/>
      <c r="W938" s="64"/>
      <c r="X938" s="64"/>
      <c r="Y938" s="64"/>
      <c r="Z938" s="64"/>
    </row>
    <row r="939" ht="12" customHeight="1">
      <c r="A939" s="64"/>
      <c r="B939" s="64"/>
      <c r="C939" s="64"/>
      <c r="D939" s="64"/>
      <c r="E939" s="64"/>
      <c r="F939" s="64"/>
      <c r="G939" s="64"/>
      <c r="H939" s="64"/>
      <c r="I939" s="64"/>
      <c r="J939" s="64"/>
      <c r="K939" s="64"/>
      <c r="L939" s="64"/>
      <c r="M939" s="64"/>
      <c r="N939" s="64"/>
      <c r="O939" s="64"/>
      <c r="P939" s="64"/>
      <c r="Q939" s="64"/>
      <c r="R939" s="64"/>
      <c r="S939" s="64"/>
      <c r="T939" s="64"/>
      <c r="U939" s="64"/>
      <c r="V939" s="64"/>
      <c r="W939" s="64"/>
      <c r="X939" s="64"/>
      <c r="Y939" s="64"/>
      <c r="Z939" s="64"/>
    </row>
    <row r="940" ht="12" customHeight="1">
      <c r="A940" s="64"/>
      <c r="B940" s="64"/>
      <c r="C940" s="64"/>
      <c r="D940" s="64"/>
      <c r="E940" s="64"/>
      <c r="F940" s="64"/>
      <c r="G940" s="64"/>
      <c r="H940" s="64"/>
      <c r="I940" s="64"/>
      <c r="J940" s="64"/>
      <c r="K940" s="64"/>
      <c r="L940" s="64"/>
      <c r="M940" s="64"/>
      <c r="N940" s="64"/>
      <c r="O940" s="64"/>
      <c r="P940" s="64"/>
      <c r="Q940" s="64"/>
      <c r="R940" s="64"/>
      <c r="S940" s="64"/>
      <c r="T940" s="64"/>
      <c r="U940" s="64"/>
      <c r="V940" s="64"/>
      <c r="W940" s="64"/>
      <c r="X940" s="64"/>
      <c r="Y940" s="64"/>
      <c r="Z940" s="64"/>
    </row>
    <row r="941" ht="12" customHeight="1">
      <c r="A941" s="64"/>
      <c r="B941" s="64"/>
      <c r="C941" s="64"/>
      <c r="D941" s="64"/>
      <c r="E941" s="64"/>
      <c r="F941" s="64"/>
      <c r="G941" s="64"/>
      <c r="H941" s="64"/>
      <c r="I941" s="64"/>
      <c r="J941" s="64"/>
      <c r="K941" s="64"/>
      <c r="L941" s="64"/>
      <c r="M941" s="64"/>
      <c r="N941" s="64"/>
      <c r="O941" s="64"/>
      <c r="P941" s="64"/>
      <c r="Q941" s="64"/>
      <c r="R941" s="64"/>
      <c r="S941" s="64"/>
      <c r="T941" s="64"/>
      <c r="U941" s="64"/>
      <c r="V941" s="64"/>
      <c r="W941" s="64"/>
      <c r="X941" s="64"/>
      <c r="Y941" s="64"/>
      <c r="Z941" s="64"/>
    </row>
    <row r="942" ht="12" customHeight="1">
      <c r="A942" s="64"/>
      <c r="B942" s="64"/>
      <c r="C942" s="64"/>
      <c r="D942" s="64"/>
      <c r="E942" s="64"/>
      <c r="F942" s="64"/>
      <c r="G942" s="64"/>
      <c r="H942" s="64"/>
      <c r="I942" s="64"/>
      <c r="J942" s="64"/>
      <c r="K942" s="64"/>
      <c r="L942" s="64"/>
      <c r="M942" s="64"/>
      <c r="N942" s="64"/>
      <c r="O942" s="64"/>
      <c r="P942" s="64"/>
      <c r="Q942" s="64"/>
      <c r="R942" s="64"/>
      <c r="S942" s="64"/>
      <c r="T942" s="64"/>
      <c r="U942" s="64"/>
      <c r="V942" s="64"/>
      <c r="W942" s="64"/>
      <c r="X942" s="64"/>
      <c r="Y942" s="64"/>
      <c r="Z942" s="64"/>
    </row>
    <row r="943" ht="12" customHeight="1">
      <c r="A943" s="64"/>
      <c r="B943" s="64"/>
      <c r="C943" s="64"/>
      <c r="D943" s="64"/>
      <c r="E943" s="64"/>
      <c r="F943" s="64"/>
      <c r="G943" s="64"/>
      <c r="H943" s="64"/>
      <c r="I943" s="64"/>
      <c r="J943" s="64"/>
      <c r="K943" s="64"/>
      <c r="L943" s="64"/>
      <c r="M943" s="64"/>
      <c r="N943" s="64"/>
      <c r="O943" s="64"/>
      <c r="P943" s="64"/>
      <c r="Q943" s="64"/>
      <c r="R943" s="64"/>
      <c r="S943" s="64"/>
      <c r="T943" s="64"/>
      <c r="U943" s="64"/>
      <c r="V943" s="64"/>
      <c r="W943" s="64"/>
      <c r="X943" s="64"/>
      <c r="Y943" s="64"/>
      <c r="Z943" s="64"/>
    </row>
    <row r="944" ht="12" customHeight="1">
      <c r="A944" s="64"/>
      <c r="B944" s="64"/>
      <c r="C944" s="64"/>
      <c r="D944" s="64"/>
      <c r="E944" s="64"/>
      <c r="F944" s="64"/>
      <c r="G944" s="64"/>
      <c r="H944" s="64"/>
      <c r="I944" s="64"/>
      <c r="J944" s="64"/>
      <c r="K944" s="64"/>
      <c r="L944" s="64"/>
      <c r="M944" s="64"/>
      <c r="N944" s="64"/>
      <c r="O944" s="64"/>
      <c r="P944" s="64"/>
      <c r="Q944" s="64"/>
      <c r="R944" s="64"/>
      <c r="S944" s="64"/>
      <c r="T944" s="64"/>
      <c r="U944" s="64"/>
      <c r="V944" s="64"/>
      <c r="W944" s="64"/>
      <c r="X944" s="64"/>
      <c r="Y944" s="64"/>
      <c r="Z944" s="64"/>
    </row>
    <row r="945" ht="12" customHeight="1">
      <c r="A945" s="64"/>
      <c r="B945" s="64"/>
      <c r="C945" s="64"/>
      <c r="D945" s="64"/>
      <c r="E945" s="64"/>
      <c r="F945" s="64"/>
      <c r="G945" s="64"/>
      <c r="H945" s="64"/>
      <c r="I945" s="64"/>
      <c r="J945" s="64"/>
      <c r="K945" s="64"/>
      <c r="L945" s="64"/>
      <c r="M945" s="64"/>
      <c r="N945" s="64"/>
      <c r="O945" s="64"/>
      <c r="P945" s="64"/>
      <c r="Q945" s="64"/>
      <c r="R945" s="64"/>
      <c r="S945" s="64"/>
      <c r="T945" s="64"/>
      <c r="U945" s="64"/>
      <c r="V945" s="64"/>
      <c r="W945" s="64"/>
      <c r="X945" s="64"/>
      <c r="Y945" s="64"/>
      <c r="Z945" s="64"/>
    </row>
    <row r="946" ht="12" customHeight="1">
      <c r="A946" s="64"/>
      <c r="B946" s="64"/>
      <c r="C946" s="64"/>
      <c r="D946" s="64"/>
      <c r="E946" s="64"/>
      <c r="F946" s="64"/>
      <c r="G946" s="64"/>
      <c r="H946" s="64"/>
      <c r="I946" s="64"/>
      <c r="J946" s="64"/>
      <c r="K946" s="64"/>
      <c r="L946" s="64"/>
      <c r="M946" s="64"/>
      <c r="N946" s="64"/>
      <c r="O946" s="64"/>
      <c r="P946" s="64"/>
      <c r="Q946" s="64"/>
      <c r="R946" s="64"/>
      <c r="S946" s="64"/>
      <c r="T946" s="64"/>
      <c r="U946" s="64"/>
      <c r="V946" s="64"/>
      <c r="W946" s="64"/>
      <c r="X946" s="64"/>
      <c r="Y946" s="64"/>
      <c r="Z946" s="64"/>
    </row>
    <row r="947" ht="12" customHeight="1">
      <c r="A947" s="64"/>
      <c r="B947" s="64"/>
      <c r="C947" s="64"/>
      <c r="D947" s="64"/>
      <c r="E947" s="64"/>
      <c r="F947" s="64"/>
      <c r="G947" s="64"/>
      <c r="H947" s="64"/>
      <c r="I947" s="64"/>
      <c r="J947" s="64"/>
      <c r="K947" s="64"/>
      <c r="L947" s="64"/>
      <c r="M947" s="64"/>
      <c r="N947" s="64"/>
      <c r="O947" s="64"/>
      <c r="P947" s="64"/>
      <c r="Q947" s="64"/>
      <c r="R947" s="64"/>
      <c r="S947" s="64"/>
      <c r="T947" s="64"/>
      <c r="U947" s="64"/>
      <c r="V947" s="64"/>
      <c r="W947" s="64"/>
      <c r="X947" s="64"/>
      <c r="Y947" s="64"/>
      <c r="Z947" s="64"/>
    </row>
    <row r="948" ht="12" customHeight="1">
      <c r="A948" s="64"/>
      <c r="B948" s="64"/>
      <c r="C948" s="64"/>
      <c r="D948" s="64"/>
      <c r="E948" s="64"/>
      <c r="F948" s="64"/>
      <c r="G948" s="64"/>
      <c r="H948" s="64"/>
      <c r="I948" s="64"/>
      <c r="J948" s="64"/>
      <c r="K948" s="64"/>
      <c r="L948" s="64"/>
      <c r="M948" s="64"/>
      <c r="N948" s="64"/>
      <c r="O948" s="64"/>
      <c r="P948" s="64"/>
      <c r="Q948" s="64"/>
      <c r="R948" s="64"/>
      <c r="S948" s="64"/>
      <c r="T948" s="64"/>
      <c r="U948" s="64"/>
      <c r="V948" s="64"/>
      <c r="W948" s="64"/>
      <c r="X948" s="64"/>
      <c r="Y948" s="64"/>
      <c r="Z948" s="64"/>
    </row>
    <row r="949" ht="12" customHeight="1">
      <c r="A949" s="64"/>
      <c r="B949" s="64"/>
      <c r="C949" s="64"/>
      <c r="D949" s="64"/>
      <c r="E949" s="64"/>
      <c r="F949" s="64"/>
      <c r="G949" s="64"/>
      <c r="H949" s="64"/>
      <c r="I949" s="64"/>
      <c r="J949" s="64"/>
      <c r="K949" s="64"/>
      <c r="L949" s="64"/>
      <c r="M949" s="64"/>
      <c r="N949" s="64"/>
      <c r="O949" s="64"/>
      <c r="P949" s="64"/>
      <c r="Q949" s="64"/>
      <c r="R949" s="64"/>
      <c r="S949" s="64"/>
      <c r="T949" s="64"/>
      <c r="U949" s="64"/>
      <c r="V949" s="64"/>
      <c r="W949" s="64"/>
      <c r="X949" s="64"/>
      <c r="Y949" s="64"/>
      <c r="Z949" s="64"/>
    </row>
    <row r="950" ht="12" customHeight="1">
      <c r="A950" s="64"/>
      <c r="B950" s="64"/>
      <c r="C950" s="64"/>
      <c r="D950" s="64"/>
      <c r="E950" s="64"/>
      <c r="F950" s="64"/>
      <c r="G950" s="64"/>
      <c r="H950" s="64"/>
      <c r="I950" s="64"/>
      <c r="J950" s="64"/>
      <c r="K950" s="64"/>
      <c r="L950" s="64"/>
      <c r="M950" s="64"/>
      <c r="N950" s="64"/>
      <c r="O950" s="64"/>
      <c r="P950" s="64"/>
      <c r="Q950" s="64"/>
      <c r="R950" s="64"/>
      <c r="S950" s="64"/>
      <c r="T950" s="64"/>
      <c r="U950" s="64"/>
      <c r="V950" s="64"/>
      <c r="W950" s="64"/>
      <c r="X950" s="64"/>
      <c r="Y950" s="64"/>
      <c r="Z950" s="64"/>
    </row>
    <row r="951" ht="12" customHeight="1">
      <c r="A951" s="64"/>
      <c r="B951" s="64"/>
      <c r="C951" s="64"/>
      <c r="D951" s="64"/>
      <c r="E951" s="64"/>
      <c r="F951" s="64"/>
      <c r="G951" s="64"/>
      <c r="H951" s="64"/>
      <c r="I951" s="64"/>
      <c r="J951" s="64"/>
      <c r="K951" s="64"/>
      <c r="L951" s="64"/>
      <c r="M951" s="64"/>
      <c r="N951" s="64"/>
      <c r="O951" s="64"/>
      <c r="P951" s="64"/>
      <c r="Q951" s="64"/>
      <c r="R951" s="64"/>
      <c r="S951" s="64"/>
      <c r="T951" s="64"/>
      <c r="U951" s="64"/>
      <c r="V951" s="64"/>
      <c r="W951" s="64"/>
      <c r="X951" s="64"/>
      <c r="Y951" s="64"/>
      <c r="Z951" s="64"/>
    </row>
    <row r="952" ht="12" customHeight="1">
      <c r="A952" s="64"/>
      <c r="B952" s="64"/>
      <c r="C952" s="64"/>
      <c r="D952" s="64"/>
      <c r="E952" s="64"/>
      <c r="F952" s="64"/>
      <c r="G952" s="64"/>
      <c r="H952" s="64"/>
      <c r="I952" s="64"/>
      <c r="J952" s="64"/>
      <c r="K952" s="64"/>
      <c r="L952" s="64"/>
      <c r="M952" s="64"/>
      <c r="N952" s="64"/>
      <c r="O952" s="64"/>
      <c r="P952" s="64"/>
      <c r="Q952" s="64"/>
      <c r="R952" s="64"/>
      <c r="S952" s="64"/>
      <c r="T952" s="64"/>
      <c r="U952" s="64"/>
      <c r="V952" s="64"/>
      <c r="W952" s="64"/>
      <c r="X952" s="64"/>
      <c r="Y952" s="64"/>
      <c r="Z952" s="64"/>
    </row>
    <row r="953" ht="12" customHeight="1">
      <c r="A953" s="64"/>
      <c r="B953" s="64"/>
      <c r="C953" s="64"/>
      <c r="D953" s="64"/>
      <c r="E953" s="64"/>
      <c r="F953" s="64"/>
      <c r="G953" s="64"/>
      <c r="H953" s="64"/>
      <c r="I953" s="64"/>
      <c r="J953" s="64"/>
      <c r="K953" s="64"/>
      <c r="L953" s="64"/>
      <c r="M953" s="64"/>
      <c r="N953" s="64"/>
      <c r="O953" s="64"/>
      <c r="P953" s="64"/>
      <c r="Q953" s="64"/>
      <c r="R953" s="64"/>
      <c r="S953" s="64"/>
      <c r="T953" s="64"/>
      <c r="U953" s="64"/>
      <c r="V953" s="64"/>
      <c r="W953" s="64"/>
      <c r="X953" s="64"/>
      <c r="Y953" s="64"/>
      <c r="Z953" s="64"/>
    </row>
    <row r="954" ht="12" customHeight="1">
      <c r="A954" s="64"/>
      <c r="B954" s="64"/>
      <c r="C954" s="64"/>
      <c r="D954" s="64"/>
      <c r="E954" s="64"/>
      <c r="F954" s="64"/>
      <c r="G954" s="64"/>
      <c r="H954" s="64"/>
      <c r="I954" s="64"/>
      <c r="J954" s="64"/>
      <c r="K954" s="64"/>
      <c r="L954" s="64"/>
      <c r="M954" s="64"/>
      <c r="N954" s="64"/>
      <c r="O954" s="64"/>
      <c r="P954" s="64"/>
      <c r="Q954" s="64"/>
      <c r="R954" s="64"/>
      <c r="S954" s="64"/>
      <c r="T954" s="64"/>
      <c r="U954" s="64"/>
      <c r="V954" s="64"/>
      <c r="W954" s="64"/>
      <c r="X954" s="64"/>
      <c r="Y954" s="64"/>
      <c r="Z954" s="64"/>
    </row>
    <row r="955" ht="12" customHeight="1">
      <c r="A955" s="64"/>
      <c r="B955" s="64"/>
      <c r="C955" s="64"/>
      <c r="D955" s="64"/>
      <c r="E955" s="64"/>
      <c r="F955" s="64"/>
      <c r="G955" s="64"/>
      <c r="H955" s="64"/>
      <c r="I955" s="64"/>
      <c r="J955" s="64"/>
      <c r="K955" s="64"/>
      <c r="L955" s="64"/>
      <c r="M955" s="64"/>
      <c r="N955" s="64"/>
      <c r="O955" s="64"/>
      <c r="P955" s="64"/>
      <c r="Q955" s="64"/>
      <c r="R955" s="64"/>
      <c r="S955" s="64"/>
      <c r="T955" s="64"/>
      <c r="U955" s="64"/>
      <c r="V955" s="64"/>
      <c r="W955" s="64"/>
      <c r="X955" s="64"/>
      <c r="Y955" s="64"/>
      <c r="Z955" s="64"/>
    </row>
    <row r="956" ht="12" customHeight="1">
      <c r="A956" s="64"/>
      <c r="B956" s="64"/>
      <c r="C956" s="64"/>
      <c r="D956" s="64"/>
      <c r="E956" s="64"/>
      <c r="F956" s="64"/>
      <c r="G956" s="64"/>
      <c r="H956" s="64"/>
      <c r="I956" s="64"/>
      <c r="J956" s="64"/>
      <c r="K956" s="64"/>
      <c r="L956" s="64"/>
      <c r="M956" s="64"/>
      <c r="N956" s="64"/>
      <c r="O956" s="64"/>
      <c r="P956" s="64"/>
      <c r="Q956" s="64"/>
      <c r="R956" s="64"/>
      <c r="S956" s="64"/>
      <c r="T956" s="64"/>
      <c r="U956" s="64"/>
      <c r="V956" s="64"/>
      <c r="W956" s="64"/>
      <c r="X956" s="64"/>
      <c r="Y956" s="64"/>
      <c r="Z956" s="64"/>
    </row>
    <row r="957" ht="12" customHeight="1">
      <c r="A957" s="64"/>
      <c r="B957" s="64"/>
      <c r="C957" s="64"/>
      <c r="D957" s="64"/>
      <c r="E957" s="64"/>
      <c r="F957" s="64"/>
      <c r="G957" s="64"/>
      <c r="H957" s="64"/>
      <c r="I957" s="64"/>
      <c r="J957" s="64"/>
      <c r="K957" s="64"/>
      <c r="L957" s="64"/>
      <c r="M957" s="64"/>
      <c r="N957" s="64"/>
      <c r="O957" s="64"/>
      <c r="P957" s="64"/>
      <c r="Q957" s="64"/>
      <c r="R957" s="64"/>
      <c r="S957" s="64"/>
      <c r="T957" s="64"/>
      <c r="U957" s="64"/>
      <c r="V957" s="64"/>
      <c r="W957" s="64"/>
      <c r="X957" s="64"/>
      <c r="Y957" s="64"/>
      <c r="Z957" s="64"/>
    </row>
    <row r="958" ht="12" customHeight="1">
      <c r="A958" s="64"/>
      <c r="B958" s="64"/>
      <c r="C958" s="64"/>
      <c r="D958" s="64"/>
      <c r="E958" s="64"/>
      <c r="F958" s="64"/>
      <c r="G958" s="64"/>
      <c r="H958" s="64"/>
      <c r="I958" s="64"/>
      <c r="J958" s="64"/>
      <c r="K958" s="64"/>
      <c r="L958" s="64"/>
      <c r="M958" s="64"/>
      <c r="N958" s="64"/>
      <c r="O958" s="64"/>
      <c r="P958" s="64"/>
      <c r="Q958" s="64"/>
      <c r="R958" s="64"/>
      <c r="S958" s="64"/>
      <c r="T958" s="64"/>
      <c r="U958" s="64"/>
      <c r="V958" s="64"/>
      <c r="W958" s="64"/>
      <c r="X958" s="64"/>
      <c r="Y958" s="64"/>
      <c r="Z958" s="64"/>
    </row>
    <row r="959" ht="12" customHeight="1">
      <c r="A959" s="64"/>
      <c r="B959" s="64"/>
      <c r="C959" s="64"/>
      <c r="D959" s="64"/>
      <c r="E959" s="64"/>
      <c r="F959" s="64"/>
      <c r="G959" s="64"/>
      <c r="H959" s="64"/>
      <c r="I959" s="64"/>
      <c r="J959" s="64"/>
      <c r="K959" s="64"/>
      <c r="L959" s="64"/>
      <c r="M959" s="64"/>
      <c r="N959" s="64"/>
      <c r="O959" s="64"/>
      <c r="P959" s="64"/>
      <c r="Q959" s="64"/>
      <c r="R959" s="64"/>
      <c r="S959" s="64"/>
      <c r="T959" s="64"/>
      <c r="U959" s="64"/>
      <c r="V959" s="64"/>
      <c r="W959" s="64"/>
      <c r="X959" s="64"/>
      <c r="Y959" s="64"/>
      <c r="Z959" s="64"/>
    </row>
    <row r="960" ht="12" customHeight="1">
      <c r="A960" s="64"/>
      <c r="B960" s="64"/>
      <c r="C960" s="64"/>
      <c r="D960" s="64"/>
      <c r="E960" s="64"/>
      <c r="F960" s="64"/>
      <c r="G960" s="64"/>
      <c r="H960" s="64"/>
      <c r="I960" s="64"/>
      <c r="J960" s="64"/>
      <c r="K960" s="64"/>
      <c r="L960" s="64"/>
      <c r="M960" s="64"/>
      <c r="N960" s="64"/>
      <c r="O960" s="64"/>
      <c r="P960" s="64"/>
      <c r="Q960" s="64"/>
      <c r="R960" s="64"/>
      <c r="S960" s="64"/>
      <c r="T960" s="64"/>
      <c r="U960" s="64"/>
      <c r="V960" s="64"/>
      <c r="W960" s="64"/>
      <c r="X960" s="64"/>
      <c r="Y960" s="64"/>
      <c r="Z960" s="64"/>
    </row>
    <row r="961" ht="12" customHeight="1">
      <c r="A961" s="64"/>
      <c r="B961" s="64"/>
      <c r="C961" s="64"/>
      <c r="D961" s="64"/>
      <c r="E961" s="64"/>
      <c r="F961" s="64"/>
      <c r="G961" s="64"/>
      <c r="H961" s="64"/>
      <c r="I961" s="64"/>
      <c r="J961" s="64"/>
      <c r="K961" s="64"/>
      <c r="L961" s="64"/>
      <c r="M961" s="64"/>
      <c r="N961" s="64"/>
      <c r="O961" s="64"/>
      <c r="P961" s="64"/>
      <c r="Q961" s="64"/>
      <c r="R961" s="64"/>
      <c r="S961" s="64"/>
      <c r="T961" s="64"/>
      <c r="U961" s="64"/>
      <c r="V961" s="64"/>
      <c r="W961" s="64"/>
      <c r="X961" s="64"/>
      <c r="Y961" s="64"/>
      <c r="Z961" s="64"/>
    </row>
    <row r="962" ht="12" customHeight="1">
      <c r="A962" s="64"/>
      <c r="B962" s="64"/>
      <c r="C962" s="64"/>
      <c r="D962" s="64"/>
      <c r="E962" s="64"/>
      <c r="F962" s="64"/>
      <c r="G962" s="64"/>
      <c r="H962" s="64"/>
      <c r="I962" s="64"/>
      <c r="J962" s="64"/>
      <c r="K962" s="64"/>
      <c r="L962" s="64"/>
      <c r="M962" s="64"/>
      <c r="N962" s="64"/>
      <c r="O962" s="64"/>
      <c r="P962" s="64"/>
      <c r="Q962" s="64"/>
      <c r="R962" s="64"/>
      <c r="S962" s="64"/>
      <c r="T962" s="64"/>
      <c r="U962" s="64"/>
      <c r="V962" s="64"/>
      <c r="W962" s="64"/>
      <c r="X962" s="64"/>
      <c r="Y962" s="64"/>
      <c r="Z962" s="64"/>
    </row>
    <row r="963" ht="12" customHeight="1">
      <c r="A963" s="64"/>
      <c r="B963" s="64"/>
      <c r="C963" s="64"/>
      <c r="D963" s="64"/>
      <c r="E963" s="64"/>
      <c r="F963" s="64"/>
      <c r="G963" s="64"/>
      <c r="H963" s="64"/>
      <c r="I963" s="64"/>
      <c r="J963" s="64"/>
      <c r="K963" s="64"/>
      <c r="L963" s="64"/>
      <c r="M963" s="64"/>
      <c r="N963" s="64"/>
      <c r="O963" s="64"/>
      <c r="P963" s="64"/>
      <c r="Q963" s="64"/>
      <c r="R963" s="64"/>
      <c r="S963" s="64"/>
      <c r="T963" s="64"/>
      <c r="U963" s="64"/>
      <c r="V963" s="64"/>
      <c r="W963" s="64"/>
      <c r="X963" s="64"/>
      <c r="Y963" s="64"/>
      <c r="Z963" s="64"/>
    </row>
    <row r="964" ht="12" customHeight="1">
      <c r="A964" s="64"/>
      <c r="B964" s="64"/>
      <c r="C964" s="64"/>
      <c r="D964" s="64"/>
      <c r="E964" s="64"/>
      <c r="F964" s="64"/>
      <c r="G964" s="64"/>
      <c r="H964" s="64"/>
      <c r="I964" s="64"/>
      <c r="J964" s="64"/>
      <c r="K964" s="64"/>
      <c r="L964" s="64"/>
      <c r="M964" s="64"/>
      <c r="N964" s="64"/>
      <c r="O964" s="64"/>
      <c r="P964" s="64"/>
      <c r="Q964" s="64"/>
      <c r="R964" s="64"/>
      <c r="S964" s="64"/>
      <c r="T964" s="64"/>
      <c r="U964" s="64"/>
      <c r="V964" s="64"/>
      <c r="W964" s="64"/>
      <c r="X964" s="64"/>
      <c r="Y964" s="64"/>
      <c r="Z964" s="64"/>
    </row>
    <row r="965" ht="12" customHeight="1">
      <c r="A965" s="64"/>
      <c r="B965" s="64"/>
      <c r="C965" s="64"/>
      <c r="D965" s="64"/>
      <c r="E965" s="64"/>
      <c r="F965" s="64"/>
      <c r="G965" s="64"/>
      <c r="H965" s="64"/>
      <c r="I965" s="64"/>
      <c r="J965" s="64"/>
      <c r="K965" s="64"/>
      <c r="L965" s="64"/>
      <c r="M965" s="64"/>
      <c r="N965" s="64"/>
      <c r="O965" s="64"/>
      <c r="P965" s="64"/>
      <c r="Q965" s="64"/>
      <c r="R965" s="64"/>
      <c r="S965" s="64"/>
      <c r="T965" s="64"/>
      <c r="U965" s="64"/>
      <c r="V965" s="64"/>
      <c r="W965" s="64"/>
      <c r="X965" s="64"/>
      <c r="Y965" s="64"/>
      <c r="Z965" s="64"/>
    </row>
    <row r="966" ht="12" customHeight="1">
      <c r="A966" s="64"/>
      <c r="B966" s="64"/>
      <c r="C966" s="64"/>
      <c r="D966" s="64"/>
      <c r="E966" s="64"/>
      <c r="F966" s="64"/>
      <c r="G966" s="64"/>
      <c r="H966" s="64"/>
      <c r="I966" s="64"/>
      <c r="J966" s="64"/>
      <c r="K966" s="64"/>
      <c r="L966" s="64"/>
      <c r="M966" s="64"/>
      <c r="N966" s="64"/>
      <c r="O966" s="64"/>
      <c r="P966" s="64"/>
      <c r="Q966" s="64"/>
      <c r="R966" s="64"/>
      <c r="S966" s="64"/>
      <c r="T966" s="64"/>
      <c r="U966" s="64"/>
      <c r="V966" s="64"/>
      <c r="W966" s="64"/>
      <c r="X966" s="64"/>
      <c r="Y966" s="64"/>
      <c r="Z966" s="64"/>
    </row>
    <row r="967" ht="12" customHeight="1">
      <c r="A967" s="64"/>
      <c r="B967" s="64"/>
      <c r="C967" s="64"/>
      <c r="D967" s="64"/>
      <c r="E967" s="64"/>
      <c r="F967" s="64"/>
      <c r="G967" s="64"/>
      <c r="H967" s="64"/>
      <c r="I967" s="64"/>
      <c r="J967" s="64"/>
      <c r="K967" s="64"/>
      <c r="L967" s="64"/>
      <c r="M967" s="64"/>
      <c r="N967" s="64"/>
      <c r="O967" s="64"/>
      <c r="P967" s="64"/>
      <c r="Q967" s="64"/>
      <c r="R967" s="64"/>
      <c r="S967" s="64"/>
      <c r="T967" s="64"/>
      <c r="U967" s="64"/>
      <c r="V967" s="64"/>
      <c r="W967" s="64"/>
      <c r="X967" s="64"/>
      <c r="Y967" s="64"/>
      <c r="Z967" s="64"/>
    </row>
    <row r="968" ht="12" customHeight="1">
      <c r="A968" s="64"/>
      <c r="B968" s="64"/>
      <c r="C968" s="64"/>
      <c r="D968" s="64"/>
      <c r="E968" s="64"/>
      <c r="F968" s="64"/>
      <c r="G968" s="64"/>
      <c r="H968" s="64"/>
      <c r="I968" s="64"/>
      <c r="J968" s="64"/>
      <c r="K968" s="64"/>
      <c r="L968" s="64"/>
      <c r="M968" s="64"/>
      <c r="N968" s="64"/>
      <c r="O968" s="64"/>
      <c r="P968" s="64"/>
      <c r="Q968" s="64"/>
      <c r="R968" s="64"/>
      <c r="S968" s="64"/>
      <c r="T968" s="64"/>
      <c r="U968" s="64"/>
      <c r="V968" s="64"/>
      <c r="W968" s="64"/>
      <c r="X968" s="64"/>
      <c r="Y968" s="64"/>
      <c r="Z968" s="64"/>
    </row>
    <row r="969" ht="12" customHeight="1">
      <c r="A969" s="64"/>
      <c r="B969" s="64"/>
      <c r="C969" s="64"/>
      <c r="D969" s="64"/>
      <c r="E969" s="64"/>
      <c r="F969" s="64"/>
      <c r="G969" s="64"/>
      <c r="H969" s="64"/>
      <c r="I969" s="64"/>
      <c r="J969" s="64"/>
      <c r="K969" s="64"/>
      <c r="L969" s="64"/>
      <c r="M969" s="64"/>
      <c r="N969" s="64"/>
      <c r="O969" s="64"/>
      <c r="P969" s="64"/>
      <c r="Q969" s="64"/>
      <c r="R969" s="64"/>
      <c r="S969" s="64"/>
      <c r="T969" s="64"/>
      <c r="U969" s="64"/>
      <c r="V969" s="64"/>
      <c r="W969" s="64"/>
      <c r="X969" s="64"/>
      <c r="Y969" s="64"/>
      <c r="Z969" s="64"/>
    </row>
    <row r="970" ht="12" customHeight="1">
      <c r="A970" s="64"/>
      <c r="B970" s="64"/>
      <c r="C970" s="64"/>
      <c r="D970" s="64"/>
      <c r="E970" s="64"/>
      <c r="F970" s="64"/>
      <c r="G970" s="64"/>
      <c r="H970" s="64"/>
      <c r="I970" s="64"/>
      <c r="J970" s="64"/>
      <c r="K970" s="64"/>
      <c r="L970" s="64"/>
      <c r="M970" s="64"/>
      <c r="N970" s="64"/>
      <c r="O970" s="64"/>
      <c r="P970" s="64"/>
      <c r="Q970" s="64"/>
      <c r="R970" s="64"/>
      <c r="S970" s="64"/>
      <c r="T970" s="64"/>
      <c r="U970" s="64"/>
      <c r="V970" s="64"/>
      <c r="W970" s="64"/>
      <c r="X970" s="64"/>
      <c r="Y970" s="64"/>
      <c r="Z970" s="64"/>
    </row>
    <row r="971" ht="12" customHeight="1">
      <c r="A971" s="64"/>
      <c r="B971" s="64"/>
      <c r="C971" s="64"/>
      <c r="D971" s="64"/>
      <c r="E971" s="64"/>
      <c r="F971" s="64"/>
      <c r="G971" s="64"/>
      <c r="H971" s="64"/>
      <c r="I971" s="64"/>
      <c r="J971" s="64"/>
      <c r="K971" s="64"/>
      <c r="L971" s="64"/>
      <c r="M971" s="64"/>
      <c r="N971" s="64"/>
      <c r="O971" s="64"/>
      <c r="P971" s="64"/>
      <c r="Q971" s="64"/>
      <c r="R971" s="64"/>
      <c r="S971" s="64"/>
      <c r="T971" s="64"/>
      <c r="U971" s="64"/>
      <c r="V971" s="64"/>
      <c r="W971" s="64"/>
      <c r="X971" s="64"/>
      <c r="Y971" s="64"/>
      <c r="Z971" s="64"/>
    </row>
    <row r="972" ht="12" customHeight="1">
      <c r="A972" s="64"/>
      <c r="B972" s="64"/>
      <c r="C972" s="64"/>
      <c r="D972" s="64"/>
      <c r="E972" s="64"/>
      <c r="F972" s="64"/>
      <c r="G972" s="64"/>
      <c r="H972" s="64"/>
      <c r="I972" s="64"/>
      <c r="J972" s="64"/>
      <c r="K972" s="64"/>
      <c r="L972" s="64"/>
      <c r="M972" s="64"/>
      <c r="N972" s="64"/>
      <c r="O972" s="64"/>
      <c r="P972" s="64"/>
      <c r="Q972" s="64"/>
      <c r="R972" s="64"/>
      <c r="S972" s="64"/>
      <c r="T972" s="64"/>
      <c r="U972" s="64"/>
      <c r="V972" s="64"/>
      <c r="W972" s="64"/>
      <c r="X972" s="64"/>
      <c r="Y972" s="64"/>
      <c r="Z972" s="64"/>
    </row>
    <row r="973" ht="12" customHeight="1">
      <c r="A973" s="64"/>
      <c r="B973" s="64"/>
      <c r="C973" s="64"/>
      <c r="D973" s="64"/>
      <c r="E973" s="64"/>
      <c r="F973" s="64"/>
      <c r="G973" s="64"/>
      <c r="H973" s="64"/>
      <c r="I973" s="64"/>
      <c r="J973" s="64"/>
      <c r="K973" s="64"/>
      <c r="L973" s="64"/>
      <c r="M973" s="64"/>
      <c r="N973" s="64"/>
      <c r="O973" s="64"/>
      <c r="P973" s="64"/>
      <c r="Q973" s="64"/>
      <c r="R973" s="64"/>
      <c r="S973" s="64"/>
      <c r="T973" s="64"/>
      <c r="U973" s="64"/>
      <c r="V973" s="64"/>
      <c r="W973" s="64"/>
      <c r="X973" s="64"/>
      <c r="Y973" s="64"/>
      <c r="Z973" s="64"/>
    </row>
    <row r="974" ht="12" customHeight="1">
      <c r="A974" s="64"/>
      <c r="B974" s="64"/>
      <c r="C974" s="64"/>
      <c r="D974" s="64"/>
      <c r="E974" s="64"/>
      <c r="F974" s="64"/>
      <c r="G974" s="64"/>
      <c r="H974" s="64"/>
      <c r="I974" s="64"/>
      <c r="J974" s="64"/>
      <c r="K974" s="64"/>
      <c r="L974" s="64"/>
      <c r="M974" s="64"/>
      <c r="N974" s="64"/>
      <c r="O974" s="64"/>
      <c r="P974" s="64"/>
      <c r="Q974" s="64"/>
      <c r="R974" s="64"/>
      <c r="S974" s="64"/>
      <c r="T974" s="64"/>
      <c r="U974" s="64"/>
      <c r="V974" s="64"/>
      <c r="W974" s="64"/>
      <c r="X974" s="64"/>
      <c r="Y974" s="64"/>
      <c r="Z974" s="64"/>
    </row>
    <row r="975" ht="12" customHeight="1">
      <c r="A975" s="64"/>
      <c r="B975" s="64"/>
      <c r="C975" s="64"/>
      <c r="D975" s="64"/>
      <c r="E975" s="64"/>
      <c r="F975" s="64"/>
      <c r="G975" s="64"/>
      <c r="H975" s="64"/>
      <c r="I975" s="64"/>
      <c r="J975" s="64"/>
      <c r="K975" s="64"/>
      <c r="L975" s="64"/>
      <c r="M975" s="64"/>
      <c r="N975" s="64"/>
      <c r="O975" s="64"/>
      <c r="P975" s="64"/>
      <c r="Q975" s="64"/>
      <c r="R975" s="64"/>
      <c r="S975" s="64"/>
      <c r="T975" s="64"/>
      <c r="U975" s="64"/>
      <c r="V975" s="64"/>
      <c r="W975" s="64"/>
      <c r="X975" s="64"/>
      <c r="Y975" s="64"/>
      <c r="Z975" s="64"/>
    </row>
    <row r="976" ht="12" customHeight="1">
      <c r="A976" s="64"/>
      <c r="B976" s="64"/>
      <c r="C976" s="64"/>
      <c r="D976" s="64"/>
      <c r="E976" s="64"/>
      <c r="F976" s="64"/>
      <c r="G976" s="64"/>
      <c r="H976" s="64"/>
      <c r="I976" s="64"/>
      <c r="J976" s="64"/>
      <c r="K976" s="64"/>
      <c r="L976" s="64"/>
      <c r="M976" s="64"/>
      <c r="N976" s="64"/>
      <c r="O976" s="64"/>
      <c r="P976" s="64"/>
      <c r="Q976" s="64"/>
      <c r="R976" s="64"/>
      <c r="S976" s="64"/>
      <c r="T976" s="64"/>
      <c r="U976" s="64"/>
      <c r="V976" s="64"/>
      <c r="W976" s="64"/>
      <c r="X976" s="64"/>
      <c r="Y976" s="64"/>
      <c r="Z976" s="64"/>
    </row>
    <row r="977" ht="12" customHeight="1">
      <c r="A977" s="64"/>
      <c r="B977" s="64"/>
      <c r="C977" s="64"/>
      <c r="D977" s="64"/>
      <c r="E977" s="64"/>
      <c r="F977" s="64"/>
      <c r="G977" s="64"/>
      <c r="H977" s="64"/>
      <c r="I977" s="64"/>
      <c r="J977" s="64"/>
      <c r="K977" s="64"/>
      <c r="L977" s="64"/>
      <c r="M977" s="64"/>
      <c r="N977" s="64"/>
      <c r="O977" s="64"/>
      <c r="P977" s="64"/>
      <c r="Q977" s="64"/>
      <c r="R977" s="64"/>
      <c r="S977" s="64"/>
      <c r="T977" s="64"/>
      <c r="U977" s="64"/>
      <c r="V977" s="64"/>
      <c r="W977" s="64"/>
      <c r="X977" s="64"/>
      <c r="Y977" s="64"/>
      <c r="Z977" s="64"/>
    </row>
    <row r="978" ht="12" customHeight="1">
      <c r="A978" s="64"/>
      <c r="B978" s="64"/>
      <c r="C978" s="64"/>
      <c r="D978" s="64"/>
      <c r="E978" s="64"/>
      <c r="F978" s="64"/>
      <c r="G978" s="64"/>
      <c r="H978" s="64"/>
      <c r="I978" s="64"/>
      <c r="J978" s="64"/>
      <c r="K978" s="64"/>
      <c r="L978" s="64"/>
      <c r="M978" s="64"/>
      <c r="N978" s="64"/>
      <c r="O978" s="64"/>
      <c r="P978" s="64"/>
      <c r="Q978" s="64"/>
      <c r="R978" s="64"/>
      <c r="S978" s="64"/>
      <c r="T978" s="64"/>
      <c r="U978" s="64"/>
      <c r="V978" s="64"/>
      <c r="W978" s="64"/>
      <c r="X978" s="64"/>
      <c r="Y978" s="64"/>
      <c r="Z978" s="64"/>
    </row>
    <row r="979" ht="12" customHeight="1">
      <c r="A979" s="64"/>
      <c r="B979" s="64"/>
      <c r="C979" s="64"/>
      <c r="D979" s="64"/>
      <c r="E979" s="64"/>
      <c r="F979" s="64"/>
      <c r="G979" s="64"/>
      <c r="H979" s="64"/>
      <c r="I979" s="64"/>
      <c r="J979" s="64"/>
      <c r="K979" s="64"/>
      <c r="L979" s="64"/>
      <c r="M979" s="64"/>
      <c r="N979" s="64"/>
      <c r="O979" s="64"/>
      <c r="P979" s="64"/>
      <c r="Q979" s="64"/>
      <c r="R979" s="64"/>
      <c r="S979" s="64"/>
      <c r="T979" s="64"/>
      <c r="U979" s="64"/>
      <c r="V979" s="64"/>
      <c r="W979" s="64"/>
      <c r="X979" s="64"/>
      <c r="Y979" s="64"/>
      <c r="Z979" s="64"/>
    </row>
    <row r="980" ht="12" customHeight="1">
      <c r="A980" s="64"/>
      <c r="B980" s="64"/>
      <c r="C980" s="64"/>
      <c r="D980" s="64"/>
      <c r="E980" s="64"/>
      <c r="F980" s="64"/>
      <c r="G980" s="64"/>
      <c r="H980" s="64"/>
      <c r="I980" s="64"/>
      <c r="J980" s="64"/>
      <c r="K980" s="64"/>
      <c r="L980" s="64"/>
      <c r="M980" s="64"/>
      <c r="N980" s="64"/>
      <c r="O980" s="64"/>
      <c r="P980" s="64"/>
      <c r="Q980" s="64"/>
      <c r="R980" s="64"/>
      <c r="S980" s="64"/>
      <c r="T980" s="64"/>
      <c r="U980" s="64"/>
      <c r="V980" s="64"/>
      <c r="W980" s="64"/>
      <c r="X980" s="64"/>
      <c r="Y980" s="64"/>
      <c r="Z980" s="64"/>
    </row>
    <row r="981" ht="12" customHeight="1">
      <c r="A981" s="64"/>
      <c r="B981" s="64"/>
      <c r="C981" s="64"/>
      <c r="D981" s="64"/>
      <c r="E981" s="64"/>
      <c r="F981" s="64"/>
      <c r="G981" s="64"/>
      <c r="H981" s="64"/>
      <c r="I981" s="64"/>
      <c r="J981" s="64"/>
      <c r="K981" s="64"/>
      <c r="L981" s="64"/>
      <c r="M981" s="64"/>
      <c r="N981" s="64"/>
      <c r="O981" s="64"/>
      <c r="P981" s="64"/>
      <c r="Q981" s="64"/>
      <c r="R981" s="64"/>
      <c r="S981" s="64"/>
      <c r="T981" s="64"/>
      <c r="U981" s="64"/>
      <c r="V981" s="64"/>
      <c r="W981" s="64"/>
      <c r="X981" s="64"/>
      <c r="Y981" s="64"/>
      <c r="Z981" s="64"/>
    </row>
    <row r="982" ht="12" customHeight="1">
      <c r="A982" s="64"/>
      <c r="B982" s="64"/>
      <c r="C982" s="64"/>
      <c r="D982" s="64"/>
      <c r="E982" s="64"/>
      <c r="F982" s="64"/>
      <c r="G982" s="64"/>
      <c r="H982" s="64"/>
      <c r="I982" s="64"/>
      <c r="J982" s="64"/>
      <c r="K982" s="64"/>
      <c r="L982" s="64"/>
      <c r="M982" s="64"/>
      <c r="N982" s="64"/>
      <c r="O982" s="64"/>
      <c r="P982" s="64"/>
      <c r="Q982" s="64"/>
      <c r="R982" s="64"/>
      <c r="S982" s="64"/>
      <c r="T982" s="64"/>
      <c r="U982" s="64"/>
      <c r="V982" s="64"/>
      <c r="W982" s="64"/>
      <c r="X982" s="64"/>
      <c r="Y982" s="64"/>
      <c r="Z982" s="64"/>
    </row>
    <row r="983" ht="12" customHeight="1">
      <c r="A983" s="64"/>
      <c r="B983" s="64"/>
      <c r="C983" s="64"/>
      <c r="D983" s="64"/>
      <c r="E983" s="64"/>
      <c r="F983" s="64"/>
      <c r="G983" s="64"/>
      <c r="H983" s="64"/>
      <c r="I983" s="64"/>
      <c r="J983" s="64"/>
      <c r="K983" s="64"/>
      <c r="L983" s="64"/>
      <c r="M983" s="64"/>
      <c r="N983" s="64"/>
      <c r="O983" s="64"/>
      <c r="P983" s="64"/>
      <c r="Q983" s="64"/>
      <c r="R983" s="64"/>
      <c r="S983" s="64"/>
      <c r="T983" s="64"/>
      <c r="U983" s="64"/>
      <c r="V983" s="64"/>
      <c r="W983" s="64"/>
      <c r="X983" s="64"/>
      <c r="Y983" s="64"/>
      <c r="Z983" s="64"/>
    </row>
    <row r="984" ht="12" customHeight="1">
      <c r="A984" s="64"/>
      <c r="B984" s="64"/>
      <c r="C984" s="64"/>
      <c r="D984" s="64"/>
      <c r="E984" s="64"/>
      <c r="F984" s="64"/>
      <c r="G984" s="64"/>
      <c r="H984" s="64"/>
      <c r="I984" s="64"/>
      <c r="J984" s="64"/>
      <c r="K984" s="64"/>
      <c r="L984" s="64"/>
      <c r="M984" s="64"/>
      <c r="N984" s="64"/>
      <c r="O984" s="64"/>
      <c r="P984" s="64"/>
      <c r="Q984" s="64"/>
      <c r="R984" s="64"/>
      <c r="S984" s="64"/>
      <c r="T984" s="64"/>
      <c r="U984" s="64"/>
      <c r="V984" s="64"/>
      <c r="W984" s="64"/>
      <c r="X984" s="64"/>
      <c r="Y984" s="64"/>
      <c r="Z984" s="64"/>
    </row>
    <row r="985" ht="12" customHeight="1">
      <c r="A985" s="64"/>
      <c r="B985" s="64"/>
      <c r="C985" s="64"/>
      <c r="D985" s="64"/>
      <c r="E985" s="64"/>
      <c r="F985" s="64"/>
      <c r="G985" s="64"/>
      <c r="H985" s="64"/>
      <c r="I985" s="64"/>
      <c r="J985" s="64"/>
      <c r="K985" s="64"/>
      <c r="L985" s="64"/>
      <c r="M985" s="64"/>
      <c r="N985" s="64"/>
      <c r="O985" s="64"/>
      <c r="P985" s="64"/>
      <c r="Q985" s="64"/>
      <c r="R985" s="64"/>
      <c r="S985" s="64"/>
      <c r="T985" s="64"/>
      <c r="U985" s="64"/>
      <c r="V985" s="64"/>
      <c r="W985" s="64"/>
      <c r="X985" s="64"/>
      <c r="Y985" s="64"/>
      <c r="Z985" s="64"/>
    </row>
    <row r="986" ht="12" customHeight="1">
      <c r="A986" s="64"/>
      <c r="B986" s="64"/>
      <c r="C986" s="64"/>
      <c r="D986" s="64"/>
      <c r="E986" s="64"/>
      <c r="F986" s="64"/>
      <c r="G986" s="64"/>
      <c r="H986" s="64"/>
      <c r="I986" s="64"/>
      <c r="J986" s="64"/>
      <c r="K986" s="64"/>
      <c r="L986" s="64"/>
      <c r="M986" s="64"/>
      <c r="N986" s="64"/>
      <c r="O986" s="64"/>
      <c r="P986" s="64"/>
      <c r="Q986" s="64"/>
      <c r="R986" s="64"/>
      <c r="S986" s="64"/>
      <c r="T986" s="64"/>
      <c r="U986" s="64"/>
      <c r="V986" s="64"/>
      <c r="W986" s="64"/>
      <c r="X986" s="64"/>
      <c r="Y986" s="64"/>
      <c r="Z986" s="64"/>
    </row>
    <row r="987" ht="12" customHeight="1">
      <c r="A987" s="64"/>
      <c r="B987" s="64"/>
      <c r="C987" s="64"/>
      <c r="D987" s="64"/>
      <c r="E987" s="64"/>
      <c r="F987" s="64"/>
      <c r="G987" s="64"/>
      <c r="H987" s="64"/>
      <c r="I987" s="64"/>
      <c r="J987" s="64"/>
      <c r="K987" s="64"/>
      <c r="L987" s="64"/>
      <c r="M987" s="64"/>
      <c r="N987" s="64"/>
      <c r="O987" s="64"/>
      <c r="P987" s="64"/>
      <c r="Q987" s="64"/>
      <c r="R987" s="64"/>
      <c r="S987" s="64"/>
      <c r="T987" s="64"/>
      <c r="U987" s="64"/>
      <c r="V987" s="64"/>
      <c r="W987" s="64"/>
      <c r="X987" s="64"/>
      <c r="Y987" s="64"/>
      <c r="Z987" s="64"/>
    </row>
    <row r="988" ht="12" customHeight="1">
      <c r="A988" s="64"/>
      <c r="B988" s="64"/>
      <c r="C988" s="64"/>
      <c r="D988" s="64"/>
      <c r="E988" s="64"/>
      <c r="F988" s="64"/>
      <c r="G988" s="64"/>
      <c r="H988" s="64"/>
      <c r="I988" s="64"/>
      <c r="J988" s="64"/>
      <c r="K988" s="64"/>
      <c r="L988" s="64"/>
      <c r="M988" s="64"/>
      <c r="N988" s="64"/>
      <c r="O988" s="64"/>
      <c r="P988" s="64"/>
      <c r="Q988" s="64"/>
      <c r="R988" s="64"/>
      <c r="S988" s="64"/>
      <c r="T988" s="64"/>
      <c r="U988" s="64"/>
      <c r="V988" s="64"/>
      <c r="W988" s="64"/>
      <c r="X988" s="64"/>
      <c r="Y988" s="64"/>
      <c r="Z988" s="64"/>
    </row>
    <row r="989" ht="12" customHeight="1">
      <c r="A989" s="64"/>
      <c r="B989" s="64"/>
      <c r="C989" s="64"/>
      <c r="D989" s="64"/>
      <c r="E989" s="64"/>
      <c r="F989" s="64"/>
      <c r="G989" s="64"/>
      <c r="H989" s="64"/>
      <c r="I989" s="64"/>
      <c r="J989" s="64"/>
      <c r="K989" s="64"/>
      <c r="L989" s="64"/>
      <c r="M989" s="64"/>
      <c r="N989" s="64"/>
      <c r="O989" s="64"/>
      <c r="P989" s="64"/>
      <c r="Q989" s="64"/>
      <c r="R989" s="64"/>
      <c r="S989" s="64"/>
      <c r="T989" s="64"/>
      <c r="U989" s="64"/>
      <c r="V989" s="64"/>
      <c r="W989" s="64"/>
      <c r="X989" s="64"/>
      <c r="Y989" s="64"/>
      <c r="Z989" s="64"/>
    </row>
    <row r="990" ht="12" customHeight="1">
      <c r="A990" s="64"/>
      <c r="B990" s="64"/>
      <c r="C990" s="64"/>
      <c r="D990" s="64"/>
      <c r="E990" s="64"/>
      <c r="F990" s="64"/>
      <c r="G990" s="64"/>
      <c r="H990" s="64"/>
      <c r="I990" s="64"/>
      <c r="J990" s="64"/>
      <c r="K990" s="64"/>
      <c r="L990" s="64"/>
      <c r="M990" s="64"/>
      <c r="N990" s="64"/>
      <c r="O990" s="64"/>
      <c r="P990" s="64"/>
      <c r="Q990" s="64"/>
      <c r="R990" s="64"/>
      <c r="S990" s="64"/>
      <c r="T990" s="64"/>
      <c r="U990" s="64"/>
      <c r="V990" s="64"/>
      <c r="W990" s="64"/>
      <c r="X990" s="64"/>
      <c r="Y990" s="64"/>
      <c r="Z990" s="64"/>
    </row>
    <row r="991" ht="12" customHeight="1">
      <c r="A991" s="64"/>
      <c r="B991" s="64"/>
      <c r="C991" s="64"/>
      <c r="D991" s="64"/>
      <c r="E991" s="64"/>
      <c r="F991" s="64"/>
      <c r="G991" s="64"/>
      <c r="H991" s="64"/>
      <c r="I991" s="64"/>
      <c r="J991" s="64"/>
      <c r="K991" s="64"/>
      <c r="L991" s="64"/>
      <c r="M991" s="64"/>
      <c r="N991" s="64"/>
      <c r="O991" s="64"/>
      <c r="P991" s="64"/>
      <c r="Q991" s="64"/>
      <c r="R991" s="64"/>
      <c r="S991" s="64"/>
      <c r="T991" s="64"/>
      <c r="U991" s="64"/>
      <c r="V991" s="64"/>
      <c r="W991" s="64"/>
      <c r="X991" s="64"/>
      <c r="Y991" s="64"/>
      <c r="Z991" s="64"/>
    </row>
    <row r="992" ht="12" customHeight="1">
      <c r="A992" s="64"/>
      <c r="B992" s="64"/>
      <c r="C992" s="64"/>
      <c r="D992" s="64"/>
      <c r="E992" s="64"/>
      <c r="F992" s="64"/>
      <c r="G992" s="64"/>
      <c r="H992" s="64"/>
      <c r="I992" s="64"/>
      <c r="J992" s="64"/>
      <c r="K992" s="64"/>
      <c r="L992" s="64"/>
      <c r="M992" s="64"/>
      <c r="N992" s="64"/>
      <c r="O992" s="64"/>
      <c r="P992" s="64"/>
      <c r="Q992" s="64"/>
      <c r="R992" s="64"/>
      <c r="S992" s="64"/>
      <c r="T992" s="64"/>
      <c r="U992" s="64"/>
      <c r="V992" s="64"/>
      <c r="W992" s="64"/>
      <c r="X992" s="64"/>
      <c r="Y992" s="64"/>
      <c r="Z992" s="64"/>
    </row>
    <row r="993" ht="12" customHeight="1">
      <c r="A993" s="64"/>
      <c r="B993" s="64"/>
      <c r="C993" s="64"/>
      <c r="D993" s="64"/>
      <c r="E993" s="64"/>
      <c r="F993" s="64"/>
      <c r="G993" s="64"/>
      <c r="H993" s="64"/>
      <c r="I993" s="64"/>
      <c r="J993" s="64"/>
      <c r="K993" s="64"/>
      <c r="L993" s="64"/>
      <c r="M993" s="64"/>
      <c r="N993" s="64"/>
      <c r="O993" s="64"/>
      <c r="P993" s="64"/>
      <c r="Q993" s="64"/>
      <c r="R993" s="64"/>
      <c r="S993" s="64"/>
      <c r="T993" s="64"/>
      <c r="U993" s="64"/>
      <c r="V993" s="64"/>
      <c r="W993" s="64"/>
      <c r="X993" s="64"/>
      <c r="Y993" s="64"/>
      <c r="Z993" s="64"/>
    </row>
    <row r="994" ht="12" customHeight="1">
      <c r="A994" s="64"/>
      <c r="B994" s="64"/>
      <c r="C994" s="64"/>
      <c r="D994" s="64"/>
      <c r="E994" s="64"/>
      <c r="F994" s="64"/>
      <c r="G994" s="64"/>
      <c r="H994" s="64"/>
      <c r="I994" s="64"/>
      <c r="J994" s="64"/>
      <c r="K994" s="64"/>
      <c r="L994" s="64"/>
      <c r="M994" s="64"/>
      <c r="N994" s="64"/>
      <c r="O994" s="64"/>
      <c r="P994" s="64"/>
      <c r="Q994" s="64"/>
      <c r="R994" s="64"/>
      <c r="S994" s="64"/>
      <c r="T994" s="64"/>
      <c r="U994" s="64"/>
      <c r="V994" s="64"/>
      <c r="W994" s="64"/>
      <c r="X994" s="64"/>
      <c r="Y994" s="64"/>
      <c r="Z994" s="64"/>
    </row>
    <row r="995" ht="12" customHeight="1">
      <c r="A995" s="64"/>
      <c r="B995" s="64"/>
      <c r="C995" s="64"/>
      <c r="D995" s="64"/>
      <c r="E995" s="64"/>
      <c r="F995" s="64"/>
      <c r="G995" s="64"/>
      <c r="H995" s="64"/>
      <c r="I995" s="64"/>
      <c r="J995" s="64"/>
      <c r="K995" s="64"/>
      <c r="L995" s="64"/>
      <c r="M995" s="64"/>
      <c r="N995" s="64"/>
      <c r="O995" s="64"/>
      <c r="P995" s="64"/>
      <c r="Q995" s="64"/>
      <c r="R995" s="64"/>
      <c r="S995" s="64"/>
      <c r="T995" s="64"/>
      <c r="U995" s="64"/>
      <c r="V995" s="64"/>
      <c r="W995" s="64"/>
      <c r="X995" s="64"/>
      <c r="Y995" s="64"/>
      <c r="Z995" s="64"/>
    </row>
    <row r="996" ht="12" customHeight="1">
      <c r="A996" s="64"/>
      <c r="B996" s="64"/>
      <c r="C996" s="64"/>
      <c r="D996" s="64"/>
      <c r="E996" s="64"/>
      <c r="F996" s="64"/>
      <c r="G996" s="64"/>
      <c r="H996" s="64"/>
      <c r="I996" s="64"/>
      <c r="J996" s="64"/>
      <c r="K996" s="64"/>
      <c r="L996" s="64"/>
      <c r="M996" s="64"/>
      <c r="N996" s="64"/>
      <c r="O996" s="64"/>
      <c r="P996" s="64"/>
      <c r="Q996" s="64"/>
      <c r="R996" s="64"/>
      <c r="S996" s="64"/>
      <c r="T996" s="64"/>
      <c r="U996" s="64"/>
      <c r="V996" s="64"/>
      <c r="W996" s="64"/>
      <c r="X996" s="64"/>
      <c r="Y996" s="64"/>
      <c r="Z996" s="64"/>
    </row>
    <row r="997" ht="12" customHeight="1">
      <c r="A997" s="64"/>
      <c r="B997" s="64"/>
      <c r="C997" s="64"/>
      <c r="D997" s="64"/>
      <c r="E997" s="64"/>
      <c r="F997" s="64"/>
      <c r="G997" s="64"/>
      <c r="H997" s="64"/>
      <c r="I997" s="64"/>
      <c r="J997" s="64"/>
      <c r="K997" s="64"/>
      <c r="L997" s="64"/>
      <c r="M997" s="64"/>
      <c r="N997" s="64"/>
      <c r="O997" s="64"/>
      <c r="P997" s="64"/>
      <c r="Q997" s="64"/>
      <c r="R997" s="64"/>
      <c r="S997" s="64"/>
      <c r="T997" s="64"/>
      <c r="U997" s="64"/>
      <c r="V997" s="64"/>
      <c r="W997" s="64"/>
      <c r="X997" s="64"/>
      <c r="Y997" s="64"/>
      <c r="Z997" s="64"/>
    </row>
    <row r="998" ht="12" customHeight="1">
      <c r="A998" s="64"/>
      <c r="B998" s="64"/>
      <c r="C998" s="64"/>
      <c r="D998" s="64"/>
      <c r="E998" s="64"/>
      <c r="F998" s="64"/>
      <c r="G998" s="64"/>
      <c r="H998" s="64"/>
      <c r="I998" s="64"/>
      <c r="J998" s="64"/>
      <c r="K998" s="64"/>
      <c r="L998" s="64"/>
      <c r="M998" s="64"/>
      <c r="N998" s="64"/>
      <c r="O998" s="64"/>
      <c r="P998" s="64"/>
      <c r="Q998" s="64"/>
      <c r="R998" s="64"/>
      <c r="S998" s="64"/>
      <c r="T998" s="64"/>
      <c r="U998" s="64"/>
      <c r="V998" s="64"/>
      <c r="W998" s="64"/>
      <c r="X998" s="64"/>
      <c r="Y998" s="64"/>
      <c r="Z998" s="64"/>
    </row>
    <row r="999" ht="12" customHeight="1">
      <c r="A999" s="64"/>
      <c r="B999" s="64"/>
      <c r="C999" s="64"/>
      <c r="D999" s="64"/>
      <c r="E999" s="64"/>
      <c r="F999" s="64"/>
      <c r="G999" s="64"/>
      <c r="H999" s="64"/>
      <c r="I999" s="64"/>
      <c r="J999" s="64"/>
      <c r="K999" s="64"/>
      <c r="L999" s="64"/>
      <c r="M999" s="64"/>
      <c r="N999" s="64"/>
      <c r="O999" s="64"/>
      <c r="P999" s="64"/>
      <c r="Q999" s="64"/>
      <c r="R999" s="64"/>
      <c r="S999" s="64"/>
      <c r="T999" s="64"/>
      <c r="U999" s="64"/>
      <c r="V999" s="64"/>
      <c r="W999" s="64"/>
      <c r="X999" s="64"/>
      <c r="Y999" s="64"/>
      <c r="Z999" s="64"/>
    </row>
    <row r="1000" ht="12" customHeight="1">
      <c r="A1000" s="64"/>
      <c r="B1000" s="64"/>
      <c r="C1000" s="64"/>
      <c r="D1000" s="64"/>
      <c r="E1000" s="64"/>
      <c r="F1000" s="64"/>
      <c r="G1000" s="64"/>
      <c r="H1000" s="64"/>
      <c r="I1000" s="64"/>
      <c r="J1000" s="64"/>
      <c r="K1000" s="64"/>
      <c r="L1000" s="64"/>
      <c r="M1000" s="64"/>
      <c r="N1000" s="64"/>
      <c r="O1000" s="64"/>
      <c r="P1000" s="64"/>
      <c r="Q1000" s="64"/>
      <c r="R1000" s="64"/>
      <c r="S1000" s="64"/>
      <c r="T1000" s="64"/>
      <c r="U1000" s="64"/>
      <c r="V1000" s="64"/>
      <c r="W1000" s="64"/>
      <c r="X1000" s="64"/>
      <c r="Y1000" s="64"/>
      <c r="Z1000" s="64"/>
    </row>
  </sheetData>
  <autoFilter ref="A6:G34"/>
  <mergeCells count="6">
    <mergeCell ref="H1:I1"/>
    <mergeCell ref="B2:I2"/>
    <mergeCell ref="B3:I3"/>
    <mergeCell ref="B4:I4"/>
    <mergeCell ref="E6:F6"/>
    <mergeCell ref="H6:I6"/>
  </mergeCells>
  <printOptions headings="0" gridLines="0"/>
  <pageMargins left="0.21000000000000005" right="0.25" top="0.21000000000000005" bottom="1" header="0" footer="0"/>
  <pageSetup blackAndWhite="0" cellComments="none" copies="1" draft="0" errors="displayed" firstPageNumber="-1" fitToHeight="0" fitToWidth="1" horizontalDpi="600" orientation="portrait" pageOrder="downThenOver" paperSize="9" scale="100" useFirstPageNumber="0" usePrinterDefaults="1" verticalDpi="600"/>
  <headerFooter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0880097-0089-4456-BDA2-001B00E6004D}">
            <xm:f>0</xm:f>
            <x14:dxf>
              <font>
                <color rgb="FF7F7F7F"/>
              </font>
              <fill>
                <patternFill patternType="none"/>
              </fill>
            </x14:dxf>
          </x14:cfRule>
          <xm:sqref>B36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rgb="FF92D050"/>
    <outlinePr applyStyles="0" showOutlineSymbols="1" summaryBelow="1" summaryRight="1"/>
    <pageSetUpPr autoPageBreaks="1" fitToPage="1"/>
  </sheetPr>
  <sheetViews>
    <sheetView workbookViewId="0" zoomScale="100">
      <selection activeCell="I1" activeCellId="0" sqref="I1"/>
    </sheetView>
  </sheetViews>
  <sheetFormatPr customHeight="1" defaultColWidth="14.42578125" defaultRowHeight="15"/>
  <cols>
    <col bestFit="1" customWidth="1" min="1" max="1" style="131" width="4"/>
    <col bestFit="1" customWidth="1" min="2" max="2" style="131" width="7.42578125"/>
    <col customWidth="1" min="3" max="3" style="131" width="35.140625"/>
    <col bestFit="1" customWidth="1" min="4" max="4" style="131" width="15.140625"/>
    <col bestFit="1" customWidth="1" min="5" max="6" style="131" width="11.5703125"/>
    <col bestFit="1" customWidth="1" min="7" max="7" style="131" width="12.140625"/>
    <col bestFit="1" customWidth="1" min="8" max="8" style="131" width="14.5703125"/>
    <col bestFit="1" customWidth="1" min="9" max="9" style="131" width="17.5703125"/>
    <col bestFit="1" customWidth="1" min="10" max="10" style="131" width="17.140625"/>
    <col bestFit="1" customWidth="1" hidden="1" min="11" max="11" style="131" width="11.5703125"/>
    <col bestFit="1" customWidth="1" hidden="1" min="12" max="12" style="131" width="16.5703125"/>
    <col bestFit="1" customWidth="1" hidden="1" min="13" max="13" style="131" width="11.5703125"/>
    <col bestFit="1" customWidth="1" min="14" max="20" style="131" width="8.7109375"/>
    <col bestFit="1" min="21" max="16384" style="131" width="14.42578125"/>
  </cols>
  <sheetData>
    <row r="1" ht="54.75" customHeight="1">
      <c r="B1" s="132"/>
      <c r="I1" s="133" t="s">
        <v>109</v>
      </c>
      <c r="J1" s="133"/>
    </row>
    <row r="2" ht="14.25" customHeight="1">
      <c r="A2" s="131"/>
      <c r="B2" s="134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</row>
    <row r="3" ht="58.5" customHeight="1">
      <c r="A3" s="131"/>
      <c r="B3" s="134" t="s">
        <v>110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</row>
    <row r="4" ht="22.5" customHeight="1">
      <c r="A4" s="131"/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1"/>
      <c r="O4" s="131"/>
      <c r="P4" s="131"/>
      <c r="Q4" s="131"/>
      <c r="R4" s="131"/>
      <c r="S4" s="131"/>
      <c r="T4" s="131"/>
    </row>
    <row r="5" ht="14.25" customHeight="1">
      <c r="B5" s="135" t="s">
        <v>26</v>
      </c>
      <c r="C5" s="135" t="s">
        <v>111</v>
      </c>
      <c r="D5" s="135" t="s">
        <v>112</v>
      </c>
      <c r="E5" s="136" t="s">
        <v>113</v>
      </c>
      <c r="F5" s="137"/>
      <c r="G5" s="138"/>
      <c r="H5" s="136" t="s">
        <v>114</v>
      </c>
      <c r="I5" s="137"/>
      <c r="J5" s="137"/>
      <c r="K5" s="137"/>
      <c r="L5" s="137"/>
      <c r="M5" s="138"/>
    </row>
    <row r="6" ht="12" customHeight="1">
      <c r="B6" s="139"/>
      <c r="C6" s="139"/>
      <c r="D6" s="139"/>
      <c r="E6" s="140"/>
      <c r="F6" s="141"/>
      <c r="G6" s="142"/>
      <c r="H6" s="140"/>
      <c r="I6" s="141"/>
      <c r="J6" s="141"/>
      <c r="K6" s="141"/>
      <c r="L6" s="141"/>
      <c r="M6" s="142"/>
    </row>
    <row r="7" ht="14.25" customHeight="1">
      <c r="B7" s="139"/>
      <c r="C7" s="139"/>
      <c r="D7" s="139"/>
      <c r="E7" s="143" t="s">
        <v>31</v>
      </c>
      <c r="F7" s="144" t="s">
        <v>115</v>
      </c>
      <c r="G7" s="145"/>
      <c r="H7" s="143" t="s">
        <v>31</v>
      </c>
      <c r="I7" s="144" t="s">
        <v>115</v>
      </c>
      <c r="J7" s="145"/>
      <c r="K7" s="143" t="s">
        <v>31</v>
      </c>
      <c r="L7" s="144" t="s">
        <v>115</v>
      </c>
      <c r="M7" s="145"/>
    </row>
    <row r="8" ht="27" customHeight="1">
      <c r="B8" s="146"/>
      <c r="C8" s="146"/>
      <c r="D8" s="146"/>
      <c r="E8" s="146"/>
      <c r="F8" s="147" t="s">
        <v>116</v>
      </c>
      <c r="G8" s="147" t="s">
        <v>117</v>
      </c>
      <c r="H8" s="146"/>
      <c r="I8" s="147" t="s">
        <v>116</v>
      </c>
      <c r="J8" s="147" t="s">
        <v>117</v>
      </c>
      <c r="K8" s="146"/>
      <c r="L8" s="147" t="s">
        <v>116</v>
      </c>
      <c r="M8" s="147" t="s">
        <v>117</v>
      </c>
    </row>
    <row r="9" ht="14.25" customHeight="1">
      <c r="B9" s="147">
        <v>1</v>
      </c>
      <c r="C9" s="147">
        <v>2</v>
      </c>
      <c r="D9" s="147">
        <v>3</v>
      </c>
      <c r="E9" s="147">
        <v>4</v>
      </c>
      <c r="F9" s="147">
        <v>5</v>
      </c>
      <c r="G9" s="147">
        <v>6</v>
      </c>
      <c r="H9" s="147">
        <v>7</v>
      </c>
      <c r="I9" s="147">
        <v>8</v>
      </c>
      <c r="J9" s="147">
        <v>9</v>
      </c>
      <c r="K9" s="147">
        <v>13</v>
      </c>
      <c r="L9" s="147">
        <v>14</v>
      </c>
      <c r="M9" s="147">
        <v>15</v>
      </c>
    </row>
    <row r="10" ht="28.5" customHeight="1">
      <c r="B10" s="148" t="s">
        <v>118</v>
      </c>
      <c r="C10" s="149" t="s">
        <v>119</v>
      </c>
      <c r="D10" s="147" t="s">
        <v>120</v>
      </c>
      <c r="E10" s="150" t="s">
        <v>121</v>
      </c>
      <c r="F10" s="150" t="s">
        <v>121</v>
      </c>
      <c r="G10" s="150"/>
      <c r="H10" s="151" t="s">
        <v>122</v>
      </c>
      <c r="I10" s="151" t="s">
        <v>122</v>
      </c>
      <c r="J10" s="151"/>
      <c r="K10" s="152" t="e">
        <f>#REF!</f>
        <v>#REF!</v>
      </c>
      <c r="L10" s="152" t="e">
        <f>K10</f>
        <v>#REF!</v>
      </c>
      <c r="M10" s="152"/>
    </row>
    <row r="11" ht="21" customHeight="1">
      <c r="B11" s="148" t="s">
        <v>123</v>
      </c>
      <c r="C11" s="149" t="s">
        <v>124</v>
      </c>
      <c r="D11" s="147" t="s">
        <v>125</v>
      </c>
      <c r="E11" s="153" t="s">
        <v>126</v>
      </c>
      <c r="F11" s="147" t="s">
        <v>42</v>
      </c>
      <c r="G11" s="154" t="s">
        <v>126</v>
      </c>
      <c r="H11" s="155" t="s">
        <v>127</v>
      </c>
      <c r="I11" s="147" t="s">
        <v>42</v>
      </c>
      <c r="J11" s="155" t="s">
        <v>127</v>
      </c>
      <c r="K11" s="152" t="e">
        <f>#REF!</f>
        <v>#REF!</v>
      </c>
      <c r="L11" s="147" t="s">
        <v>42</v>
      </c>
      <c r="M11" s="156" t="e">
        <f>K11</f>
        <v>#REF!</v>
      </c>
    </row>
    <row r="12" ht="14.25" hidden="1" customHeight="1">
      <c r="B12" s="157"/>
      <c r="C12" s="158" t="s">
        <v>32</v>
      </c>
      <c r="D12" s="157"/>
      <c r="E12" s="153">
        <v>0</v>
      </c>
      <c r="F12" s="153"/>
      <c r="G12" s="153"/>
      <c r="H12" s="153"/>
      <c r="I12" s="153"/>
      <c r="J12" s="153"/>
      <c r="K12" s="157"/>
      <c r="L12" s="157"/>
      <c r="M12" s="157"/>
    </row>
    <row r="13" ht="36" hidden="1" customHeight="1">
      <c r="B13" s="159" t="s">
        <v>63</v>
      </c>
      <c r="C13" s="158" t="s">
        <v>128</v>
      </c>
      <c r="D13" s="147" t="s">
        <v>129</v>
      </c>
      <c r="E13" s="153">
        <f t="shared" ref="E13:E16" si="57">G13</f>
        <v>0</v>
      </c>
      <c r="F13" s="147" t="s">
        <v>42</v>
      </c>
      <c r="G13" s="153"/>
      <c r="H13" s="153"/>
      <c r="I13" s="147" t="s">
        <v>42</v>
      </c>
      <c r="J13" s="160" t="s">
        <v>130</v>
      </c>
      <c r="K13" s="157"/>
      <c r="L13" s="147" t="s">
        <v>42</v>
      </c>
      <c r="M13" s="156" t="e">
        <f>M11</f>
        <v>#REF!</v>
      </c>
    </row>
    <row r="14" ht="38.25" hidden="1" customHeight="1">
      <c r="B14" s="159" t="s">
        <v>64</v>
      </c>
      <c r="C14" s="158" t="s">
        <v>131</v>
      </c>
      <c r="D14" s="147" t="s">
        <v>129</v>
      </c>
      <c r="E14" s="153">
        <f t="shared" si="57"/>
        <v>0</v>
      </c>
      <c r="F14" s="147" t="s">
        <v>42</v>
      </c>
      <c r="G14" s="153"/>
      <c r="H14" s="153"/>
      <c r="I14" s="147" t="s">
        <v>42</v>
      </c>
      <c r="J14" s="161"/>
      <c r="K14" s="157"/>
      <c r="L14" s="147" t="s">
        <v>42</v>
      </c>
      <c r="M14" s="157"/>
    </row>
    <row r="15" ht="33" hidden="1" customHeight="1">
      <c r="B15" s="159" t="s">
        <v>65</v>
      </c>
      <c r="C15" s="158" t="s">
        <v>132</v>
      </c>
      <c r="D15" s="147" t="s">
        <v>129</v>
      </c>
      <c r="E15" s="153">
        <f t="shared" si="57"/>
        <v>0</v>
      </c>
      <c r="F15" s="147" t="s">
        <v>42</v>
      </c>
      <c r="G15" s="153"/>
      <c r="H15" s="153"/>
      <c r="I15" s="147" t="s">
        <v>42</v>
      </c>
      <c r="J15" s="161"/>
      <c r="K15" s="157"/>
      <c r="L15" s="147" t="s">
        <v>42</v>
      </c>
      <c r="M15" s="157"/>
    </row>
    <row r="16" ht="57.75" hidden="1" customHeight="1">
      <c r="B16" s="159" t="s">
        <v>66</v>
      </c>
      <c r="C16" s="158" t="s">
        <v>133</v>
      </c>
      <c r="D16" s="147" t="s">
        <v>129</v>
      </c>
      <c r="E16" s="153">
        <f t="shared" si="57"/>
        <v>0</v>
      </c>
      <c r="F16" s="147" t="s">
        <v>42</v>
      </c>
      <c r="G16" s="153"/>
      <c r="H16" s="153"/>
      <c r="I16" s="147" t="s">
        <v>42</v>
      </c>
      <c r="J16" s="153"/>
      <c r="K16" s="157"/>
      <c r="L16" s="147" t="s">
        <v>42</v>
      </c>
      <c r="M16" s="157"/>
    </row>
    <row r="17" ht="37.5" customHeight="1">
      <c r="B17" s="148" t="s">
        <v>134</v>
      </c>
      <c r="C17" s="149" t="s">
        <v>135</v>
      </c>
      <c r="D17" s="147" t="s">
        <v>120</v>
      </c>
      <c r="E17" s="153">
        <f>F17</f>
        <v>0</v>
      </c>
      <c r="F17" s="153"/>
      <c r="G17" s="147" t="s">
        <v>42</v>
      </c>
      <c r="H17" s="153"/>
      <c r="I17" s="151" t="s">
        <v>122</v>
      </c>
      <c r="J17" s="147" t="s">
        <v>42</v>
      </c>
      <c r="K17" s="157"/>
      <c r="L17" s="152" t="e">
        <f>L10</f>
        <v>#REF!</v>
      </c>
      <c r="M17" s="147" t="s">
        <v>42</v>
      </c>
    </row>
    <row r="18" ht="14.25" customHeight="1">
      <c r="B18" s="162" t="s">
        <v>74</v>
      </c>
      <c r="C18" s="158" t="s">
        <v>115</v>
      </c>
      <c r="D18" s="157"/>
      <c r="E18" s="153"/>
      <c r="F18" s="153"/>
      <c r="G18" s="153"/>
      <c r="H18" s="153"/>
      <c r="I18" s="153"/>
      <c r="J18" s="153"/>
      <c r="K18" s="157"/>
      <c r="L18" s="157"/>
      <c r="M18" s="157"/>
    </row>
    <row r="19" ht="24.75" customHeight="1">
      <c r="B19" s="146"/>
      <c r="C19" s="158" t="s">
        <v>136</v>
      </c>
      <c r="D19" s="147" t="s">
        <v>129</v>
      </c>
      <c r="E19" s="153"/>
      <c r="F19" s="153"/>
      <c r="G19" s="147" t="s">
        <v>42</v>
      </c>
      <c r="H19" s="153"/>
      <c r="I19" s="153"/>
      <c r="J19" s="147" t="s">
        <v>42</v>
      </c>
      <c r="K19" s="157"/>
      <c r="L19" s="157"/>
      <c r="M19" s="147" t="s">
        <v>42</v>
      </c>
    </row>
    <row r="20" ht="31.5" customHeight="1">
      <c r="B20" s="148" t="s">
        <v>137</v>
      </c>
      <c r="C20" s="149" t="s">
        <v>138</v>
      </c>
      <c r="D20" s="147" t="s">
        <v>139</v>
      </c>
      <c r="E20" s="153"/>
      <c r="F20" s="147" t="s">
        <v>42</v>
      </c>
      <c r="G20" s="153"/>
      <c r="H20" s="153"/>
      <c r="I20" s="147" t="s">
        <v>42</v>
      </c>
      <c r="J20" s="153"/>
      <c r="K20" s="147" t="s">
        <v>42</v>
      </c>
      <c r="L20" s="147" t="s">
        <v>42</v>
      </c>
      <c r="M20" s="147" t="s">
        <v>42</v>
      </c>
    </row>
    <row r="21" ht="39" customHeight="1">
      <c r="B21" s="148" t="s">
        <v>140</v>
      </c>
      <c r="C21" s="149" t="s">
        <v>141</v>
      </c>
      <c r="D21" s="147" t="s">
        <v>142</v>
      </c>
      <c r="E21" s="153"/>
      <c r="F21" s="153"/>
      <c r="G21" s="147" t="s">
        <v>42</v>
      </c>
      <c r="H21" s="153"/>
      <c r="I21" s="153"/>
      <c r="J21" s="147" t="s">
        <v>42</v>
      </c>
      <c r="K21" s="147" t="s">
        <v>42</v>
      </c>
      <c r="L21" s="147" t="s">
        <v>42</v>
      </c>
      <c r="M21" s="147" t="s">
        <v>42</v>
      </c>
    </row>
    <row r="22" ht="14.25" customHeight="1">
      <c r="B22" s="157"/>
      <c r="C22" s="163" t="s">
        <v>143</v>
      </c>
      <c r="D22" s="164"/>
      <c r="E22" s="164"/>
      <c r="F22" s="164"/>
      <c r="G22" s="164"/>
      <c r="H22" s="164"/>
      <c r="I22" s="164"/>
      <c r="J22" s="164"/>
      <c r="K22" s="164"/>
      <c r="L22" s="164"/>
      <c r="M22" s="145"/>
    </row>
    <row r="23" ht="27.75" customHeight="1">
      <c r="B23" s="148" t="s">
        <v>144</v>
      </c>
      <c r="C23" s="149" t="s">
        <v>145</v>
      </c>
      <c r="D23" s="147" t="s">
        <v>146</v>
      </c>
      <c r="E23" s="154" t="s">
        <v>147</v>
      </c>
      <c r="F23" s="154" t="s">
        <v>148</v>
      </c>
      <c r="G23" s="154" t="s">
        <v>149</v>
      </c>
      <c r="H23" s="154" t="s">
        <v>150</v>
      </c>
      <c r="I23" s="154" t="s">
        <v>151</v>
      </c>
      <c r="J23" s="154" t="s">
        <v>152</v>
      </c>
      <c r="K23" s="165" t="e">
        <f>L23+M23</f>
        <v>#REF!</v>
      </c>
      <c r="L23" s="165" t="e">
        <f>L24</f>
        <v>#REF!</v>
      </c>
      <c r="M23" s="165" t="e">
        <f>M24+M39+M40+M43</f>
        <v>#REF!</v>
      </c>
    </row>
    <row r="24" ht="30.75" customHeight="1">
      <c r="B24" s="159" t="s">
        <v>153</v>
      </c>
      <c r="C24" s="158" t="s">
        <v>154</v>
      </c>
      <c r="D24" s="147" t="s">
        <v>129</v>
      </c>
      <c r="E24" s="154" t="s">
        <v>155</v>
      </c>
      <c r="F24" s="154" t="s">
        <v>148</v>
      </c>
      <c r="G24" s="154" t="s">
        <v>156</v>
      </c>
      <c r="H24" s="154" t="s">
        <v>157</v>
      </c>
      <c r="I24" s="154" t="s">
        <v>151</v>
      </c>
      <c r="J24" s="154" t="s">
        <v>158</v>
      </c>
      <c r="K24" s="165" t="e">
        <f>K25+K30+K31+K36+K37+K38</f>
        <v>#REF!</v>
      </c>
      <c r="L24" s="165" t="e">
        <f>L25+L30+L31</f>
        <v>#REF!</v>
      </c>
      <c r="M24" s="165" t="e">
        <f>M25+M31+M36+M37+M38+M30</f>
        <v>#REF!</v>
      </c>
    </row>
    <row r="25" ht="27.75" customHeight="1">
      <c r="B25" s="159" t="s">
        <v>159</v>
      </c>
      <c r="C25" s="158" t="s">
        <v>160</v>
      </c>
      <c r="D25" s="143" t="s">
        <v>129</v>
      </c>
      <c r="E25" s="166" t="s">
        <v>161</v>
      </c>
      <c r="F25" s="166" t="s">
        <v>162</v>
      </c>
      <c r="G25" s="166" t="s">
        <v>163</v>
      </c>
      <c r="H25" s="166" t="s">
        <v>164</v>
      </c>
      <c r="I25" s="166" t="s">
        <v>165</v>
      </c>
      <c r="J25" s="166" t="s">
        <v>166</v>
      </c>
      <c r="K25" s="167" t="e">
        <f>K27+K29</f>
        <v>#REF!</v>
      </c>
      <c r="L25" s="167" t="e">
        <f>L27+L29</f>
        <v>#REF!</v>
      </c>
      <c r="M25" s="167" t="e">
        <f>M27</f>
        <v>#REF!</v>
      </c>
    </row>
    <row r="26" ht="14.25" customHeight="1">
      <c r="B26" s="168"/>
      <c r="C26" s="158" t="s">
        <v>167</v>
      </c>
      <c r="D26" s="146"/>
      <c r="E26" s="169"/>
      <c r="F26" s="169"/>
      <c r="G26" s="169"/>
      <c r="H26" s="169"/>
      <c r="I26" s="169"/>
      <c r="J26" s="169"/>
      <c r="K26" s="146"/>
      <c r="L26" s="146"/>
      <c r="M26" s="146"/>
    </row>
    <row r="27" ht="14.25" customHeight="1">
      <c r="B27" s="168"/>
      <c r="C27" s="158" t="s">
        <v>168</v>
      </c>
      <c r="D27" s="147" t="s">
        <v>129</v>
      </c>
      <c r="E27" s="154" t="s">
        <v>161</v>
      </c>
      <c r="F27" s="154" t="s">
        <v>162</v>
      </c>
      <c r="G27" s="170" t="s">
        <v>163</v>
      </c>
      <c r="H27" s="154" t="s">
        <v>164</v>
      </c>
      <c r="I27" s="154" t="s">
        <v>165</v>
      </c>
      <c r="J27" s="170" t="s">
        <v>166</v>
      </c>
      <c r="K27" s="171" t="e">
        <f>L27+M27</f>
        <v>#REF!</v>
      </c>
      <c r="L27" s="165" t="e">
        <f>#REF!+#REF!</f>
        <v>#REF!</v>
      </c>
      <c r="M27" s="170" t="e">
        <f>#REF!</f>
        <v>#REF!</v>
      </c>
    </row>
    <row r="28" ht="14.25" customHeight="1">
      <c r="B28" s="168"/>
      <c r="C28" s="158" t="s">
        <v>169</v>
      </c>
      <c r="D28" s="147" t="s">
        <v>129</v>
      </c>
      <c r="E28" s="153"/>
      <c r="F28" s="147" t="s">
        <v>42</v>
      </c>
      <c r="G28" s="153"/>
      <c r="H28" s="153"/>
      <c r="I28" s="147" t="s">
        <v>42</v>
      </c>
      <c r="J28" s="153"/>
      <c r="K28" s="157"/>
      <c r="L28" s="147" t="s">
        <v>42</v>
      </c>
      <c r="M28" s="157"/>
    </row>
    <row r="29" ht="19.5" customHeight="1">
      <c r="A29" s="131"/>
      <c r="B29" s="168"/>
      <c r="C29" s="158" t="s">
        <v>170</v>
      </c>
      <c r="D29" s="147" t="s">
        <v>129</v>
      </c>
      <c r="E29" s="153"/>
      <c r="F29" s="153"/>
      <c r="G29" s="147" t="s">
        <v>42</v>
      </c>
      <c r="H29" s="153"/>
      <c r="I29" s="153"/>
      <c r="J29" s="147" t="s">
        <v>42</v>
      </c>
      <c r="K29" s="157"/>
      <c r="L29" s="157"/>
      <c r="M29" s="147" t="s">
        <v>42</v>
      </c>
      <c r="N29" s="131"/>
      <c r="O29" s="131"/>
      <c r="P29" s="131"/>
      <c r="Q29" s="131"/>
      <c r="R29" s="131"/>
      <c r="S29" s="131"/>
      <c r="T29" s="131"/>
    </row>
    <row r="30" ht="14.25" customHeight="1">
      <c r="B30" s="159" t="s">
        <v>171</v>
      </c>
      <c r="C30" s="158" t="s">
        <v>172</v>
      </c>
      <c r="D30" s="147" t="s">
        <v>129</v>
      </c>
      <c r="E30" s="154" t="s">
        <v>173</v>
      </c>
      <c r="F30" s="154" t="s">
        <v>173</v>
      </c>
      <c r="G30" s="154" t="s">
        <v>174</v>
      </c>
      <c r="H30" s="154" t="s">
        <v>175</v>
      </c>
      <c r="I30" s="154" t="s">
        <v>175</v>
      </c>
      <c r="J30" s="170"/>
      <c r="K30" s="171" t="e">
        <f t="shared" ref="K30:K31" si="58">L30+M30</f>
        <v>#REF!</v>
      </c>
      <c r="L30" s="165" t="e">
        <f>#REF!+#REF!</f>
        <v>#REF!</v>
      </c>
      <c r="M30" s="170"/>
    </row>
    <row r="31" ht="14.25" customHeight="1">
      <c r="B31" s="159" t="s">
        <v>176</v>
      </c>
      <c r="C31" s="158" t="s">
        <v>177</v>
      </c>
      <c r="D31" s="147" t="s">
        <v>129</v>
      </c>
      <c r="E31" s="154" t="s">
        <v>174</v>
      </c>
      <c r="F31" s="154" t="s">
        <v>174</v>
      </c>
      <c r="G31" s="153"/>
      <c r="H31" s="166" t="s">
        <v>174</v>
      </c>
      <c r="I31" s="154" t="s">
        <v>174</v>
      </c>
      <c r="J31" s="153"/>
      <c r="K31" s="166">
        <f t="shared" si="58"/>
        <v>0</v>
      </c>
      <c r="L31" s="165">
        <f>L33</f>
        <v>0</v>
      </c>
      <c r="M31" s="157"/>
    </row>
    <row r="32" ht="14.25" customHeight="1">
      <c r="B32" s="168"/>
      <c r="C32" s="158" t="s">
        <v>167</v>
      </c>
      <c r="D32" s="157"/>
      <c r="E32" s="154"/>
      <c r="F32" s="153" t="s">
        <v>174</v>
      </c>
      <c r="G32" s="153"/>
      <c r="H32" s="169"/>
      <c r="I32" s="154"/>
      <c r="J32" s="153"/>
      <c r="K32" s="146"/>
      <c r="L32" s="157"/>
      <c r="M32" s="157"/>
    </row>
    <row r="33" ht="14.25" customHeight="1">
      <c r="B33" s="157"/>
      <c r="C33" s="158" t="s">
        <v>168</v>
      </c>
      <c r="D33" s="147" t="s">
        <v>129</v>
      </c>
      <c r="E33" s="154" t="s">
        <v>174</v>
      </c>
      <c r="F33" s="154" t="s">
        <v>174</v>
      </c>
      <c r="G33" s="147" t="s">
        <v>42</v>
      </c>
      <c r="H33" s="154" t="s">
        <v>174</v>
      </c>
      <c r="I33" s="154" t="s">
        <v>174</v>
      </c>
      <c r="J33" s="147" t="s">
        <v>42</v>
      </c>
      <c r="K33" s="165">
        <f>L33</f>
        <v>0</v>
      </c>
      <c r="L33" s="165">
        <v>0</v>
      </c>
      <c r="M33" s="147" t="s">
        <v>42</v>
      </c>
    </row>
    <row r="34" ht="14.25" customHeight="1">
      <c r="B34" s="157"/>
      <c r="C34" s="158" t="s">
        <v>169</v>
      </c>
      <c r="D34" s="147" t="s">
        <v>129</v>
      </c>
      <c r="E34" s="154"/>
      <c r="F34" s="147" t="s">
        <v>42</v>
      </c>
      <c r="G34" s="153"/>
      <c r="H34" s="154"/>
      <c r="I34" s="147" t="s">
        <v>42</v>
      </c>
      <c r="J34" s="153"/>
      <c r="K34" s="157"/>
      <c r="L34" s="147" t="s">
        <v>42</v>
      </c>
      <c r="M34" s="157">
        <v>0</v>
      </c>
    </row>
    <row r="35" ht="24.75" customHeight="1">
      <c r="B35" s="157"/>
      <c r="C35" s="158" t="s">
        <v>170</v>
      </c>
      <c r="D35" s="147" t="s">
        <v>129</v>
      </c>
      <c r="E35" s="154"/>
      <c r="F35" s="153"/>
      <c r="G35" s="147" t="s">
        <v>42</v>
      </c>
      <c r="H35" s="154"/>
      <c r="I35" s="153"/>
      <c r="J35" s="147" t="s">
        <v>42</v>
      </c>
      <c r="K35" s="157"/>
      <c r="L35" s="157">
        <v>0</v>
      </c>
      <c r="M35" s="147" t="s">
        <v>42</v>
      </c>
    </row>
    <row r="36" ht="19.5" customHeight="1">
      <c r="B36" s="159" t="s">
        <v>178</v>
      </c>
      <c r="C36" s="158" t="s">
        <v>179</v>
      </c>
      <c r="D36" s="147" t="s">
        <v>129</v>
      </c>
      <c r="E36" s="154" t="s">
        <v>180</v>
      </c>
      <c r="F36" s="147" t="s">
        <v>42</v>
      </c>
      <c r="G36" s="154" t="s">
        <v>180</v>
      </c>
      <c r="H36" s="154" t="s">
        <v>181</v>
      </c>
      <c r="I36" s="147" t="s">
        <v>42</v>
      </c>
      <c r="J36" s="154" t="s">
        <v>181</v>
      </c>
      <c r="K36" s="171" t="e">
        <f t="shared" ref="K36:K39" si="59">M36</f>
        <v>#REF!</v>
      </c>
      <c r="L36" s="147" t="s">
        <v>42</v>
      </c>
      <c r="M36" s="165" t="e">
        <f>#REF!+#REF!</f>
        <v>#REF!</v>
      </c>
    </row>
    <row r="37" ht="35.25" customHeight="1">
      <c r="B37" s="159" t="s">
        <v>182</v>
      </c>
      <c r="C37" s="158" t="s">
        <v>183</v>
      </c>
      <c r="D37" s="147" t="s">
        <v>129</v>
      </c>
      <c r="E37" s="154" t="s">
        <v>184</v>
      </c>
      <c r="F37" s="147" t="s">
        <v>42</v>
      </c>
      <c r="G37" s="154" t="s">
        <v>184</v>
      </c>
      <c r="H37" s="154" t="s">
        <v>185</v>
      </c>
      <c r="I37" s="147" t="s">
        <v>42</v>
      </c>
      <c r="J37" s="154" t="s">
        <v>185</v>
      </c>
      <c r="K37" s="165" t="e">
        <f t="shared" si="59"/>
        <v>#REF!</v>
      </c>
      <c r="L37" s="147" t="s">
        <v>42</v>
      </c>
      <c r="M37" s="165" t="e">
        <f>#REF!+#REF!</f>
        <v>#REF!</v>
      </c>
    </row>
    <row r="38" ht="51" customHeight="1">
      <c r="B38" s="159" t="s">
        <v>186</v>
      </c>
      <c r="C38" s="158" t="s">
        <v>187</v>
      </c>
      <c r="D38" s="147" t="s">
        <v>129</v>
      </c>
      <c r="E38" s="154" t="s">
        <v>188</v>
      </c>
      <c r="F38" s="147" t="s">
        <v>42</v>
      </c>
      <c r="G38" s="154" t="s">
        <v>188</v>
      </c>
      <c r="H38" s="154" t="s">
        <v>189</v>
      </c>
      <c r="I38" s="147" t="s">
        <v>42</v>
      </c>
      <c r="J38" s="154" t="s">
        <v>189</v>
      </c>
      <c r="K38" s="171" t="e">
        <f t="shared" si="59"/>
        <v>#REF!</v>
      </c>
      <c r="L38" s="147" t="s">
        <v>42</v>
      </c>
      <c r="M38" s="165" t="e">
        <f>#REF!+#REF!+#REF!</f>
        <v>#REF!</v>
      </c>
    </row>
    <row r="39" ht="18.75" customHeight="1">
      <c r="B39" s="159" t="s">
        <v>190</v>
      </c>
      <c r="C39" s="158" t="s">
        <v>191</v>
      </c>
      <c r="D39" s="147" t="s">
        <v>129</v>
      </c>
      <c r="E39" s="154" t="s">
        <v>192</v>
      </c>
      <c r="F39" s="147" t="s">
        <v>42</v>
      </c>
      <c r="G39" s="154" t="s">
        <v>192</v>
      </c>
      <c r="H39" s="154" t="s">
        <v>193</v>
      </c>
      <c r="I39" s="147" t="s">
        <v>42</v>
      </c>
      <c r="J39" s="154" t="s">
        <v>193</v>
      </c>
      <c r="K39" s="165" t="e">
        <f t="shared" si="59"/>
        <v>#REF!</v>
      </c>
      <c r="L39" s="147" t="s">
        <v>42</v>
      </c>
      <c r="M39" s="165" t="e">
        <f>#REF!+#REF!+#REF!</f>
        <v>#REF!</v>
      </c>
    </row>
    <row r="40" ht="22.5" customHeight="1">
      <c r="B40" s="159" t="s">
        <v>194</v>
      </c>
      <c r="C40" s="158" t="s">
        <v>195</v>
      </c>
      <c r="D40" s="147" t="s">
        <v>129</v>
      </c>
      <c r="E40" s="154" t="s">
        <v>196</v>
      </c>
      <c r="F40" s="147" t="s">
        <v>42</v>
      </c>
      <c r="G40" s="154" t="s">
        <v>196</v>
      </c>
      <c r="H40" s="154" t="s">
        <v>197</v>
      </c>
      <c r="I40" s="147" t="s">
        <v>42</v>
      </c>
      <c r="J40" s="172" t="s">
        <v>197</v>
      </c>
      <c r="K40" s="165" t="e">
        <f>K41+K42</f>
        <v>#REF!</v>
      </c>
      <c r="L40" s="147" t="s">
        <v>42</v>
      </c>
      <c r="M40" s="165" t="e">
        <f>M41+M42</f>
        <v>#REF!</v>
      </c>
    </row>
    <row r="41" ht="41.25" customHeight="1">
      <c r="B41" s="159" t="s">
        <v>198</v>
      </c>
      <c r="C41" s="158" t="s">
        <v>199</v>
      </c>
      <c r="D41" s="147" t="s">
        <v>129</v>
      </c>
      <c r="E41" s="154" t="s">
        <v>200</v>
      </c>
      <c r="F41" s="147" t="s">
        <v>42</v>
      </c>
      <c r="G41" s="154" t="s">
        <v>200</v>
      </c>
      <c r="H41" s="154" t="s">
        <v>201</v>
      </c>
      <c r="I41" s="147" t="s">
        <v>42</v>
      </c>
      <c r="J41" s="154" t="s">
        <v>201</v>
      </c>
      <c r="K41" s="165" t="e">
        <f t="shared" ref="K41:K44" si="60">M41</f>
        <v>#REF!</v>
      </c>
      <c r="L41" s="147" t="s">
        <v>42</v>
      </c>
      <c r="M41" s="165" t="e">
        <f>#REF!+#REF!+#REF!</f>
        <v>#REF!</v>
      </c>
    </row>
    <row r="42" ht="54.75" customHeight="1">
      <c r="B42" s="159" t="s">
        <v>202</v>
      </c>
      <c r="C42" s="158" t="s">
        <v>203</v>
      </c>
      <c r="D42" s="147" t="s">
        <v>129</v>
      </c>
      <c r="E42" s="154" t="s">
        <v>204</v>
      </c>
      <c r="F42" s="147" t="s">
        <v>42</v>
      </c>
      <c r="G42" s="154" t="s">
        <v>204</v>
      </c>
      <c r="H42" s="154" t="s">
        <v>205</v>
      </c>
      <c r="I42" s="147" t="s">
        <v>42</v>
      </c>
      <c r="J42" s="154" t="s">
        <v>205</v>
      </c>
      <c r="K42" s="165" t="e">
        <f t="shared" si="60"/>
        <v>#REF!</v>
      </c>
      <c r="L42" s="147" t="s">
        <v>42</v>
      </c>
      <c r="M42" s="165" t="e">
        <f>#REF!+#REF!+#REF!</f>
        <v>#REF!</v>
      </c>
    </row>
    <row r="43" ht="27.75" customHeight="1">
      <c r="B43" s="159" t="s">
        <v>206</v>
      </c>
      <c r="C43" s="158" t="s">
        <v>2</v>
      </c>
      <c r="D43" s="147" t="s">
        <v>129</v>
      </c>
      <c r="E43" s="154" t="s">
        <v>207</v>
      </c>
      <c r="F43" s="147" t="s">
        <v>42</v>
      </c>
      <c r="G43" s="154" t="s">
        <v>207</v>
      </c>
      <c r="H43" s="154" t="s">
        <v>208</v>
      </c>
      <c r="I43" s="147" t="s">
        <v>42</v>
      </c>
      <c r="J43" s="154" t="s">
        <v>208</v>
      </c>
      <c r="K43" s="165" t="e">
        <f t="shared" si="60"/>
        <v>#REF!</v>
      </c>
      <c r="L43" s="147" t="s">
        <v>42</v>
      </c>
      <c r="M43" s="165" t="e">
        <f>#REF!+#REF!+#REF!</f>
        <v>#REF!</v>
      </c>
    </row>
    <row r="44" ht="14.25" customHeight="1">
      <c r="B44" s="148" t="s">
        <v>209</v>
      </c>
      <c r="C44" s="149" t="s">
        <v>4</v>
      </c>
      <c r="D44" s="147" t="s">
        <v>146</v>
      </c>
      <c r="E44" s="154" t="s">
        <v>210</v>
      </c>
      <c r="F44" s="147" t="s">
        <v>42</v>
      </c>
      <c r="G44" s="154" t="s">
        <v>210</v>
      </c>
      <c r="H44" s="154" t="s">
        <v>211</v>
      </c>
      <c r="I44" s="147" t="s">
        <v>42</v>
      </c>
      <c r="J44" s="154" t="s">
        <v>211</v>
      </c>
      <c r="K44" s="165" t="e">
        <f t="shared" si="60"/>
        <v>#REF!</v>
      </c>
      <c r="L44" s="147" t="s">
        <v>42</v>
      </c>
      <c r="M44" s="165" t="e">
        <f>#REF!+#REF!+#REF!</f>
        <v>#REF!</v>
      </c>
    </row>
    <row r="45" ht="14.25" customHeight="1">
      <c r="B45" s="148" t="s">
        <v>212</v>
      </c>
      <c r="C45" s="149" t="s">
        <v>213</v>
      </c>
      <c r="D45" s="147" t="s">
        <v>146</v>
      </c>
      <c r="E45" s="154" t="s">
        <v>174</v>
      </c>
      <c r="F45" s="147" t="s">
        <v>42</v>
      </c>
      <c r="G45" s="154" t="s">
        <v>174</v>
      </c>
      <c r="H45" s="154" t="s">
        <v>174</v>
      </c>
      <c r="I45" s="147" t="s">
        <v>42</v>
      </c>
      <c r="J45" s="153">
        <v>0</v>
      </c>
      <c r="K45" s="157">
        <v>0</v>
      </c>
      <c r="L45" s="147" t="s">
        <v>42</v>
      </c>
      <c r="M45" s="157">
        <v>0</v>
      </c>
    </row>
    <row r="46" ht="14.25" customHeight="1">
      <c r="B46" s="148" t="s">
        <v>214</v>
      </c>
      <c r="C46" s="149" t="s">
        <v>215</v>
      </c>
      <c r="D46" s="147" t="s">
        <v>146</v>
      </c>
      <c r="E46" s="154" t="s">
        <v>174</v>
      </c>
      <c r="F46" s="147" t="s">
        <v>42</v>
      </c>
      <c r="G46" s="154" t="s">
        <v>174</v>
      </c>
      <c r="H46" s="154" t="s">
        <v>174</v>
      </c>
      <c r="I46" s="147" t="s">
        <v>42</v>
      </c>
      <c r="J46" s="153">
        <v>0</v>
      </c>
      <c r="K46" s="157">
        <v>0</v>
      </c>
      <c r="L46" s="147" t="s">
        <v>42</v>
      </c>
      <c r="M46" s="157">
        <v>0</v>
      </c>
    </row>
    <row r="47" ht="14.25" customHeight="1">
      <c r="B47" s="148" t="s">
        <v>216</v>
      </c>
      <c r="C47" s="149" t="s">
        <v>217</v>
      </c>
      <c r="D47" s="147" t="s">
        <v>146</v>
      </c>
      <c r="E47" s="154" t="s">
        <v>174</v>
      </c>
      <c r="F47" s="147" t="s">
        <v>42</v>
      </c>
      <c r="G47" s="154" t="s">
        <v>174</v>
      </c>
      <c r="H47" s="154" t="s">
        <v>174</v>
      </c>
      <c r="I47" s="147" t="s">
        <v>42</v>
      </c>
      <c r="J47" s="153">
        <v>0</v>
      </c>
      <c r="K47" s="157">
        <v>0</v>
      </c>
      <c r="L47" s="147" t="s">
        <v>42</v>
      </c>
      <c r="M47" s="157">
        <v>0</v>
      </c>
    </row>
    <row r="48" ht="58.5" customHeight="1">
      <c r="B48" s="148" t="s">
        <v>218</v>
      </c>
      <c r="C48" s="149" t="s">
        <v>219</v>
      </c>
      <c r="D48" s="147" t="s">
        <v>146</v>
      </c>
      <c r="E48" s="154" t="s">
        <v>220</v>
      </c>
      <c r="F48" s="154" t="s">
        <v>148</v>
      </c>
      <c r="G48" s="154" t="s">
        <v>221</v>
      </c>
      <c r="H48" s="154" t="s">
        <v>222</v>
      </c>
      <c r="I48" s="154" t="s">
        <v>151</v>
      </c>
      <c r="J48" s="154" t="s">
        <v>223</v>
      </c>
      <c r="K48" s="165" t="e">
        <f>K23+K44+K45+K46</f>
        <v>#REF!</v>
      </c>
      <c r="L48" s="154" t="e">
        <f>L23</f>
        <v>#REF!</v>
      </c>
      <c r="M48" s="165" t="e">
        <f>M23+M44+M45+M46</f>
        <v>#REF!</v>
      </c>
    </row>
    <row r="49" ht="46.5" customHeight="1">
      <c r="B49" s="148" t="s">
        <v>224</v>
      </c>
      <c r="C49" s="149" t="s">
        <v>225</v>
      </c>
      <c r="D49" s="147" t="s">
        <v>146</v>
      </c>
      <c r="E49" s="154" t="s">
        <v>220</v>
      </c>
      <c r="F49" s="154" t="s">
        <v>148</v>
      </c>
      <c r="G49" s="154" t="s">
        <v>221</v>
      </c>
      <c r="H49" s="154" t="s">
        <v>222</v>
      </c>
      <c r="I49" s="154" t="s">
        <v>151</v>
      </c>
      <c r="J49" s="154" t="s">
        <v>223</v>
      </c>
      <c r="K49" s="165" t="e">
        <f>K47+K48</f>
        <v>#REF!</v>
      </c>
      <c r="L49" s="165" t="e">
        <f>L48</f>
        <v>#REF!</v>
      </c>
      <c r="M49" s="165" t="e">
        <f>M47+M48</f>
        <v>#REF!</v>
      </c>
    </row>
    <row r="50" ht="30.75" customHeight="1">
      <c r="B50" s="148" t="s">
        <v>226</v>
      </c>
      <c r="C50" s="149" t="s">
        <v>227</v>
      </c>
      <c r="D50" s="147" t="s">
        <v>146</v>
      </c>
      <c r="E50" s="153"/>
      <c r="F50" s="147" t="s">
        <v>42</v>
      </c>
      <c r="G50" s="153"/>
      <c r="H50" s="153"/>
      <c r="I50" s="147" t="s">
        <v>42</v>
      </c>
      <c r="J50" s="153"/>
      <c r="K50" s="157"/>
      <c r="L50" s="147" t="s">
        <v>42</v>
      </c>
      <c r="M50" s="157"/>
    </row>
    <row r="51" ht="42.75" customHeight="1">
      <c r="B51" s="148" t="s">
        <v>228</v>
      </c>
      <c r="C51" s="149" t="s">
        <v>229</v>
      </c>
      <c r="D51" s="147" t="s">
        <v>230</v>
      </c>
      <c r="E51" s="154" t="s">
        <v>231</v>
      </c>
      <c r="F51" s="154" t="s">
        <v>232</v>
      </c>
      <c r="G51" s="154"/>
      <c r="H51" s="154" t="s">
        <v>233</v>
      </c>
      <c r="I51" s="154" t="s">
        <v>234</v>
      </c>
      <c r="J51" s="154"/>
      <c r="K51" s="165" t="e">
        <f>(K49+K50)/K10*1000</f>
        <v>#REF!</v>
      </c>
      <c r="L51" s="165" t="e">
        <f>L49/L10*1000</f>
        <v>#REF!</v>
      </c>
      <c r="M51" s="165"/>
    </row>
    <row r="52" ht="18.75" customHeight="1">
      <c r="B52" s="148" t="s">
        <v>235</v>
      </c>
      <c r="C52" s="149" t="s">
        <v>236</v>
      </c>
      <c r="D52" s="147" t="s">
        <v>146</v>
      </c>
      <c r="E52" s="154" t="s">
        <v>237</v>
      </c>
      <c r="F52" s="147" t="s">
        <v>42</v>
      </c>
      <c r="G52" s="154" t="s">
        <v>237</v>
      </c>
      <c r="H52" s="154" t="s">
        <v>238</v>
      </c>
      <c r="I52" s="147" t="s">
        <v>42</v>
      </c>
      <c r="J52" s="154" t="s">
        <v>238</v>
      </c>
      <c r="K52" s="165" t="e">
        <f>M52</f>
        <v>#REF!</v>
      </c>
      <c r="L52" s="147" t="s">
        <v>42</v>
      </c>
      <c r="M52" s="165" t="e">
        <f>#REF!+#REF!+#REF!</f>
        <v>#REF!</v>
      </c>
    </row>
    <row r="53" ht="45" customHeight="1">
      <c r="B53" s="148" t="s">
        <v>239</v>
      </c>
      <c r="C53" s="149" t="s">
        <v>240</v>
      </c>
      <c r="D53" s="147" t="s">
        <v>146</v>
      </c>
      <c r="E53" s="154" t="s">
        <v>241</v>
      </c>
      <c r="F53" s="154" t="s">
        <v>148</v>
      </c>
      <c r="G53" s="154" t="s">
        <v>242</v>
      </c>
      <c r="H53" s="154" t="s">
        <v>243</v>
      </c>
      <c r="I53" s="154" t="s">
        <v>151</v>
      </c>
      <c r="J53" s="154" t="s">
        <v>244</v>
      </c>
      <c r="K53" s="165" t="e">
        <f>K49+K50+K52</f>
        <v>#REF!</v>
      </c>
      <c r="L53" s="165" t="e">
        <f>L49</f>
        <v>#REF!</v>
      </c>
      <c r="M53" s="165" t="e">
        <f>M49+M50+M52</f>
        <v>#REF!</v>
      </c>
    </row>
    <row r="54" ht="60" customHeight="1">
      <c r="B54" s="148" t="s">
        <v>245</v>
      </c>
      <c r="C54" s="149" t="s">
        <v>246</v>
      </c>
      <c r="D54" s="147" t="s">
        <v>230</v>
      </c>
      <c r="E54" s="154" t="s">
        <v>247</v>
      </c>
      <c r="F54" s="147" t="s">
        <v>42</v>
      </c>
      <c r="G54" s="147" t="s">
        <v>42</v>
      </c>
      <c r="H54" s="154" t="s">
        <v>248</v>
      </c>
      <c r="I54" s="147" t="s">
        <v>42</v>
      </c>
      <c r="J54" s="147" t="s">
        <v>42</v>
      </c>
      <c r="K54" s="165" t="e">
        <f>IF(K10=0,0,K53/K10)*1000</f>
        <v>#REF!</v>
      </c>
      <c r="L54" s="147" t="s">
        <v>42</v>
      </c>
      <c r="M54" s="147" t="s">
        <v>42</v>
      </c>
    </row>
    <row r="55" ht="60.75" customHeight="1">
      <c r="B55" s="148" t="s">
        <v>249</v>
      </c>
      <c r="C55" s="149" t="s">
        <v>250</v>
      </c>
      <c r="D55" s="147" t="s">
        <v>230</v>
      </c>
      <c r="E55" s="154" t="s">
        <v>251</v>
      </c>
      <c r="F55" s="147" t="s">
        <v>42</v>
      </c>
      <c r="G55" s="147" t="s">
        <v>42</v>
      </c>
      <c r="H55" s="154" t="s">
        <v>252</v>
      </c>
      <c r="I55" s="147" t="s">
        <v>42</v>
      </c>
      <c r="J55" s="147" t="s">
        <v>42</v>
      </c>
      <c r="K55" s="165" t="e">
        <f>K54*1.2</f>
        <v>#REF!</v>
      </c>
      <c r="L55" s="147" t="s">
        <v>42</v>
      </c>
      <c r="M55" s="147" t="s">
        <v>42</v>
      </c>
    </row>
    <row r="56" ht="47.25" customHeight="1">
      <c r="B56" s="148" t="s">
        <v>253</v>
      </c>
      <c r="C56" s="149" t="s">
        <v>254</v>
      </c>
      <c r="D56" s="157"/>
      <c r="E56" s="157"/>
      <c r="F56" s="153"/>
      <c r="G56" s="153"/>
      <c r="H56" s="157"/>
      <c r="I56" s="153"/>
      <c r="J56" s="153"/>
      <c r="K56" s="157"/>
      <c r="L56" s="157"/>
      <c r="M56" s="157"/>
    </row>
    <row r="57" ht="29.25" customHeight="1">
      <c r="B57" s="159" t="s">
        <v>255</v>
      </c>
      <c r="C57" s="158" t="s">
        <v>256</v>
      </c>
      <c r="D57" s="147" t="s">
        <v>230</v>
      </c>
      <c r="E57" s="157"/>
      <c r="F57" s="154" t="s">
        <v>232</v>
      </c>
      <c r="G57" s="147" t="s">
        <v>42</v>
      </c>
      <c r="H57" s="157"/>
      <c r="I57" s="154" t="s">
        <v>234</v>
      </c>
      <c r="J57" s="147" t="s">
        <v>42</v>
      </c>
      <c r="K57" s="157"/>
      <c r="L57" s="165" t="e">
        <f>L53/L10*1000</f>
        <v>#REF!</v>
      </c>
      <c r="M57" s="147" t="s">
        <v>42</v>
      </c>
    </row>
    <row r="58" ht="33.75" customHeight="1">
      <c r="B58" s="159" t="s">
        <v>257</v>
      </c>
      <c r="C58" s="158" t="s">
        <v>258</v>
      </c>
      <c r="D58" s="147" t="s">
        <v>259</v>
      </c>
      <c r="E58" s="157"/>
      <c r="F58" s="147" t="s">
        <v>42</v>
      </c>
      <c r="G58" s="154" t="s">
        <v>260</v>
      </c>
      <c r="H58" s="157"/>
      <c r="I58" s="147" t="s">
        <v>42</v>
      </c>
      <c r="J58" s="154" t="s">
        <v>261</v>
      </c>
      <c r="K58" s="157"/>
      <c r="L58" s="147" t="s">
        <v>42</v>
      </c>
      <c r="M58" s="165" t="e">
        <f>M53/M11/12*1000</f>
        <v>#REF!</v>
      </c>
    </row>
    <row r="59" ht="48" customHeight="1">
      <c r="B59" s="148" t="s">
        <v>262</v>
      </c>
      <c r="C59" s="149" t="s">
        <v>263</v>
      </c>
      <c r="D59" s="157"/>
      <c r="E59" s="157"/>
      <c r="F59" s="153"/>
      <c r="G59" s="153"/>
      <c r="H59" s="157"/>
      <c r="I59" s="153"/>
      <c r="J59" s="153"/>
      <c r="K59" s="157"/>
      <c r="L59" s="157"/>
      <c r="M59" s="157"/>
    </row>
    <row r="60" ht="20.25" customHeight="1">
      <c r="B60" s="159" t="s">
        <v>264</v>
      </c>
      <c r="C60" s="158" t="s">
        <v>256</v>
      </c>
      <c r="D60" s="147" t="s">
        <v>230</v>
      </c>
      <c r="E60" s="157"/>
      <c r="F60" s="154" t="s">
        <v>265</v>
      </c>
      <c r="G60" s="147" t="s">
        <v>42</v>
      </c>
      <c r="H60" s="157"/>
      <c r="I60" s="154" t="s">
        <v>266</v>
      </c>
      <c r="J60" s="147" t="s">
        <v>42</v>
      </c>
      <c r="K60" s="157"/>
      <c r="L60" s="165" t="e">
        <f>L57*1.2</f>
        <v>#REF!</v>
      </c>
      <c r="M60" s="147" t="s">
        <v>42</v>
      </c>
    </row>
    <row r="61" ht="31.5" customHeight="1">
      <c r="B61" s="159" t="s">
        <v>267</v>
      </c>
      <c r="C61" s="158" t="s">
        <v>258</v>
      </c>
      <c r="D61" s="147" t="s">
        <v>259</v>
      </c>
      <c r="E61" s="157"/>
      <c r="F61" s="147" t="s">
        <v>42</v>
      </c>
      <c r="G61" s="153" t="s">
        <v>268</v>
      </c>
      <c r="H61" s="157"/>
      <c r="I61" s="147" t="s">
        <v>42</v>
      </c>
      <c r="J61" s="154" t="s">
        <v>269</v>
      </c>
      <c r="K61" s="157"/>
      <c r="L61" s="147" t="s">
        <v>42</v>
      </c>
      <c r="M61" s="165" t="e">
        <f>M58*1.2</f>
        <v>#REF!</v>
      </c>
    </row>
    <row r="62" ht="30" customHeight="1">
      <c r="B62" s="157"/>
      <c r="C62" s="163" t="s">
        <v>270</v>
      </c>
      <c r="D62" s="164"/>
      <c r="E62" s="164"/>
      <c r="F62" s="164"/>
      <c r="G62" s="164"/>
      <c r="H62" s="164"/>
      <c r="I62" s="164"/>
      <c r="J62" s="164"/>
      <c r="K62" s="164"/>
      <c r="L62" s="164"/>
      <c r="M62" s="145"/>
    </row>
    <row r="63" ht="60.75" customHeight="1">
      <c r="B63" s="148" t="s">
        <v>271</v>
      </c>
      <c r="C63" s="149" t="s">
        <v>272</v>
      </c>
      <c r="D63" s="147" t="s">
        <v>146</v>
      </c>
      <c r="E63" s="157"/>
      <c r="F63" s="153"/>
      <c r="G63" s="157"/>
      <c r="H63" s="154" t="s">
        <v>174</v>
      </c>
      <c r="I63" s="153"/>
      <c r="J63" s="154" t="s">
        <v>174</v>
      </c>
      <c r="K63" s="157"/>
      <c r="L63" s="157"/>
      <c r="M63" s="157"/>
    </row>
    <row r="64" ht="45" customHeight="1">
      <c r="B64" s="159" t="s">
        <v>273</v>
      </c>
      <c r="C64" s="158" t="s">
        <v>274</v>
      </c>
      <c r="D64" s="157"/>
      <c r="E64" s="157"/>
      <c r="F64" s="153"/>
      <c r="G64" s="157"/>
      <c r="H64" s="153"/>
      <c r="I64" s="153"/>
      <c r="J64" s="153"/>
      <c r="K64" s="157"/>
      <c r="L64" s="157"/>
      <c r="M64" s="157"/>
    </row>
    <row r="65" ht="14.25" customHeight="1">
      <c r="B65" s="159" t="s">
        <v>275</v>
      </c>
      <c r="C65" s="158" t="s">
        <v>256</v>
      </c>
      <c r="D65" s="147" t="s">
        <v>230</v>
      </c>
      <c r="E65" s="157"/>
      <c r="F65" s="154"/>
      <c r="G65" s="147" t="s">
        <v>42</v>
      </c>
      <c r="H65" s="153"/>
      <c r="I65" s="154"/>
      <c r="J65" s="147" t="s">
        <v>42</v>
      </c>
      <c r="K65" s="157"/>
      <c r="L65" s="165"/>
      <c r="M65" s="147" t="s">
        <v>42</v>
      </c>
    </row>
    <row r="66" ht="36" customHeight="1">
      <c r="B66" s="159" t="s">
        <v>276</v>
      </c>
      <c r="C66" s="158" t="s">
        <v>258</v>
      </c>
      <c r="D66" s="147" t="s">
        <v>259</v>
      </c>
      <c r="E66" s="157"/>
      <c r="F66" s="147" t="s">
        <v>42</v>
      </c>
      <c r="G66" s="157"/>
      <c r="H66" s="153"/>
      <c r="I66" s="147" t="s">
        <v>42</v>
      </c>
      <c r="J66" s="154" t="s">
        <v>174</v>
      </c>
      <c r="K66" s="157"/>
      <c r="L66" s="147" t="s">
        <v>42</v>
      </c>
      <c r="M66" s="165"/>
    </row>
    <row r="67" ht="45" customHeight="1">
      <c r="B67" s="159" t="s">
        <v>277</v>
      </c>
      <c r="C67" s="158" t="s">
        <v>278</v>
      </c>
      <c r="D67" s="157"/>
      <c r="E67" s="157"/>
      <c r="F67" s="153"/>
      <c r="G67" s="157"/>
      <c r="H67" s="153"/>
      <c r="I67" s="153"/>
      <c r="J67" s="153"/>
      <c r="K67" s="157"/>
      <c r="L67" s="157"/>
      <c r="M67" s="157"/>
    </row>
    <row r="68" ht="32.25" customHeight="1">
      <c r="B68" s="159" t="s">
        <v>279</v>
      </c>
      <c r="C68" s="158" t="s">
        <v>256</v>
      </c>
      <c r="D68" s="147" t="s">
        <v>230</v>
      </c>
      <c r="E68" s="157"/>
      <c r="F68" s="153"/>
      <c r="G68" s="147" t="s">
        <v>42</v>
      </c>
      <c r="H68" s="153"/>
      <c r="I68" s="153"/>
      <c r="J68" s="147" t="s">
        <v>42</v>
      </c>
      <c r="K68" s="157"/>
      <c r="L68" s="157"/>
      <c r="M68" s="147" t="s">
        <v>42</v>
      </c>
    </row>
    <row r="69" ht="33" customHeight="1">
      <c r="B69" s="159" t="s">
        <v>280</v>
      </c>
      <c r="C69" s="158" t="s">
        <v>258</v>
      </c>
      <c r="D69" s="147" t="s">
        <v>259</v>
      </c>
      <c r="E69" s="157"/>
      <c r="F69" s="147" t="s">
        <v>42</v>
      </c>
      <c r="G69" s="157"/>
      <c r="H69" s="153"/>
      <c r="I69" s="147" t="s">
        <v>42</v>
      </c>
      <c r="J69" s="153"/>
      <c r="K69" s="157"/>
      <c r="L69" s="147" t="s">
        <v>42</v>
      </c>
      <c r="M69" s="157"/>
    </row>
    <row r="70" ht="56.25" customHeight="1">
      <c r="B70" s="148" t="s">
        <v>281</v>
      </c>
      <c r="C70" s="149" t="s">
        <v>282</v>
      </c>
      <c r="D70" s="157"/>
      <c r="E70" s="157"/>
      <c r="F70" s="153"/>
      <c r="G70" s="157"/>
      <c r="H70" s="153"/>
      <c r="I70" s="153"/>
      <c r="J70" s="153"/>
      <c r="K70" s="157"/>
      <c r="L70" s="157"/>
      <c r="M70" s="157"/>
    </row>
    <row r="71" ht="41.25" customHeight="1">
      <c r="B71" s="159" t="s">
        <v>283</v>
      </c>
      <c r="C71" s="158" t="s">
        <v>274</v>
      </c>
      <c r="D71" s="157"/>
      <c r="E71" s="157"/>
      <c r="F71" s="153"/>
      <c r="G71" s="157"/>
      <c r="H71" s="153"/>
      <c r="I71" s="153"/>
      <c r="J71" s="153"/>
      <c r="K71" s="157"/>
      <c r="L71" s="157"/>
      <c r="M71" s="157"/>
    </row>
    <row r="72" ht="29.25" customHeight="1">
      <c r="B72" s="159" t="s">
        <v>284</v>
      </c>
      <c r="C72" s="158" t="s">
        <v>256</v>
      </c>
      <c r="D72" s="147" t="s">
        <v>230</v>
      </c>
      <c r="E72" s="157"/>
      <c r="F72" s="154" t="s">
        <v>265</v>
      </c>
      <c r="G72" s="147" t="s">
        <v>42</v>
      </c>
      <c r="H72" s="154"/>
      <c r="I72" s="154" t="s">
        <v>266</v>
      </c>
      <c r="J72" s="147" t="s">
        <v>42</v>
      </c>
      <c r="K72" s="157"/>
      <c r="L72" s="165" t="e">
        <f>L60</f>
        <v>#REF!</v>
      </c>
      <c r="M72" s="147" t="s">
        <v>42</v>
      </c>
    </row>
    <row r="73" ht="32.25" customHeight="1">
      <c r="B73" s="159" t="s">
        <v>285</v>
      </c>
      <c r="C73" s="158" t="s">
        <v>258</v>
      </c>
      <c r="D73" s="147" t="s">
        <v>259</v>
      </c>
      <c r="E73" s="157"/>
      <c r="F73" s="147" t="s">
        <v>42</v>
      </c>
      <c r="G73" s="165" t="s">
        <v>286</v>
      </c>
      <c r="H73" s="153"/>
      <c r="I73" s="147" t="s">
        <v>42</v>
      </c>
      <c r="J73" s="154" t="s">
        <v>269</v>
      </c>
      <c r="K73" s="157"/>
      <c r="L73" s="147" t="s">
        <v>42</v>
      </c>
      <c r="M73" s="165" t="e">
        <f>M61</f>
        <v>#REF!</v>
      </c>
    </row>
    <row r="74" ht="45.75" customHeight="1">
      <c r="B74" s="159" t="s">
        <v>287</v>
      </c>
      <c r="C74" s="158" t="s">
        <v>278</v>
      </c>
      <c r="D74" s="157"/>
      <c r="E74" s="157"/>
      <c r="F74" s="153"/>
      <c r="G74" s="157"/>
      <c r="H74" s="153"/>
      <c r="I74" s="153"/>
      <c r="J74" s="153"/>
      <c r="K74" s="157"/>
      <c r="L74" s="157"/>
      <c r="M74" s="157"/>
    </row>
    <row r="75" ht="14.25" customHeight="1">
      <c r="B75" s="159" t="s">
        <v>288</v>
      </c>
      <c r="C75" s="158" t="s">
        <v>256</v>
      </c>
      <c r="D75" s="147" t="s">
        <v>230</v>
      </c>
      <c r="E75" s="157"/>
      <c r="F75" s="153"/>
      <c r="G75" s="147" t="s">
        <v>42</v>
      </c>
      <c r="H75" s="153"/>
      <c r="I75" s="153"/>
      <c r="J75" s="147" t="s">
        <v>42</v>
      </c>
      <c r="K75" s="157"/>
      <c r="L75" s="157"/>
      <c r="M75" s="147" t="s">
        <v>42</v>
      </c>
    </row>
    <row r="76" ht="24" customHeight="1">
      <c r="B76" s="159" t="s">
        <v>289</v>
      </c>
      <c r="C76" s="158" t="s">
        <v>258</v>
      </c>
      <c r="D76" s="147" t="s">
        <v>259</v>
      </c>
      <c r="E76" s="157"/>
      <c r="F76" s="147" t="s">
        <v>42</v>
      </c>
      <c r="G76" s="157"/>
      <c r="H76" s="153"/>
      <c r="I76" s="147" t="s">
        <v>42</v>
      </c>
      <c r="J76" s="157"/>
      <c r="K76" s="157"/>
      <c r="L76" s="147" t="s">
        <v>42</v>
      </c>
      <c r="M76" s="157"/>
    </row>
    <row r="77" ht="14.25" customHeight="1">
      <c r="B77" s="173" t="s">
        <v>290</v>
      </c>
      <c r="C77" s="164"/>
      <c r="D77" s="164"/>
      <c r="E77" s="164"/>
      <c r="F77" s="164"/>
      <c r="G77" s="164"/>
      <c r="H77" s="164"/>
      <c r="I77" s="164"/>
      <c r="J77" s="164"/>
      <c r="K77" s="164"/>
      <c r="L77" s="164"/>
      <c r="M77" s="145"/>
    </row>
    <row r="78" ht="14.25" customHeight="1">
      <c r="B78" s="174"/>
    </row>
    <row r="79" ht="1.5" customHeight="1"/>
    <row r="80" ht="14.25" customHeight="1">
      <c r="B80" s="131" t="s">
        <v>291</v>
      </c>
      <c r="C80" s="131"/>
      <c r="D80" s="131"/>
      <c r="E80" s="175"/>
      <c r="F80" s="175"/>
    </row>
    <row r="81" ht="14.25" customHeight="1">
      <c r="B81" s="131"/>
      <c r="C81" s="131"/>
      <c r="D81" s="131"/>
      <c r="H81" s="131" t="s">
        <v>292</v>
      </c>
    </row>
    <row r="82" ht="43.5" customHeight="1">
      <c r="B82" s="131"/>
      <c r="C82" s="131"/>
      <c r="D82" s="131"/>
    </row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</sheetData>
  <mergeCells count="24">
    <mergeCell ref="I1:J1"/>
    <mergeCell ref="B2:M2"/>
    <mergeCell ref="B3:M3"/>
    <mergeCell ref="B5:B8"/>
    <mergeCell ref="C5:C8"/>
    <mergeCell ref="D5:D8"/>
    <mergeCell ref="E5:G6"/>
    <mergeCell ref="H5:M6"/>
    <mergeCell ref="E7:E8"/>
    <mergeCell ref="F7:G7"/>
    <mergeCell ref="H7:H8"/>
    <mergeCell ref="I7:J7"/>
    <mergeCell ref="K7:K8"/>
    <mergeCell ref="L7:M7"/>
    <mergeCell ref="B18:B19"/>
    <mergeCell ref="C22:M22"/>
    <mergeCell ref="D25:D26"/>
    <mergeCell ref="K25:K26"/>
    <mergeCell ref="L25:L26"/>
    <mergeCell ref="M25:M26"/>
    <mergeCell ref="K31:K32"/>
    <mergeCell ref="C62:M62"/>
    <mergeCell ref="B77:M77"/>
    <mergeCell ref="B80:D82"/>
  </mergeCells>
  <printOptions headings="0" gridLines="0"/>
  <pageMargins left="0.70078740157480324" right="0.70078740157480324" top="0.75196850393700776" bottom="0.75196850393700776" header="0" footer="0"/>
  <pageSetup blackAndWhite="0" cellComments="none" copies="1" draft="0" errors="displayed" firstPageNumber="-1" fitToHeight="0" fitToWidth="1" horizontalDpi="600" orientation="landscape" pageOrder="downThenOver" paperSize="9" scale="94" useFirstPageNumber="0" usePrinterDefaults="1" verticalDpi="600"/>
  <headerFooter differentFirst="1">
    <oddHeader>&amp;C&amp;P&amp;Rпродовження додатка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workbookViewId="0" zoomScale="100">
      <selection activeCell="A1" activeCellId="0" sqref="A1"/>
    </sheetView>
  </sheetViews>
  <sheetFormatPr customHeight="1" defaultColWidth="14.42578125" defaultRowHeight="15"/>
  <cols>
    <col bestFit="1" customWidth="1" min="1" max="1" width="4.42578125"/>
    <col bestFit="1" customWidth="1" min="2" max="2" width="32.85546875"/>
    <col bestFit="1" customWidth="1" hidden="1" min="3" max="3" width="9.7109375"/>
    <col bestFit="1" customWidth="1" min="4" max="4" width="11"/>
    <col bestFit="1" customWidth="1" min="5" max="5" width="9.42578125"/>
    <col bestFit="1" customWidth="1" min="6" max="6" width="9.85546875"/>
    <col bestFit="1" customWidth="1" min="7" max="7" width="10"/>
    <col bestFit="1" customWidth="1" min="8" max="8" width="7.85546875"/>
    <col bestFit="1" customWidth="1" min="9" max="26" width="9.140625"/>
  </cols>
  <sheetData>
    <row r="1" ht="16.5" customHeight="1">
      <c r="A1" s="176"/>
      <c r="B1" s="177"/>
      <c r="C1" s="177"/>
      <c r="D1" s="177"/>
      <c r="E1" s="104" t="s">
        <v>293</v>
      </c>
      <c r="F1" s="177"/>
      <c r="G1" s="177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8"/>
      <c r="V1" s="178"/>
      <c r="W1" s="178"/>
      <c r="X1" s="178"/>
      <c r="Y1" s="178"/>
      <c r="Z1" s="178"/>
    </row>
    <row r="2" ht="14.25" customHeight="1">
      <c r="A2" s="176"/>
      <c r="B2" s="177"/>
      <c r="C2" s="177"/>
      <c r="D2" s="177"/>
      <c r="E2" s="104" t="s">
        <v>294</v>
      </c>
      <c r="F2" s="2"/>
      <c r="G2" s="2"/>
      <c r="H2" s="179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  <c r="X2" s="178"/>
      <c r="Y2" s="178"/>
      <c r="Z2" s="178"/>
    </row>
    <row r="3" ht="14.25" customHeight="1">
      <c r="A3" s="176"/>
      <c r="B3" s="177"/>
      <c r="C3" s="177"/>
      <c r="D3" s="177"/>
      <c r="E3" s="2"/>
      <c r="F3" s="2"/>
      <c r="G3" s="2"/>
      <c r="H3" s="179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  <c r="Y3" s="178"/>
      <c r="Z3" s="178"/>
    </row>
    <row r="4" ht="14.25" customHeight="1">
      <c r="A4" s="176"/>
      <c r="B4" s="177"/>
      <c r="C4" s="177"/>
      <c r="D4" s="177"/>
      <c r="E4" s="180"/>
      <c r="F4" s="180"/>
      <c r="G4" s="180"/>
      <c r="H4" s="179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78"/>
      <c r="V4" s="178"/>
      <c r="W4" s="178"/>
      <c r="X4" s="178"/>
      <c r="Y4" s="178"/>
      <c r="Z4" s="178"/>
    </row>
    <row r="5" ht="14.25" customHeight="1">
      <c r="A5" s="176"/>
      <c r="B5" s="177"/>
      <c r="C5" s="177"/>
      <c r="D5" s="177"/>
      <c r="E5" s="181" t="s">
        <v>295</v>
      </c>
      <c r="F5" s="180"/>
      <c r="G5" s="180"/>
      <c r="H5" s="179"/>
      <c r="I5" s="178"/>
      <c r="J5" s="178"/>
      <c r="K5" s="178"/>
      <c r="L5" s="178"/>
      <c r="M5" s="178"/>
      <c r="N5" s="178"/>
      <c r="O5" s="178"/>
      <c r="P5" s="178"/>
      <c r="Q5" s="178"/>
      <c r="R5" s="178"/>
      <c r="S5" s="178"/>
      <c r="T5" s="178"/>
      <c r="U5" s="178"/>
      <c r="V5" s="178"/>
      <c r="W5" s="178"/>
      <c r="X5" s="178"/>
      <c r="Y5" s="178"/>
      <c r="Z5" s="178"/>
    </row>
    <row r="6" ht="14.25" customHeight="1">
      <c r="A6" s="176"/>
      <c r="B6" s="177"/>
      <c r="C6" s="177"/>
      <c r="D6" s="177"/>
      <c r="E6" s="177"/>
      <c r="F6" s="180"/>
      <c r="G6" s="180"/>
      <c r="H6" s="179"/>
      <c r="I6" s="178"/>
      <c r="J6" s="178"/>
      <c r="K6" s="178"/>
      <c r="L6" s="178"/>
      <c r="M6" s="178"/>
      <c r="N6" s="178"/>
      <c r="O6" s="178"/>
      <c r="P6" s="178"/>
      <c r="Q6" s="178"/>
      <c r="R6" s="178"/>
      <c r="S6" s="178"/>
      <c r="T6" s="178"/>
      <c r="U6" s="178"/>
      <c r="V6" s="178"/>
      <c r="W6" s="178"/>
      <c r="X6" s="178"/>
      <c r="Y6" s="178"/>
      <c r="Z6" s="178"/>
    </row>
    <row r="7" ht="14.25" customHeight="1">
      <c r="A7" s="176"/>
      <c r="B7" s="177"/>
      <c r="C7" s="177"/>
      <c r="D7" s="177"/>
      <c r="E7" s="177"/>
      <c r="F7" s="177"/>
      <c r="G7" s="177"/>
      <c r="H7" s="178"/>
      <c r="I7" s="178"/>
      <c r="J7" s="178"/>
      <c r="K7" s="178"/>
      <c r="L7" s="178"/>
      <c r="M7" s="178"/>
      <c r="N7" s="178"/>
      <c r="O7" s="178"/>
      <c r="P7" s="178"/>
      <c r="Q7" s="178"/>
      <c r="R7" s="178"/>
      <c r="S7" s="178"/>
      <c r="T7" s="178"/>
      <c r="U7" s="178"/>
      <c r="V7" s="178"/>
      <c r="W7" s="178"/>
      <c r="X7" s="178"/>
      <c r="Y7" s="178"/>
      <c r="Z7" s="178"/>
    </row>
    <row r="8" ht="20.25" customHeight="1">
      <c r="A8" s="182" t="s">
        <v>296</v>
      </c>
      <c r="B8" s="2"/>
      <c r="C8" s="2"/>
      <c r="D8" s="2"/>
      <c r="E8" s="2"/>
      <c r="F8" s="2"/>
      <c r="G8" s="2"/>
      <c r="H8" s="178"/>
      <c r="I8" s="178"/>
      <c r="J8" s="178"/>
      <c r="K8" s="178"/>
      <c r="L8" s="178"/>
      <c r="M8" s="178"/>
      <c r="N8" s="178"/>
      <c r="O8" s="178"/>
      <c r="P8" s="178"/>
      <c r="Q8" s="178"/>
      <c r="R8" s="178"/>
      <c r="S8" s="178"/>
      <c r="T8" s="178"/>
      <c r="U8" s="178"/>
      <c r="V8" s="178"/>
      <c r="W8" s="178"/>
      <c r="X8" s="178"/>
      <c r="Y8" s="178"/>
      <c r="Z8" s="178"/>
    </row>
    <row r="9" ht="33.75" customHeight="1">
      <c r="A9" s="182" t="s">
        <v>297</v>
      </c>
      <c r="B9" s="2"/>
      <c r="C9" s="2"/>
      <c r="D9" s="2"/>
      <c r="E9" s="2"/>
      <c r="F9" s="2"/>
      <c r="G9" s="2"/>
      <c r="H9" s="178"/>
      <c r="I9" s="178"/>
      <c r="J9" s="178"/>
      <c r="K9" s="178"/>
      <c r="L9" s="178"/>
      <c r="M9" s="178"/>
      <c r="N9" s="178"/>
      <c r="O9" s="178"/>
      <c r="P9" s="178"/>
      <c r="Q9" s="178"/>
      <c r="R9" s="178"/>
      <c r="S9" s="178"/>
      <c r="T9" s="178"/>
      <c r="U9" s="178"/>
      <c r="V9" s="178"/>
      <c r="W9" s="178"/>
      <c r="X9" s="178"/>
      <c r="Y9" s="178"/>
      <c r="Z9" s="178"/>
    </row>
    <row r="10" ht="14.25" customHeight="1">
      <c r="A10" s="183"/>
      <c r="B10" s="183"/>
      <c r="C10" s="183"/>
      <c r="D10" s="183"/>
      <c r="E10" s="184"/>
      <c r="F10" s="177"/>
      <c r="G10" s="185" t="s">
        <v>25</v>
      </c>
      <c r="H10" s="178"/>
      <c r="I10" s="178"/>
      <c r="J10" s="178" t="s">
        <v>298</v>
      </c>
      <c r="K10" s="178"/>
      <c r="L10" s="178"/>
      <c r="M10" s="178"/>
      <c r="N10" s="178"/>
      <c r="O10" s="178"/>
      <c r="P10" s="178"/>
      <c r="Q10" s="178"/>
      <c r="R10" s="178"/>
      <c r="S10" s="178"/>
      <c r="T10" s="178"/>
      <c r="U10" s="178"/>
      <c r="V10" s="178"/>
      <c r="W10" s="178"/>
      <c r="X10" s="178"/>
      <c r="Y10" s="178"/>
      <c r="Z10" s="178"/>
    </row>
    <row r="11" ht="14.25" customHeight="1">
      <c r="A11" s="186" t="s">
        <v>26</v>
      </c>
      <c r="B11" s="187" t="s">
        <v>299</v>
      </c>
      <c r="C11" s="187" t="s">
        <v>300</v>
      </c>
      <c r="D11" s="187" t="s">
        <v>114</v>
      </c>
      <c r="E11" s="187" t="s">
        <v>301</v>
      </c>
      <c r="F11" s="187" t="s">
        <v>302</v>
      </c>
      <c r="G11" s="187" t="s">
        <v>303</v>
      </c>
      <c r="H11" s="178"/>
      <c r="I11" s="178"/>
      <c r="J11" s="178"/>
      <c r="K11" s="178"/>
      <c r="L11" s="178"/>
      <c r="M11" s="178"/>
      <c r="N11" s="178"/>
      <c r="O11" s="178"/>
      <c r="P11" s="178"/>
      <c r="Q11" s="178"/>
      <c r="R11" s="178"/>
      <c r="S11" s="178"/>
      <c r="T11" s="178"/>
      <c r="U11" s="178"/>
      <c r="V11" s="178"/>
      <c r="W11" s="178"/>
      <c r="X11" s="178"/>
      <c r="Y11" s="178"/>
      <c r="Z11" s="178"/>
    </row>
    <row r="12" ht="11.25" customHeight="1">
      <c r="A12" s="186">
        <v>1</v>
      </c>
      <c r="B12" s="187">
        <v>2</v>
      </c>
      <c r="C12" s="187">
        <v>3</v>
      </c>
      <c r="D12" s="187">
        <v>3</v>
      </c>
      <c r="E12" s="187">
        <v>4</v>
      </c>
      <c r="F12" s="187">
        <v>5</v>
      </c>
      <c r="G12" s="187">
        <v>6</v>
      </c>
      <c r="H12" s="178"/>
      <c r="I12" s="178"/>
      <c r="J12" s="178"/>
      <c r="K12" s="178"/>
      <c r="L12" s="178"/>
      <c r="M12" s="178"/>
      <c r="N12" s="178"/>
      <c r="O12" s="178"/>
      <c r="P12" s="178"/>
      <c r="Q12" s="178"/>
      <c r="R12" s="178"/>
      <c r="S12" s="178"/>
      <c r="T12" s="178"/>
      <c r="U12" s="178"/>
      <c r="V12" s="178"/>
      <c r="W12" s="178"/>
      <c r="X12" s="178"/>
      <c r="Y12" s="178"/>
      <c r="Z12" s="178"/>
    </row>
    <row r="13" ht="11.25" customHeight="1">
      <c r="A13" s="188" t="s">
        <v>304</v>
      </c>
      <c r="B13" s="189" t="s">
        <v>305</v>
      </c>
      <c r="C13" s="7"/>
      <c r="D13" s="7"/>
      <c r="E13" s="7"/>
      <c r="F13" s="7"/>
      <c r="G13" s="8"/>
      <c r="H13" s="178"/>
      <c r="I13" s="178"/>
      <c r="J13" s="178"/>
      <c r="K13" s="178"/>
      <c r="L13" s="178"/>
      <c r="M13" s="178"/>
      <c r="N13" s="178"/>
      <c r="O13" s="178"/>
      <c r="P13" s="178"/>
      <c r="Q13" s="178"/>
      <c r="R13" s="178"/>
      <c r="S13" s="178"/>
      <c r="T13" s="178"/>
      <c r="U13" s="178"/>
      <c r="V13" s="178"/>
      <c r="W13" s="178"/>
      <c r="X13" s="178"/>
      <c r="Y13" s="178"/>
      <c r="Z13" s="178"/>
    </row>
    <row r="14" ht="14.25" customHeight="1">
      <c r="A14" s="188" t="s">
        <v>40</v>
      </c>
      <c r="B14" s="190" t="s">
        <v>306</v>
      </c>
      <c r="C14" s="187" t="s">
        <v>307</v>
      </c>
      <c r="D14" s="191" t="e">
        <f t="shared" ref="D14:G14" si="61">ROUND(IF(D52=0,0,D51/D52*1000),2)</f>
        <v>#REF!</v>
      </c>
      <c r="E14" s="191" t="e">
        <f t="shared" si="61"/>
        <v>#REF!</v>
      </c>
      <c r="F14" s="191" t="e">
        <f t="shared" si="61"/>
        <v>#REF!</v>
      </c>
      <c r="G14" s="191" t="e">
        <f t="shared" si="61"/>
        <v>#REF!</v>
      </c>
      <c r="H14" s="178"/>
      <c r="I14" s="178"/>
      <c r="J14" s="178"/>
      <c r="K14" s="178"/>
      <c r="L14" s="178"/>
      <c r="M14" s="178"/>
      <c r="N14" s="178"/>
      <c r="O14" s="178"/>
      <c r="P14" s="178"/>
      <c r="Q14" s="178"/>
      <c r="R14" s="178"/>
      <c r="S14" s="178"/>
      <c r="T14" s="178"/>
      <c r="U14" s="178"/>
      <c r="V14" s="178"/>
      <c r="W14" s="178"/>
      <c r="X14" s="178"/>
      <c r="Y14" s="178"/>
      <c r="Z14" s="178"/>
    </row>
    <row r="15" ht="14.25" customHeight="1">
      <c r="A15" s="188" t="s">
        <v>43</v>
      </c>
      <c r="B15" s="190" t="s">
        <v>308</v>
      </c>
      <c r="C15" s="187" t="s">
        <v>307</v>
      </c>
      <c r="D15" s="191" t="e">
        <f>#REF!</f>
        <v>#REF!</v>
      </c>
      <c r="E15" s="191" t="e">
        <f>#REF!</f>
        <v>#REF!</v>
      </c>
      <c r="F15" s="191" t="e">
        <f>#REF!</f>
        <v>#REF!</v>
      </c>
      <c r="G15" s="191" t="e">
        <f>#REF!</f>
        <v>#REF!</v>
      </c>
      <c r="H15" s="178"/>
      <c r="I15" s="178"/>
      <c r="J15" s="178"/>
      <c r="K15" s="178"/>
      <c r="L15" s="178"/>
      <c r="M15" s="178"/>
      <c r="N15" s="178"/>
      <c r="O15" s="178"/>
      <c r="P15" s="178"/>
      <c r="Q15" s="178"/>
      <c r="R15" s="178"/>
      <c r="S15" s="178"/>
      <c r="T15" s="178"/>
      <c r="U15" s="178"/>
      <c r="V15" s="178"/>
      <c r="W15" s="178"/>
      <c r="X15" s="178"/>
      <c r="Y15" s="178"/>
      <c r="Z15" s="178"/>
    </row>
    <row r="16" ht="14.25" customHeight="1">
      <c r="A16" s="188" t="s">
        <v>45</v>
      </c>
      <c r="B16" s="190" t="s">
        <v>309</v>
      </c>
      <c r="C16" s="187" t="s">
        <v>307</v>
      </c>
      <c r="D16" s="191" t="e">
        <f>#REF!</f>
        <v>#REF!</v>
      </c>
      <c r="E16" s="191" t="e">
        <f>#REF!</f>
        <v>#REF!</v>
      </c>
      <c r="F16" s="191" t="e">
        <f>#REF!</f>
        <v>#REF!</v>
      </c>
      <c r="G16" s="191" t="e">
        <f>#REF!</f>
        <v>#REF!</v>
      </c>
      <c r="H16" s="178"/>
      <c r="I16" s="178"/>
      <c r="J16" s="178"/>
      <c r="K16" s="178"/>
      <c r="L16" s="178"/>
      <c r="M16" s="178"/>
      <c r="N16" s="178"/>
      <c r="O16" s="178"/>
      <c r="P16" s="178"/>
      <c r="Q16" s="178"/>
      <c r="R16" s="178"/>
      <c r="S16" s="178"/>
      <c r="T16" s="178"/>
      <c r="U16" s="178"/>
      <c r="V16" s="178"/>
      <c r="W16" s="178"/>
      <c r="X16" s="178"/>
      <c r="Y16" s="178"/>
      <c r="Z16" s="178"/>
    </row>
    <row r="17" ht="14.25" customHeight="1">
      <c r="A17" s="188" t="s">
        <v>47</v>
      </c>
      <c r="B17" s="190" t="s">
        <v>310</v>
      </c>
      <c r="C17" s="187" t="s">
        <v>307</v>
      </c>
      <c r="D17" s="191" t="e">
        <f>#REF!</f>
        <v>#REF!</v>
      </c>
      <c r="E17" s="191" t="e">
        <f>#REF!</f>
        <v>#REF!</v>
      </c>
      <c r="F17" s="191" t="e">
        <f>#REF!</f>
        <v>#REF!</v>
      </c>
      <c r="G17" s="191" t="e">
        <f>#REF!</f>
        <v>#REF!</v>
      </c>
      <c r="H17" s="178"/>
      <c r="I17" s="178"/>
      <c r="J17" s="178"/>
      <c r="K17" s="178"/>
      <c r="L17" s="178"/>
      <c r="M17" s="178"/>
      <c r="N17" s="178"/>
      <c r="O17" s="178"/>
      <c r="P17" s="178"/>
      <c r="Q17" s="178"/>
      <c r="R17" s="178"/>
      <c r="S17" s="178"/>
      <c r="T17" s="178"/>
      <c r="U17" s="178"/>
      <c r="V17" s="178"/>
      <c r="W17" s="178"/>
      <c r="X17" s="178"/>
      <c r="Y17" s="178"/>
      <c r="Z17" s="178"/>
    </row>
    <row r="18" ht="14.25" customHeight="1">
      <c r="A18" s="188" t="s">
        <v>311</v>
      </c>
      <c r="B18" s="189" t="s">
        <v>312</v>
      </c>
      <c r="C18" s="7"/>
      <c r="D18" s="7"/>
      <c r="E18" s="7"/>
      <c r="F18" s="7"/>
      <c r="G18" s="8"/>
      <c r="H18" s="178"/>
      <c r="I18" s="178"/>
      <c r="J18" s="178"/>
      <c r="K18" s="178"/>
      <c r="L18" s="178"/>
      <c r="M18" s="178"/>
      <c r="N18" s="178"/>
      <c r="O18" s="178"/>
      <c r="P18" s="178"/>
      <c r="Q18" s="178"/>
      <c r="R18" s="178"/>
      <c r="S18" s="178"/>
      <c r="T18" s="178"/>
      <c r="U18" s="178"/>
      <c r="V18" s="178"/>
      <c r="W18" s="178"/>
      <c r="X18" s="178"/>
      <c r="Y18" s="178"/>
      <c r="Z18" s="178"/>
    </row>
    <row r="19" ht="14.25" customHeight="1">
      <c r="A19" s="186">
        <v>1</v>
      </c>
      <c r="B19" s="192" t="s">
        <v>313</v>
      </c>
      <c r="C19" s="193" t="e">
        <f t="shared" ref="C19:G19" si="62">C20+C28+C29+C33</f>
        <v>#REF!</v>
      </c>
      <c r="D19" s="193" t="e">
        <f t="shared" si="62"/>
        <v>#REF!</v>
      </c>
      <c r="E19" s="193" t="e">
        <f t="shared" si="62"/>
        <v>#REF!</v>
      </c>
      <c r="F19" s="193" t="e">
        <f t="shared" si="62"/>
        <v>#REF!</v>
      </c>
      <c r="G19" s="193" t="e">
        <f t="shared" si="62"/>
        <v>#REF!</v>
      </c>
      <c r="H19" s="194"/>
      <c r="I19" s="195"/>
      <c r="J19" s="194"/>
      <c r="K19" s="194"/>
      <c r="L19" s="178"/>
      <c r="M19" s="178"/>
      <c r="N19" s="178"/>
      <c r="O19" s="178"/>
      <c r="P19" s="178"/>
      <c r="Q19" s="178"/>
      <c r="R19" s="178"/>
      <c r="S19" s="178"/>
      <c r="T19" s="178"/>
      <c r="U19" s="178"/>
      <c r="V19" s="178"/>
      <c r="W19" s="178"/>
      <c r="X19" s="178"/>
      <c r="Y19" s="178"/>
      <c r="Z19" s="178"/>
    </row>
    <row r="20" ht="14.25" customHeight="1">
      <c r="A20" s="186" t="s">
        <v>43</v>
      </c>
      <c r="B20" s="192" t="s">
        <v>314</v>
      </c>
      <c r="C20" s="193" t="e">
        <f t="shared" ref="C20:G20" si="63">SUM(C21:C27)</f>
        <v>#REF!</v>
      </c>
      <c r="D20" s="193" t="e">
        <f t="shared" si="63"/>
        <v>#REF!</v>
      </c>
      <c r="E20" s="193" t="e">
        <f t="shared" si="63"/>
        <v>#REF!</v>
      </c>
      <c r="F20" s="193" t="e">
        <f t="shared" si="63"/>
        <v>#REF!</v>
      </c>
      <c r="G20" s="193" t="e">
        <f t="shared" si="63"/>
        <v>#REF!</v>
      </c>
      <c r="H20" s="194"/>
      <c r="I20" s="195"/>
      <c r="J20" s="194"/>
      <c r="K20" s="194"/>
      <c r="L20" s="178"/>
      <c r="M20" s="178"/>
      <c r="N20" s="178"/>
      <c r="O20" s="178"/>
      <c r="P20" s="178"/>
      <c r="Q20" s="178"/>
      <c r="R20" s="178"/>
      <c r="S20" s="178"/>
      <c r="T20" s="178"/>
      <c r="U20" s="178"/>
      <c r="V20" s="178"/>
      <c r="W20" s="178"/>
      <c r="X20" s="178"/>
      <c r="Y20" s="178"/>
      <c r="Z20" s="178"/>
    </row>
    <row r="21" ht="14.25" customHeight="1">
      <c r="A21" s="186" t="s">
        <v>315</v>
      </c>
      <c r="B21" s="192" t="s">
        <v>316</v>
      </c>
      <c r="C21" s="193" t="e">
        <f>#REF!</f>
        <v>#REF!</v>
      </c>
      <c r="D21" s="193" t="e">
        <f>#REF!/'Додаток 1 на 1 Гкал'!D$52*1000</f>
        <v>#REF!</v>
      </c>
      <c r="E21" s="193" t="e">
        <f>#REF!/'Додаток 1 на 1 Гкал'!E$52*1000</f>
        <v>#REF!</v>
      </c>
      <c r="F21" s="193" t="e">
        <f>#REF!/'Додаток 1 на 1 Гкал'!F$52*1000</f>
        <v>#REF!</v>
      </c>
      <c r="G21" s="193" t="e">
        <f>#REF!/'Додаток 1 на 1 Гкал'!G$52*1000</f>
        <v>#REF!</v>
      </c>
      <c r="H21" s="194"/>
      <c r="I21" s="195"/>
      <c r="J21" s="194"/>
      <c r="K21" s="194"/>
      <c r="L21" s="178"/>
      <c r="M21" s="178"/>
      <c r="N21" s="178"/>
      <c r="O21" s="178"/>
      <c r="P21" s="178"/>
      <c r="Q21" s="178"/>
      <c r="R21" s="178"/>
      <c r="S21" s="178"/>
      <c r="T21" s="178"/>
      <c r="U21" s="178"/>
      <c r="V21" s="178"/>
      <c r="W21" s="178"/>
      <c r="X21" s="178"/>
      <c r="Y21" s="178"/>
      <c r="Z21" s="178"/>
    </row>
    <row r="22" ht="14.25" customHeight="1">
      <c r="A22" s="186" t="s">
        <v>317</v>
      </c>
      <c r="B22" s="192" t="s">
        <v>318</v>
      </c>
      <c r="C22" s="193" t="e">
        <f>#REF!</f>
        <v>#REF!</v>
      </c>
      <c r="D22" s="193" t="e">
        <f>#REF!/'Додаток 1 на 1 Гкал'!D$52*1000</f>
        <v>#REF!</v>
      </c>
      <c r="E22" s="193" t="e">
        <f>#REF!/'Додаток 1 на 1 Гкал'!E$52*1000</f>
        <v>#REF!</v>
      </c>
      <c r="F22" s="193" t="e">
        <f>#REF!/'Додаток 1 на 1 Гкал'!F$52*1000</f>
        <v>#REF!</v>
      </c>
      <c r="G22" s="193" t="e">
        <f>#REF!/'Додаток 1 на 1 Гкал'!G$52*1000</f>
        <v>#REF!</v>
      </c>
      <c r="H22" s="194"/>
      <c r="I22" s="195"/>
      <c r="J22" s="194"/>
      <c r="K22" s="194"/>
      <c r="L22" s="178"/>
      <c r="M22" s="178"/>
      <c r="N22" s="178"/>
      <c r="O22" s="178"/>
      <c r="P22" s="178"/>
      <c r="Q22" s="178"/>
      <c r="R22" s="178"/>
      <c r="S22" s="178"/>
      <c r="T22" s="178"/>
      <c r="U22" s="178"/>
      <c r="V22" s="178"/>
      <c r="W22" s="178"/>
      <c r="X22" s="178"/>
      <c r="Y22" s="178"/>
      <c r="Z22" s="178"/>
    </row>
    <row r="23" ht="14.25" customHeight="1">
      <c r="A23" s="186" t="s">
        <v>319</v>
      </c>
      <c r="B23" s="192" t="s">
        <v>320</v>
      </c>
      <c r="C23" s="193" t="e">
        <f>#REF!</f>
        <v>#REF!</v>
      </c>
      <c r="D23" s="193" t="e">
        <f>#REF!/'Додаток 1 на 1 Гкал'!D$52*1000</f>
        <v>#REF!</v>
      </c>
      <c r="E23" s="193" t="e">
        <f>#REF!/'Додаток 1 на 1 Гкал'!E$52*1000</f>
        <v>#REF!</v>
      </c>
      <c r="F23" s="193" t="e">
        <f>#REF!/'Додаток 1 на 1 Гкал'!F$52*1000</f>
        <v>#REF!</v>
      </c>
      <c r="G23" s="193" t="e">
        <f>#REF!/'Додаток 1 на 1 Гкал'!G$52*1000</f>
        <v>#REF!</v>
      </c>
      <c r="H23" s="194"/>
      <c r="I23" s="195"/>
      <c r="J23" s="194"/>
      <c r="K23" s="194"/>
      <c r="L23" s="178"/>
      <c r="M23" s="178"/>
      <c r="N23" s="178"/>
      <c r="O23" s="178"/>
      <c r="P23" s="178"/>
      <c r="Q23" s="178"/>
      <c r="R23" s="178"/>
      <c r="S23" s="178"/>
      <c r="T23" s="178"/>
      <c r="U23" s="178"/>
      <c r="V23" s="178"/>
      <c r="W23" s="178"/>
      <c r="X23" s="178"/>
      <c r="Y23" s="178"/>
      <c r="Z23" s="178"/>
    </row>
    <row r="24" ht="14.25" customHeight="1">
      <c r="A24" s="186" t="s">
        <v>321</v>
      </c>
      <c r="B24" s="192" t="s">
        <v>177</v>
      </c>
      <c r="C24" s="193" t="e">
        <f>#REF!</f>
        <v>#REF!</v>
      </c>
      <c r="D24" s="193" t="e">
        <f>#REF!/'Додаток 1 на 1 Гкал'!D$52*1000</f>
        <v>#REF!</v>
      </c>
      <c r="E24" s="193" t="e">
        <f>#REF!/'Додаток 1 на 1 Гкал'!E$52*1000</f>
        <v>#REF!</v>
      </c>
      <c r="F24" s="193" t="e">
        <f>#REF!/'Додаток 1 на 1 Гкал'!F$52*1000</f>
        <v>#REF!</v>
      </c>
      <c r="G24" s="193" t="e">
        <f>#REF!/'Додаток 1 на 1 Гкал'!G$52*1000</f>
        <v>#REF!</v>
      </c>
      <c r="H24" s="194"/>
      <c r="I24" s="195"/>
      <c r="J24" s="194"/>
      <c r="K24" s="194"/>
      <c r="L24" s="178"/>
      <c r="M24" s="178"/>
      <c r="N24" s="178"/>
      <c r="O24" s="178"/>
      <c r="P24" s="178"/>
      <c r="Q24" s="178"/>
      <c r="R24" s="178"/>
      <c r="S24" s="178"/>
      <c r="T24" s="178"/>
      <c r="U24" s="178"/>
      <c r="V24" s="178"/>
      <c r="W24" s="178"/>
      <c r="X24" s="178"/>
      <c r="Y24" s="178"/>
      <c r="Z24" s="178"/>
    </row>
    <row r="25" ht="14.25" customHeight="1">
      <c r="A25" s="186" t="s">
        <v>322</v>
      </c>
      <c r="B25" s="192" t="s">
        <v>172</v>
      </c>
      <c r="C25" s="193" t="e">
        <f>#REF!+#REF!</f>
        <v>#REF!</v>
      </c>
      <c r="D25" s="193" t="e">
        <f>#REF!/'Додаток 1 на 1 Гкал'!D$52*1000</f>
        <v>#REF!</v>
      </c>
      <c r="E25" s="193" t="e">
        <f>#REF!/'Додаток 1 на 1 Гкал'!E$52*1000</f>
        <v>#REF!</v>
      </c>
      <c r="F25" s="193" t="e">
        <f>#REF!/'Додаток 1 на 1 Гкал'!F$52*1000</f>
        <v>#REF!</v>
      </c>
      <c r="G25" s="193" t="e">
        <f>#REF!/'Додаток 1 на 1 Гкал'!G$52*1000</f>
        <v>#REF!</v>
      </c>
      <c r="H25" s="194"/>
      <c r="I25" s="195"/>
      <c r="J25" s="194"/>
      <c r="K25" s="194"/>
      <c r="L25" s="178"/>
      <c r="M25" s="178"/>
      <c r="N25" s="178"/>
      <c r="O25" s="178"/>
      <c r="P25" s="178"/>
      <c r="Q25" s="178"/>
      <c r="R25" s="178"/>
      <c r="S25" s="178"/>
      <c r="T25" s="178"/>
      <c r="U25" s="178"/>
      <c r="V25" s="178"/>
      <c r="W25" s="178"/>
      <c r="X25" s="178"/>
      <c r="Y25" s="178"/>
      <c r="Z25" s="178"/>
    </row>
    <row r="26" ht="14.25" customHeight="1">
      <c r="A26" s="186" t="s">
        <v>323</v>
      </c>
      <c r="B26" s="192" t="s">
        <v>324</v>
      </c>
      <c r="C26" s="193" t="e">
        <f>#REF!+#REF!</f>
        <v>#REF!</v>
      </c>
      <c r="D26" s="193" t="e">
        <f>#REF!/'Додаток 1 на 1 Гкал'!D$52*1000</f>
        <v>#REF!</v>
      </c>
      <c r="E26" s="193" t="e">
        <f>#REF!/'Додаток 1 на 1 Гкал'!E$52*1000</f>
        <v>#REF!</v>
      </c>
      <c r="F26" s="193" t="e">
        <f>#REF!/'Додаток 1 на 1 Гкал'!F$52*1000</f>
        <v>#REF!</v>
      </c>
      <c r="G26" s="193" t="e">
        <f>#REF!/'Додаток 1 на 1 Гкал'!G$52*1000</f>
        <v>#REF!</v>
      </c>
      <c r="H26" s="194"/>
      <c r="I26" s="195"/>
      <c r="J26" s="194"/>
      <c r="K26" s="194"/>
      <c r="L26" s="178"/>
      <c r="M26" s="178"/>
      <c r="N26" s="178"/>
      <c r="O26" s="178"/>
      <c r="P26" s="178"/>
      <c r="Q26" s="178"/>
      <c r="R26" s="178"/>
      <c r="S26" s="178"/>
      <c r="T26" s="178"/>
      <c r="U26" s="178"/>
      <c r="V26" s="178"/>
      <c r="W26" s="178"/>
      <c r="X26" s="178"/>
      <c r="Y26" s="178"/>
      <c r="Z26" s="178"/>
    </row>
    <row r="27" ht="14.25" customHeight="1">
      <c r="A27" s="186" t="s">
        <v>325</v>
      </c>
      <c r="B27" s="192" t="s">
        <v>326</v>
      </c>
      <c r="C27" s="193" t="e">
        <f>#REF!+#REF!</f>
        <v>#REF!</v>
      </c>
      <c r="D27" s="193" t="e">
        <f>#REF!/'Додаток 1 на 1 Гкал'!D$52*1000</f>
        <v>#REF!</v>
      </c>
      <c r="E27" s="193" t="e">
        <f>#REF!/'Додаток 1 на 1 Гкал'!E$52*1000</f>
        <v>#REF!</v>
      </c>
      <c r="F27" s="193" t="e">
        <f>#REF!/'Додаток 1 на 1 Гкал'!F$52*1000</f>
        <v>#REF!</v>
      </c>
      <c r="G27" s="193" t="e">
        <f>#REF!/'Додаток 1 на 1 Гкал'!G$52*1000</f>
        <v>#REF!</v>
      </c>
      <c r="H27" s="194"/>
      <c r="I27" s="195"/>
      <c r="J27" s="194"/>
      <c r="K27" s="194"/>
      <c r="L27" s="178"/>
      <c r="M27" s="178"/>
      <c r="N27" s="178"/>
      <c r="O27" s="178"/>
      <c r="P27" s="178"/>
      <c r="Q27" s="178"/>
      <c r="R27" s="178"/>
      <c r="S27" s="178"/>
      <c r="T27" s="178"/>
      <c r="U27" s="178"/>
      <c r="V27" s="178"/>
      <c r="W27" s="178"/>
      <c r="X27" s="178"/>
      <c r="Y27" s="178"/>
      <c r="Z27" s="178"/>
    </row>
    <row r="28" ht="14.25" customHeight="1">
      <c r="A28" s="186" t="s">
        <v>45</v>
      </c>
      <c r="B28" s="192" t="s">
        <v>327</v>
      </c>
      <c r="C28" s="193" t="e">
        <f>#REF!+#REF!++#REF!</f>
        <v>#REF!</v>
      </c>
      <c r="D28" s="193" t="e">
        <f>#REF!/'Додаток 1 на 1 Гкал'!D$52*1000</f>
        <v>#REF!</v>
      </c>
      <c r="E28" s="193" t="e">
        <f>#REF!/'Додаток 1 на 1 Гкал'!E$52*1000</f>
        <v>#REF!</v>
      </c>
      <c r="F28" s="193" t="e">
        <f>#REF!/'Додаток 1 на 1 Гкал'!F$52*1000</f>
        <v>#REF!</v>
      </c>
      <c r="G28" s="193" t="e">
        <f>#REF!/'Додаток 1 на 1 Гкал'!G$52*1000</f>
        <v>#REF!</v>
      </c>
      <c r="H28" s="194"/>
      <c r="I28" s="195"/>
      <c r="J28" s="194"/>
      <c r="K28" s="194"/>
      <c r="L28" s="178"/>
      <c r="M28" s="178"/>
      <c r="N28" s="178"/>
      <c r="O28" s="178"/>
      <c r="P28" s="178"/>
      <c r="Q28" s="178"/>
      <c r="R28" s="178"/>
      <c r="S28" s="178"/>
      <c r="T28" s="178"/>
      <c r="U28" s="178"/>
      <c r="V28" s="178"/>
      <c r="W28" s="178"/>
      <c r="X28" s="178"/>
      <c r="Y28" s="178"/>
      <c r="Z28" s="178"/>
    </row>
    <row r="29" ht="14.25" customHeight="1">
      <c r="A29" s="186" t="s">
        <v>47</v>
      </c>
      <c r="B29" s="192" t="s">
        <v>328</v>
      </c>
      <c r="C29" s="193" t="e">
        <f t="shared" ref="C29:G29" si="64">SUM(C30:C32)</f>
        <v>#REF!</v>
      </c>
      <c r="D29" s="193" t="e">
        <f t="shared" si="64"/>
        <v>#REF!</v>
      </c>
      <c r="E29" s="193" t="e">
        <f t="shared" si="64"/>
        <v>#REF!</v>
      </c>
      <c r="F29" s="193" t="e">
        <f t="shared" si="64"/>
        <v>#REF!</v>
      </c>
      <c r="G29" s="193" t="e">
        <f t="shared" si="64"/>
        <v>#REF!</v>
      </c>
      <c r="H29" s="194"/>
      <c r="I29" s="195"/>
      <c r="J29" s="194"/>
      <c r="K29" s="194"/>
      <c r="L29" s="178"/>
      <c r="M29" s="178"/>
      <c r="N29" s="178"/>
      <c r="O29" s="178"/>
      <c r="P29" s="178"/>
      <c r="Q29" s="178"/>
      <c r="R29" s="178"/>
      <c r="S29" s="178"/>
      <c r="T29" s="178"/>
      <c r="U29" s="178"/>
      <c r="V29" s="178"/>
      <c r="W29" s="178"/>
      <c r="X29" s="178"/>
      <c r="Y29" s="178"/>
      <c r="Z29" s="178"/>
    </row>
    <row r="30" ht="14.25" customHeight="1">
      <c r="A30" s="186" t="s">
        <v>329</v>
      </c>
      <c r="B30" s="192" t="s">
        <v>330</v>
      </c>
      <c r="C30" s="193" t="e">
        <f>#REF!+#REF!++#REF!</f>
        <v>#REF!</v>
      </c>
      <c r="D30" s="193" t="e">
        <f>#REF!/'Додаток 1 на 1 Гкал'!D$52*1000</f>
        <v>#REF!</v>
      </c>
      <c r="E30" s="193" t="e">
        <f>#REF!/'Додаток 1 на 1 Гкал'!E$52*1000</f>
        <v>#REF!</v>
      </c>
      <c r="F30" s="193" t="e">
        <f>#REF!/'Додаток 1 на 1 Гкал'!F$52*1000</f>
        <v>#REF!</v>
      </c>
      <c r="G30" s="193" t="e">
        <f>#REF!/'Додаток 1 на 1 Гкал'!G$52*1000</f>
        <v>#REF!</v>
      </c>
      <c r="H30" s="194"/>
      <c r="I30" s="195"/>
      <c r="J30" s="194"/>
      <c r="K30" s="194"/>
      <c r="L30" s="178"/>
      <c r="M30" s="178"/>
      <c r="N30" s="178"/>
      <c r="O30" s="178"/>
      <c r="P30" s="178"/>
      <c r="Q30" s="178"/>
      <c r="R30" s="178"/>
      <c r="S30" s="178"/>
      <c r="T30" s="178"/>
      <c r="U30" s="178"/>
      <c r="V30" s="178"/>
      <c r="W30" s="178"/>
      <c r="X30" s="178"/>
      <c r="Y30" s="178"/>
      <c r="Z30" s="178"/>
    </row>
    <row r="31" ht="14.25" customHeight="1">
      <c r="A31" s="186" t="s">
        <v>331</v>
      </c>
      <c r="B31" s="192" t="s">
        <v>332</v>
      </c>
      <c r="C31" s="193" t="e">
        <f>#REF!+#REF!++#REF!</f>
        <v>#REF!</v>
      </c>
      <c r="D31" s="193" t="e">
        <f>#REF!/'Додаток 1 на 1 Гкал'!D$52*1000</f>
        <v>#REF!</v>
      </c>
      <c r="E31" s="193" t="e">
        <f>#REF!/'Додаток 1 на 1 Гкал'!E$52*1000</f>
        <v>#REF!</v>
      </c>
      <c r="F31" s="193" t="e">
        <f>#REF!/'Додаток 1 на 1 Гкал'!F$52*1000</f>
        <v>#REF!</v>
      </c>
      <c r="G31" s="193" t="e">
        <f>#REF!/'Додаток 1 на 1 Гкал'!G$52*1000</f>
        <v>#REF!</v>
      </c>
      <c r="H31" s="194"/>
      <c r="I31" s="195"/>
      <c r="J31" s="194"/>
      <c r="K31" s="194"/>
      <c r="L31" s="178"/>
      <c r="M31" s="178"/>
      <c r="N31" s="178"/>
      <c r="O31" s="178"/>
      <c r="P31" s="178"/>
      <c r="Q31" s="178"/>
      <c r="R31" s="178"/>
      <c r="S31" s="178"/>
      <c r="T31" s="178"/>
      <c r="U31" s="178"/>
      <c r="V31" s="178"/>
      <c r="W31" s="178"/>
      <c r="X31" s="178"/>
      <c r="Y31" s="178"/>
      <c r="Z31" s="178"/>
    </row>
    <row r="32" ht="14.25" customHeight="1">
      <c r="A32" s="186" t="s">
        <v>333</v>
      </c>
      <c r="B32" s="192" t="s">
        <v>334</v>
      </c>
      <c r="C32" s="193" t="e">
        <f>#REF!+#REF!++#REF!</f>
        <v>#REF!</v>
      </c>
      <c r="D32" s="193" t="e">
        <f>#REF!/'Додаток 1 на 1 Гкал'!D$52*1000</f>
        <v>#REF!</v>
      </c>
      <c r="E32" s="193" t="e">
        <f>#REF!/'Додаток 1 на 1 Гкал'!E$52*1000</f>
        <v>#REF!</v>
      </c>
      <c r="F32" s="193" t="e">
        <f>#REF!/'Додаток 1 на 1 Гкал'!F$52*1000</f>
        <v>#REF!</v>
      </c>
      <c r="G32" s="193" t="e">
        <f>#REF!/'Додаток 1 на 1 Гкал'!G$52*1000</f>
        <v>#REF!</v>
      </c>
      <c r="H32" s="194"/>
      <c r="I32" s="195"/>
      <c r="J32" s="194"/>
      <c r="K32" s="194"/>
      <c r="L32" s="178"/>
      <c r="M32" s="178"/>
      <c r="N32" s="178"/>
      <c r="O32" s="178"/>
      <c r="P32" s="178"/>
      <c r="Q32" s="178"/>
      <c r="R32" s="178"/>
      <c r="S32" s="178"/>
      <c r="T32" s="178"/>
      <c r="U32" s="178"/>
      <c r="V32" s="178"/>
      <c r="W32" s="178"/>
      <c r="X32" s="178"/>
      <c r="Y32" s="178"/>
      <c r="Z32" s="178"/>
    </row>
    <row r="33" ht="14.25" customHeight="1">
      <c r="A33" s="186" t="s">
        <v>49</v>
      </c>
      <c r="B33" s="192" t="s">
        <v>335</v>
      </c>
      <c r="C33" s="193" t="e">
        <f t="shared" ref="C33:G33" si="65">SUM(C34:C37)</f>
        <v>#REF!</v>
      </c>
      <c r="D33" s="193" t="e">
        <f t="shared" si="65"/>
        <v>#REF!</v>
      </c>
      <c r="E33" s="193" t="e">
        <f t="shared" si="65"/>
        <v>#REF!</v>
      </c>
      <c r="F33" s="193" t="e">
        <f t="shared" si="65"/>
        <v>#REF!</v>
      </c>
      <c r="G33" s="193" t="e">
        <f t="shared" si="65"/>
        <v>#REF!</v>
      </c>
      <c r="H33" s="194"/>
      <c r="I33" s="195"/>
      <c r="J33" s="194"/>
      <c r="K33" s="194"/>
      <c r="L33" s="178"/>
      <c r="M33" s="178"/>
      <c r="N33" s="178"/>
      <c r="O33" s="178"/>
      <c r="P33" s="178"/>
      <c r="Q33" s="178"/>
      <c r="R33" s="178"/>
      <c r="S33" s="178"/>
      <c r="T33" s="178"/>
      <c r="U33" s="178"/>
      <c r="V33" s="178"/>
      <c r="W33" s="178"/>
      <c r="X33" s="178"/>
      <c r="Y33" s="178"/>
      <c r="Z33" s="178"/>
    </row>
    <row r="34" ht="14.25" customHeight="1">
      <c r="A34" s="186" t="s">
        <v>336</v>
      </c>
      <c r="B34" s="192" t="s">
        <v>337</v>
      </c>
      <c r="C34" s="193" t="e">
        <f>#REF!+#REF!++#REF!</f>
        <v>#REF!</v>
      </c>
      <c r="D34" s="193" t="e">
        <f>#REF!/'Додаток 1 на 1 Гкал'!D$52*1000</f>
        <v>#REF!</v>
      </c>
      <c r="E34" s="193" t="e">
        <f>#REF!/'Додаток 1 на 1 Гкал'!E$52*1000</f>
        <v>#REF!</v>
      </c>
      <c r="F34" s="193" t="e">
        <f>#REF!/'Додаток 1 на 1 Гкал'!F$52*1000</f>
        <v>#REF!</v>
      </c>
      <c r="G34" s="193" t="e">
        <f>#REF!/'Додаток 1 на 1 Гкал'!G$52*1000</f>
        <v>#REF!</v>
      </c>
      <c r="H34" s="194"/>
      <c r="I34" s="195"/>
      <c r="J34" s="194"/>
      <c r="K34" s="194"/>
      <c r="L34" s="178"/>
      <c r="M34" s="178"/>
      <c r="N34" s="178"/>
      <c r="O34" s="178"/>
      <c r="P34" s="178"/>
      <c r="Q34" s="178"/>
      <c r="R34" s="178"/>
      <c r="S34" s="178"/>
      <c r="T34" s="178"/>
      <c r="U34" s="178"/>
      <c r="V34" s="178"/>
      <c r="W34" s="178"/>
      <c r="X34" s="178"/>
      <c r="Y34" s="178"/>
      <c r="Z34" s="178"/>
    </row>
    <row r="35" ht="14.25" customHeight="1">
      <c r="A35" s="186" t="s">
        <v>338</v>
      </c>
      <c r="B35" s="192" t="s">
        <v>330</v>
      </c>
      <c r="C35" s="193" t="e">
        <f>#REF!+#REF!++#REF!</f>
        <v>#REF!</v>
      </c>
      <c r="D35" s="193" t="e">
        <f>#REF!/'Додаток 1 на 1 Гкал'!D$52*1000</f>
        <v>#REF!</v>
      </c>
      <c r="E35" s="193" t="e">
        <f>#REF!/'Додаток 1 на 1 Гкал'!E$52*1000</f>
        <v>#REF!</v>
      </c>
      <c r="F35" s="193" t="e">
        <f>#REF!/'Додаток 1 на 1 Гкал'!F$52*1000</f>
        <v>#REF!</v>
      </c>
      <c r="G35" s="193" t="e">
        <f>#REF!/'Додаток 1 на 1 Гкал'!G$52*1000</f>
        <v>#REF!</v>
      </c>
      <c r="H35" s="194"/>
      <c r="I35" s="195"/>
      <c r="J35" s="194"/>
      <c r="K35" s="194"/>
      <c r="L35" s="178"/>
      <c r="M35" s="178"/>
      <c r="N35" s="178"/>
      <c r="O35" s="178"/>
      <c r="P35" s="178"/>
      <c r="Q35" s="178"/>
      <c r="R35" s="178"/>
      <c r="S35" s="178"/>
      <c r="T35" s="178"/>
      <c r="U35" s="178"/>
      <c r="V35" s="178"/>
      <c r="W35" s="178"/>
      <c r="X35" s="178"/>
      <c r="Y35" s="178"/>
      <c r="Z35" s="178"/>
    </row>
    <row r="36" ht="14.25" customHeight="1">
      <c r="A36" s="186" t="s">
        <v>339</v>
      </c>
      <c r="B36" s="192" t="s">
        <v>332</v>
      </c>
      <c r="C36" s="193" t="e">
        <f>#REF!+#REF!++#REF!</f>
        <v>#REF!</v>
      </c>
      <c r="D36" s="193" t="e">
        <f>#REF!/'Додаток 1 на 1 Гкал'!D$52*1000</f>
        <v>#REF!</v>
      </c>
      <c r="E36" s="193" t="e">
        <f>#REF!/'Додаток 1 на 1 Гкал'!E$52*1000</f>
        <v>#REF!</v>
      </c>
      <c r="F36" s="193" t="e">
        <f>#REF!/'Додаток 1 на 1 Гкал'!F$52*1000</f>
        <v>#REF!</v>
      </c>
      <c r="G36" s="193" t="e">
        <f>#REF!/'Додаток 1 на 1 Гкал'!G$52*1000</f>
        <v>#REF!</v>
      </c>
      <c r="H36" s="194"/>
      <c r="I36" s="195"/>
      <c r="J36" s="194"/>
      <c r="K36" s="194"/>
      <c r="L36" s="178"/>
      <c r="M36" s="178"/>
      <c r="N36" s="178"/>
      <c r="O36" s="178"/>
      <c r="P36" s="178"/>
      <c r="Q36" s="178"/>
      <c r="R36" s="178"/>
      <c r="S36" s="178"/>
      <c r="T36" s="178"/>
      <c r="U36" s="178"/>
      <c r="V36" s="178"/>
      <c r="W36" s="178"/>
      <c r="X36" s="178"/>
      <c r="Y36" s="178"/>
      <c r="Z36" s="178"/>
    </row>
    <row r="37" ht="14.25" customHeight="1">
      <c r="A37" s="186" t="s">
        <v>340</v>
      </c>
      <c r="B37" s="192" t="s">
        <v>341</v>
      </c>
      <c r="C37" s="193" t="e">
        <f>#REF!+#REF!++#REF!</f>
        <v>#REF!</v>
      </c>
      <c r="D37" s="193" t="e">
        <f>#REF!/'Додаток 1 на 1 Гкал'!D$52*1000</f>
        <v>#REF!</v>
      </c>
      <c r="E37" s="193" t="e">
        <f>#REF!/'Додаток 1 на 1 Гкал'!E$52*1000</f>
        <v>#REF!</v>
      </c>
      <c r="F37" s="193" t="e">
        <f>#REF!/'Додаток 1 на 1 Гкал'!F$52*1000</f>
        <v>#REF!</v>
      </c>
      <c r="G37" s="193" t="e">
        <f>#REF!/'Додаток 1 на 1 Гкал'!G$52*1000</f>
        <v>#REF!</v>
      </c>
      <c r="H37" s="194"/>
      <c r="I37" s="195"/>
      <c r="J37" s="194"/>
      <c r="K37" s="194"/>
      <c r="L37" s="178"/>
      <c r="M37" s="178"/>
      <c r="N37" s="178"/>
      <c r="O37" s="178"/>
      <c r="P37" s="178"/>
      <c r="Q37" s="178"/>
      <c r="R37" s="178"/>
      <c r="S37" s="178"/>
      <c r="T37" s="178"/>
      <c r="U37" s="178"/>
      <c r="V37" s="178"/>
      <c r="W37" s="178"/>
      <c r="X37" s="178"/>
      <c r="Y37" s="178"/>
      <c r="Z37" s="178"/>
    </row>
    <row r="38" ht="14.25" customHeight="1">
      <c r="A38" s="186">
        <v>2</v>
      </c>
      <c r="B38" s="192" t="s">
        <v>342</v>
      </c>
      <c r="C38" s="193" t="e">
        <f t="shared" ref="C38:G38" si="66">SUM(C39:C42)</f>
        <v>#REF!</v>
      </c>
      <c r="D38" s="193" t="e">
        <f t="shared" si="66"/>
        <v>#REF!</v>
      </c>
      <c r="E38" s="193" t="e">
        <f t="shared" si="66"/>
        <v>#REF!</v>
      </c>
      <c r="F38" s="193" t="e">
        <f t="shared" si="66"/>
        <v>#REF!</v>
      </c>
      <c r="G38" s="193" t="e">
        <f t="shared" si="66"/>
        <v>#REF!</v>
      </c>
      <c r="H38" s="178"/>
      <c r="I38" s="195"/>
      <c r="J38" s="178"/>
      <c r="K38" s="178"/>
      <c r="L38" s="178"/>
      <c r="M38" s="178"/>
      <c r="N38" s="178"/>
      <c r="O38" s="178"/>
      <c r="P38" s="178"/>
      <c r="Q38" s="178"/>
      <c r="R38" s="178"/>
      <c r="S38" s="178"/>
      <c r="T38" s="178"/>
      <c r="U38" s="178"/>
      <c r="V38" s="178"/>
      <c r="W38" s="178"/>
      <c r="X38" s="178"/>
      <c r="Y38" s="178"/>
      <c r="Z38" s="178"/>
    </row>
    <row r="39" ht="14.25" customHeight="1">
      <c r="A39" s="186" t="s">
        <v>63</v>
      </c>
      <c r="B39" s="192" t="s">
        <v>337</v>
      </c>
      <c r="C39" s="193" t="e">
        <f>#REF!+#REF!+#REF!</f>
        <v>#REF!</v>
      </c>
      <c r="D39" s="193" t="e">
        <f>#REF!/'Додаток 1 на 1 Гкал'!D$52*1000</f>
        <v>#REF!</v>
      </c>
      <c r="E39" s="193" t="e">
        <f>#REF!/'Додаток 1 на 1 Гкал'!E$52*1000</f>
        <v>#REF!</v>
      </c>
      <c r="F39" s="193" t="e">
        <f>#REF!/'Додаток 1 на 1 Гкал'!F$52*1000</f>
        <v>#REF!</v>
      </c>
      <c r="G39" s="193" t="e">
        <f>#REF!/'Додаток 1 на 1 Гкал'!G$52*1000</f>
        <v>#REF!</v>
      </c>
      <c r="H39" s="194"/>
      <c r="I39" s="195"/>
      <c r="J39" s="194"/>
      <c r="K39" s="194"/>
      <c r="L39" s="178"/>
      <c r="M39" s="178"/>
      <c r="N39" s="178"/>
      <c r="O39" s="178"/>
      <c r="P39" s="178"/>
      <c r="Q39" s="178"/>
      <c r="R39" s="178"/>
      <c r="S39" s="178"/>
      <c r="T39" s="178"/>
      <c r="U39" s="178"/>
      <c r="V39" s="178"/>
      <c r="W39" s="178"/>
      <c r="X39" s="178"/>
      <c r="Y39" s="178"/>
      <c r="Z39" s="178"/>
    </row>
    <row r="40" ht="14.25" customHeight="1">
      <c r="A40" s="186" t="s">
        <v>64</v>
      </c>
      <c r="B40" s="192" t="s">
        <v>330</v>
      </c>
      <c r="C40" s="193" t="e">
        <f>#REF!+#REF!+#REF!</f>
        <v>#REF!</v>
      </c>
      <c r="D40" s="193" t="e">
        <f>#REF!/'Додаток 1 на 1 Гкал'!D$52*1000</f>
        <v>#REF!</v>
      </c>
      <c r="E40" s="193" t="e">
        <f>#REF!/'Додаток 1 на 1 Гкал'!E$52*1000</f>
        <v>#REF!</v>
      </c>
      <c r="F40" s="193" t="e">
        <f>#REF!/'Додаток 1 на 1 Гкал'!F$52*1000</f>
        <v>#REF!</v>
      </c>
      <c r="G40" s="193" t="e">
        <f>#REF!/'Додаток 1 на 1 Гкал'!G$52*1000</f>
        <v>#REF!</v>
      </c>
      <c r="H40" s="194"/>
      <c r="I40" s="195"/>
      <c r="J40" s="194"/>
      <c r="K40" s="194"/>
      <c r="L40" s="178"/>
      <c r="M40" s="178"/>
      <c r="N40" s="178"/>
      <c r="O40" s="178"/>
      <c r="P40" s="178"/>
      <c r="Q40" s="178"/>
      <c r="R40" s="178"/>
      <c r="S40" s="178"/>
      <c r="T40" s="178"/>
      <c r="U40" s="178"/>
      <c r="V40" s="178"/>
      <c r="W40" s="178"/>
      <c r="X40" s="178"/>
      <c r="Y40" s="178"/>
      <c r="Z40" s="178"/>
    </row>
    <row r="41" ht="14.25" customHeight="1">
      <c r="A41" s="186" t="s">
        <v>65</v>
      </c>
      <c r="B41" s="192" t="s">
        <v>332</v>
      </c>
      <c r="C41" s="193" t="e">
        <f>#REF!+#REF!+#REF!</f>
        <v>#REF!</v>
      </c>
      <c r="D41" s="193" t="e">
        <f>#REF!/'Додаток 1 на 1 Гкал'!D$52*1000</f>
        <v>#REF!</v>
      </c>
      <c r="E41" s="193" t="e">
        <f>#REF!/'Додаток 1 на 1 Гкал'!E$52*1000</f>
        <v>#REF!</v>
      </c>
      <c r="F41" s="193" t="e">
        <f>#REF!/'Додаток 1 на 1 Гкал'!F$52*1000</f>
        <v>#REF!</v>
      </c>
      <c r="G41" s="193" t="e">
        <f>#REF!/'Додаток 1 на 1 Гкал'!G$52*1000</f>
        <v>#REF!</v>
      </c>
      <c r="H41" s="194"/>
      <c r="I41" s="195"/>
      <c r="J41" s="194"/>
      <c r="K41" s="194"/>
      <c r="L41" s="178"/>
      <c r="M41" s="178"/>
      <c r="N41" s="178"/>
      <c r="O41" s="178"/>
      <c r="P41" s="178"/>
      <c r="Q41" s="178"/>
      <c r="R41" s="178"/>
      <c r="S41" s="178"/>
      <c r="T41" s="178"/>
      <c r="U41" s="178"/>
      <c r="V41" s="178"/>
      <c r="W41" s="178"/>
      <c r="X41" s="178"/>
      <c r="Y41" s="178"/>
      <c r="Z41" s="178"/>
    </row>
    <row r="42" ht="14.25" customHeight="1">
      <c r="A42" s="186" t="s">
        <v>66</v>
      </c>
      <c r="B42" s="192" t="s">
        <v>341</v>
      </c>
      <c r="C42" s="193" t="e">
        <f>#REF!+#REF!+#REF!</f>
        <v>#REF!</v>
      </c>
      <c r="D42" s="193" t="e">
        <f>#REF!/'Додаток 1 на 1 Гкал'!D$52*1000</f>
        <v>#REF!</v>
      </c>
      <c r="E42" s="193" t="e">
        <f>#REF!/'Додаток 1 на 1 Гкал'!E$52*1000</f>
        <v>#REF!</v>
      </c>
      <c r="F42" s="193" t="e">
        <f>#REF!/'Додаток 1 на 1 Гкал'!F$52*1000</f>
        <v>#REF!</v>
      </c>
      <c r="G42" s="193" t="e">
        <f>#REF!/'Додаток 1 на 1 Гкал'!G$52*1000</f>
        <v>#REF!</v>
      </c>
      <c r="H42" s="194"/>
      <c r="I42" s="195"/>
      <c r="J42" s="194"/>
      <c r="K42" s="194"/>
      <c r="L42" s="178"/>
      <c r="M42" s="178"/>
      <c r="N42" s="178"/>
      <c r="O42" s="178"/>
      <c r="P42" s="178"/>
      <c r="Q42" s="178"/>
      <c r="R42" s="178"/>
      <c r="S42" s="178"/>
      <c r="T42" s="178"/>
      <c r="U42" s="178"/>
      <c r="V42" s="178"/>
      <c r="W42" s="178"/>
      <c r="X42" s="178"/>
      <c r="Y42" s="178"/>
      <c r="Z42" s="178"/>
    </row>
    <row r="43" ht="14.25" customHeight="1">
      <c r="A43" s="186" t="s">
        <v>72</v>
      </c>
      <c r="B43" s="192" t="s">
        <v>343</v>
      </c>
      <c r="C43" s="193">
        <v>0</v>
      </c>
      <c r="D43" s="193">
        <v>0</v>
      </c>
      <c r="E43" s="193">
        <v>0</v>
      </c>
      <c r="F43" s="193">
        <v>0</v>
      </c>
      <c r="G43" s="193">
        <v>0</v>
      </c>
      <c r="H43" s="194"/>
      <c r="I43" s="195"/>
      <c r="J43" s="194"/>
      <c r="K43" s="194"/>
      <c r="L43" s="178"/>
      <c r="M43" s="178"/>
      <c r="N43" s="178"/>
      <c r="O43" s="178"/>
      <c r="P43" s="178"/>
      <c r="Q43" s="178"/>
      <c r="R43" s="178"/>
      <c r="S43" s="178"/>
      <c r="T43" s="178"/>
      <c r="U43" s="178"/>
      <c r="V43" s="178"/>
      <c r="W43" s="178"/>
      <c r="X43" s="178"/>
      <c r="Y43" s="178"/>
      <c r="Z43" s="178"/>
    </row>
    <row r="44" ht="14.25" customHeight="1">
      <c r="A44" s="186" t="s">
        <v>83</v>
      </c>
      <c r="B44" s="192" t="s">
        <v>344</v>
      </c>
      <c r="C44" s="193">
        <v>0</v>
      </c>
      <c r="D44" s="193">
        <v>0</v>
      </c>
      <c r="E44" s="193">
        <v>0</v>
      </c>
      <c r="F44" s="193">
        <v>0</v>
      </c>
      <c r="G44" s="193">
        <v>0</v>
      </c>
      <c r="H44" s="194"/>
      <c r="I44" s="195"/>
      <c r="J44" s="194"/>
      <c r="K44" s="194"/>
      <c r="L44" s="178"/>
      <c r="M44" s="178"/>
      <c r="N44" s="178"/>
      <c r="O44" s="178"/>
      <c r="P44" s="178"/>
      <c r="Q44" s="178"/>
      <c r="R44" s="178"/>
      <c r="S44" s="178"/>
      <c r="T44" s="178"/>
      <c r="U44" s="178"/>
      <c r="V44" s="178"/>
      <c r="W44" s="178"/>
      <c r="X44" s="178"/>
      <c r="Y44" s="178"/>
      <c r="Z44" s="178"/>
    </row>
    <row r="45" ht="14.25" customHeight="1">
      <c r="A45" s="186" t="s">
        <v>345</v>
      </c>
      <c r="B45" s="192" t="s">
        <v>346</v>
      </c>
      <c r="C45" s="193" t="e">
        <f t="shared" ref="C45:G45" si="67">C19+C38+C43+C44</f>
        <v>#REF!</v>
      </c>
      <c r="D45" s="193" t="e">
        <f t="shared" si="67"/>
        <v>#REF!</v>
      </c>
      <c r="E45" s="193" t="e">
        <f t="shared" si="67"/>
        <v>#REF!</v>
      </c>
      <c r="F45" s="193" t="e">
        <f t="shared" si="67"/>
        <v>#REF!</v>
      </c>
      <c r="G45" s="193" t="e">
        <f t="shared" si="67"/>
        <v>#REF!</v>
      </c>
      <c r="H45" s="194"/>
      <c r="I45" s="195"/>
      <c r="J45" s="194"/>
      <c r="K45" s="194"/>
      <c r="L45" s="178"/>
      <c r="M45" s="178"/>
      <c r="N45" s="178"/>
      <c r="O45" s="178"/>
      <c r="P45" s="178"/>
      <c r="Q45" s="178"/>
      <c r="R45" s="178"/>
      <c r="S45" s="178"/>
      <c r="T45" s="178"/>
      <c r="U45" s="178"/>
      <c r="V45" s="178"/>
      <c r="W45" s="178"/>
      <c r="X45" s="178"/>
      <c r="Y45" s="178"/>
      <c r="Z45" s="178"/>
    </row>
    <row r="46" ht="14.25" customHeight="1">
      <c r="A46" s="186" t="s">
        <v>347</v>
      </c>
      <c r="B46" s="192" t="s">
        <v>227</v>
      </c>
      <c r="C46" s="193" t="e">
        <f>#REF!+#REF!+#REF!</f>
        <v>#REF!</v>
      </c>
      <c r="D46" s="193" t="e">
        <f>#REF!/'Додаток 1 на 1 Гкал'!D$52*1000</f>
        <v>#REF!</v>
      </c>
      <c r="E46" s="193" t="e">
        <f>#REF!/'Додаток 1 на 1 Гкал'!E$52*1000</f>
        <v>#REF!</v>
      </c>
      <c r="F46" s="193" t="e">
        <f>#REF!/'Додаток 1 на 1 Гкал'!F$52*1000</f>
        <v>#REF!</v>
      </c>
      <c r="G46" s="193" t="e">
        <f>#REF!/'Додаток 1 на 1 Гкал'!G$52*1000</f>
        <v>#REF!</v>
      </c>
      <c r="H46" s="194"/>
      <c r="I46" s="195"/>
      <c r="J46" s="194"/>
      <c r="K46" s="194"/>
      <c r="L46" s="178"/>
      <c r="M46" s="178"/>
      <c r="N46" s="178"/>
      <c r="O46" s="178"/>
      <c r="P46" s="178"/>
      <c r="Q46" s="178"/>
      <c r="R46" s="178"/>
      <c r="S46" s="178"/>
      <c r="T46" s="178"/>
      <c r="U46" s="178"/>
      <c r="V46" s="178"/>
      <c r="W46" s="178"/>
      <c r="X46" s="178"/>
      <c r="Y46" s="178"/>
      <c r="Z46" s="178"/>
    </row>
    <row r="47" ht="14.25" customHeight="1">
      <c r="A47" s="186" t="s">
        <v>348</v>
      </c>
      <c r="B47" s="192" t="s">
        <v>349</v>
      </c>
      <c r="C47" s="193" t="e">
        <f t="shared" ref="C47:G47" si="68">SUM(C48:C50)</f>
        <v>#REF!</v>
      </c>
      <c r="D47" s="193" t="e">
        <f t="shared" si="68"/>
        <v>#REF!</v>
      </c>
      <c r="E47" s="193" t="e">
        <f t="shared" si="68"/>
        <v>#REF!</v>
      </c>
      <c r="F47" s="193" t="e">
        <f t="shared" si="68"/>
        <v>#REF!</v>
      </c>
      <c r="G47" s="193" t="e">
        <f t="shared" si="68"/>
        <v>#REF!</v>
      </c>
      <c r="H47" s="194"/>
      <c r="I47" s="195"/>
      <c r="J47" s="194"/>
      <c r="K47" s="194"/>
      <c r="L47" s="196"/>
      <c r="M47" s="196"/>
      <c r="N47" s="196"/>
      <c r="O47" s="196"/>
      <c r="P47" s="196"/>
      <c r="Q47" s="196"/>
      <c r="R47" s="196"/>
      <c r="S47" s="196"/>
      <c r="T47" s="196"/>
      <c r="U47" s="196"/>
      <c r="V47" s="196"/>
      <c r="W47" s="196"/>
      <c r="X47" s="196"/>
      <c r="Y47" s="196"/>
      <c r="Z47" s="196"/>
    </row>
    <row r="48" ht="14.25" customHeight="1">
      <c r="A48" s="186" t="s">
        <v>350</v>
      </c>
      <c r="B48" s="192" t="s">
        <v>351</v>
      </c>
      <c r="C48" s="193" t="e">
        <f>#REF!+#REF!+#REF!</f>
        <v>#REF!</v>
      </c>
      <c r="D48" s="193" t="e">
        <f>#REF!/'Додаток 1 на 1 Гкал'!D$52*1000</f>
        <v>#REF!</v>
      </c>
      <c r="E48" s="193" t="e">
        <f>#REF!/'Додаток 1 на 1 Гкал'!E$52*1000</f>
        <v>#REF!</v>
      </c>
      <c r="F48" s="193" t="e">
        <f>#REF!/'Додаток 1 на 1 Гкал'!F$52*1000</f>
        <v>#REF!</v>
      </c>
      <c r="G48" s="193" t="e">
        <f>#REF!/'Додаток 1 на 1 Гкал'!G$52*1000</f>
        <v>#REF!</v>
      </c>
      <c r="H48" s="194"/>
      <c r="I48" s="195"/>
      <c r="J48" s="194"/>
      <c r="K48" s="194"/>
      <c r="L48" s="178"/>
      <c r="M48" s="178"/>
      <c r="N48" s="178"/>
      <c r="O48" s="178"/>
      <c r="P48" s="178"/>
      <c r="Q48" s="178"/>
      <c r="R48" s="178"/>
      <c r="S48" s="178"/>
      <c r="T48" s="178"/>
      <c r="U48" s="178"/>
      <c r="V48" s="178"/>
      <c r="W48" s="178"/>
      <c r="X48" s="178"/>
      <c r="Y48" s="178"/>
      <c r="Z48" s="178"/>
    </row>
    <row r="49" ht="14.25" customHeight="1">
      <c r="A49" s="186" t="s">
        <v>352</v>
      </c>
      <c r="B49" s="192" t="s">
        <v>353</v>
      </c>
      <c r="C49" s="193" t="e">
        <f>#REF!+#REF!+#REF!</f>
        <v>#REF!</v>
      </c>
      <c r="D49" s="193" t="e">
        <f>#REF!/'Додаток 1 на 1 Гкал'!D$52*1000</f>
        <v>#REF!</v>
      </c>
      <c r="E49" s="193" t="e">
        <f>#REF!/'Додаток 1 на 1 Гкал'!E$52*1000</f>
        <v>#REF!</v>
      </c>
      <c r="F49" s="193" t="e">
        <f>#REF!/'Додаток 1 на 1 Гкал'!F$52*1000</f>
        <v>#REF!</v>
      </c>
      <c r="G49" s="193" t="e">
        <f>#REF!/'Додаток 1 на 1 Гкал'!G$52*1000</f>
        <v>#REF!</v>
      </c>
      <c r="H49" s="194"/>
      <c r="I49" s="195"/>
      <c r="J49" s="194"/>
      <c r="K49" s="194"/>
      <c r="L49" s="178"/>
      <c r="M49" s="178"/>
      <c r="N49" s="178"/>
      <c r="O49" s="178"/>
      <c r="P49" s="178"/>
      <c r="Q49" s="178"/>
      <c r="R49" s="178"/>
      <c r="S49" s="178"/>
      <c r="T49" s="178"/>
      <c r="U49" s="178"/>
      <c r="V49" s="178"/>
      <c r="W49" s="178"/>
      <c r="X49" s="178"/>
      <c r="Y49" s="178"/>
      <c r="Z49" s="178"/>
    </row>
    <row r="50" ht="14.25" customHeight="1">
      <c r="A50" s="186" t="s">
        <v>354</v>
      </c>
      <c r="B50" s="192" t="s">
        <v>37</v>
      </c>
      <c r="C50" s="193" t="e">
        <f>#REF!+#REF!+#REF!</f>
        <v>#REF!</v>
      </c>
      <c r="D50" s="193" t="e">
        <f>#REF!/'Додаток 1 на 1 Гкал'!D$52*1000</f>
        <v>#REF!</v>
      </c>
      <c r="E50" s="193" t="e">
        <f>#REF!/'Додаток 1 на 1 Гкал'!E$52*1000</f>
        <v>#REF!</v>
      </c>
      <c r="F50" s="193" t="e">
        <f>#REF!/'Додаток 1 на 1 Гкал'!F$52*1000</f>
        <v>#REF!</v>
      </c>
      <c r="G50" s="193" t="e">
        <f>#REF!/'Додаток 1 на 1 Гкал'!G$52*1000</f>
        <v>#REF!</v>
      </c>
      <c r="H50" s="194"/>
      <c r="I50" s="195"/>
      <c r="J50" s="194"/>
      <c r="K50" s="194"/>
      <c r="L50" s="178"/>
      <c r="M50" s="178"/>
      <c r="N50" s="178"/>
      <c r="O50" s="178"/>
      <c r="P50" s="178"/>
      <c r="Q50" s="178"/>
      <c r="R50" s="178"/>
      <c r="S50" s="178"/>
      <c r="T50" s="178"/>
      <c r="U50" s="178"/>
      <c r="V50" s="178"/>
      <c r="W50" s="178"/>
      <c r="X50" s="178"/>
      <c r="Y50" s="178"/>
      <c r="Z50" s="178"/>
    </row>
    <row r="51" ht="14.25" customHeight="1">
      <c r="A51" s="186" t="s">
        <v>355</v>
      </c>
      <c r="B51" s="192" t="s">
        <v>356</v>
      </c>
      <c r="C51" s="193" t="e">
        <f t="shared" ref="C51:G51" si="69">C45+C46+C47</f>
        <v>#REF!</v>
      </c>
      <c r="D51" s="193" t="e">
        <f t="shared" si="69"/>
        <v>#REF!</v>
      </c>
      <c r="E51" s="193" t="e">
        <f t="shared" si="69"/>
        <v>#REF!</v>
      </c>
      <c r="F51" s="193" t="e">
        <f t="shared" si="69"/>
        <v>#REF!</v>
      </c>
      <c r="G51" s="193" t="e">
        <f t="shared" si="69"/>
        <v>#REF!</v>
      </c>
      <c r="H51" s="196"/>
      <c r="I51" s="195"/>
      <c r="J51" s="194"/>
      <c r="K51" s="196"/>
      <c r="L51" s="196"/>
      <c r="M51" s="196"/>
      <c r="N51" s="196"/>
      <c r="O51" s="196"/>
      <c r="P51" s="196"/>
      <c r="Q51" s="196"/>
      <c r="R51" s="196"/>
      <c r="S51" s="196"/>
      <c r="T51" s="196"/>
      <c r="U51" s="196"/>
      <c r="V51" s="196"/>
      <c r="W51" s="196"/>
      <c r="X51" s="196"/>
      <c r="Y51" s="196"/>
      <c r="Z51" s="196"/>
    </row>
    <row r="52" ht="14.25" customHeight="1">
      <c r="A52" s="186" t="s">
        <v>357</v>
      </c>
      <c r="B52" s="192" t="s">
        <v>358</v>
      </c>
      <c r="C52" s="193" t="e">
        <f>#REF!</f>
        <v>#REF!</v>
      </c>
      <c r="D52" s="193" t="e">
        <f>#REF!</f>
        <v>#REF!</v>
      </c>
      <c r="E52" s="193" t="e">
        <f>#REF!</f>
        <v>#REF!</v>
      </c>
      <c r="F52" s="193" t="e">
        <f>#REF!</f>
        <v>#REF!</v>
      </c>
      <c r="G52" s="193" t="e">
        <f>#REF!</f>
        <v>#REF!</v>
      </c>
      <c r="H52" s="196"/>
      <c r="I52" s="195"/>
      <c r="J52" s="194"/>
      <c r="K52" s="196"/>
      <c r="L52" s="196"/>
      <c r="M52" s="196"/>
      <c r="N52" s="196"/>
      <c r="O52" s="196"/>
      <c r="P52" s="196"/>
      <c r="Q52" s="196"/>
      <c r="R52" s="196"/>
      <c r="S52" s="196"/>
      <c r="T52" s="196"/>
      <c r="U52" s="196"/>
      <c r="V52" s="196"/>
      <c r="W52" s="196"/>
      <c r="X52" s="196"/>
      <c r="Y52" s="196"/>
      <c r="Z52" s="196"/>
    </row>
    <row r="53" ht="14.25" customHeight="1">
      <c r="A53" s="197"/>
      <c r="B53" s="198"/>
      <c r="C53" s="199"/>
      <c r="D53" s="199"/>
      <c r="E53" s="199"/>
      <c r="F53" s="199"/>
      <c r="G53" s="199"/>
      <c r="H53" s="196"/>
      <c r="I53" s="195"/>
      <c r="J53" s="194"/>
      <c r="K53" s="196"/>
      <c r="L53" s="196"/>
      <c r="M53" s="196"/>
      <c r="N53" s="196"/>
      <c r="O53" s="196"/>
      <c r="P53" s="196"/>
      <c r="Q53" s="196"/>
      <c r="R53" s="196"/>
      <c r="S53" s="196"/>
      <c r="T53" s="196"/>
      <c r="U53" s="196"/>
      <c r="V53" s="196"/>
      <c r="W53" s="196"/>
      <c r="X53" s="196"/>
      <c r="Y53" s="196"/>
      <c r="Z53" s="196"/>
    </row>
    <row r="54" ht="14.25" customHeight="1">
      <c r="A54" s="200"/>
      <c r="B54" s="201"/>
      <c r="C54" s="198"/>
      <c r="D54" s="106"/>
      <c r="E54" s="202"/>
      <c r="F54" s="203"/>
      <c r="G54" s="204"/>
      <c r="H54" s="178"/>
      <c r="I54" s="178"/>
      <c r="J54" s="178"/>
      <c r="K54" s="178"/>
      <c r="L54" s="178"/>
      <c r="M54" s="178"/>
      <c r="N54" s="178"/>
      <c r="O54" s="178"/>
      <c r="P54" s="178"/>
      <c r="Q54" s="178"/>
      <c r="R54" s="178"/>
      <c r="S54" s="178"/>
      <c r="T54" s="178"/>
      <c r="U54" s="178"/>
      <c r="V54" s="178"/>
      <c r="W54" s="178"/>
      <c r="X54" s="178"/>
      <c r="Y54" s="178"/>
      <c r="Z54" s="178"/>
    </row>
    <row r="55" ht="14.25" customHeight="1">
      <c r="A55" s="205"/>
      <c r="B55" s="107" t="s">
        <v>359</v>
      </c>
      <c r="C55" s="206"/>
      <c r="D55" s="107"/>
      <c r="E55" s="107" t="s">
        <v>360</v>
      </c>
      <c r="F55" s="206"/>
      <c r="G55" s="107" t="s">
        <v>361</v>
      </c>
      <c r="H55" s="178"/>
      <c r="I55" s="178"/>
      <c r="J55" s="178"/>
      <c r="K55" s="178"/>
      <c r="L55" s="178"/>
      <c r="M55" s="178"/>
      <c r="N55" s="178"/>
      <c r="O55" s="178"/>
      <c r="P55" s="178"/>
      <c r="Q55" s="178"/>
      <c r="R55" s="178"/>
      <c r="S55" s="178"/>
      <c r="T55" s="178"/>
      <c r="U55" s="178"/>
      <c r="V55" s="178"/>
      <c r="W55" s="178"/>
      <c r="X55" s="178"/>
      <c r="Y55" s="178"/>
      <c r="Z55" s="178"/>
    </row>
    <row r="56" ht="14.25" customHeight="1">
      <c r="A56" s="176"/>
      <c r="B56" s="207"/>
      <c r="C56" s="207"/>
      <c r="D56" s="207"/>
      <c r="E56" s="207"/>
      <c r="F56" s="177"/>
      <c r="G56" s="177"/>
      <c r="H56" s="178"/>
      <c r="I56" s="178"/>
      <c r="J56" s="178"/>
      <c r="K56" s="178"/>
      <c r="L56" s="178"/>
      <c r="M56" s="178"/>
      <c r="N56" s="178"/>
      <c r="O56" s="178"/>
      <c r="P56" s="178"/>
      <c r="Q56" s="178"/>
      <c r="R56" s="178"/>
      <c r="S56" s="178"/>
      <c r="T56" s="178"/>
      <c r="U56" s="178"/>
      <c r="V56" s="178"/>
      <c r="W56" s="178"/>
      <c r="X56" s="178"/>
      <c r="Y56" s="178"/>
      <c r="Z56" s="178"/>
    </row>
    <row r="57" ht="14.25" customHeight="1">
      <c r="A57" s="176"/>
      <c r="B57" s="208"/>
      <c r="C57" s="177"/>
      <c r="D57" s="177"/>
      <c r="E57" s="177"/>
      <c r="F57" s="177"/>
      <c r="G57" s="177"/>
      <c r="H57" s="178"/>
      <c r="I57" s="178"/>
      <c r="J57" s="178"/>
      <c r="K57" s="178"/>
      <c r="L57" s="178"/>
      <c r="M57" s="178"/>
      <c r="N57" s="178"/>
      <c r="O57" s="178"/>
      <c r="P57" s="178"/>
      <c r="Q57" s="178"/>
      <c r="R57" s="178"/>
      <c r="S57" s="178"/>
      <c r="T57" s="178"/>
      <c r="U57" s="178"/>
      <c r="V57" s="178"/>
      <c r="W57" s="178"/>
      <c r="X57" s="178"/>
      <c r="Y57" s="178"/>
      <c r="Z57" s="178"/>
    </row>
    <row r="58" ht="14.25" customHeight="1">
      <c r="A58" s="176"/>
      <c r="B58" s="180"/>
      <c r="C58" s="177"/>
      <c r="D58" s="209"/>
      <c r="E58" s="209"/>
      <c r="F58" s="209"/>
      <c r="G58" s="209"/>
      <c r="H58" s="178"/>
      <c r="I58" s="178"/>
      <c r="J58" s="178"/>
      <c r="K58" s="178"/>
      <c r="L58" s="178"/>
      <c r="M58" s="178"/>
      <c r="N58" s="178"/>
      <c r="O58" s="178"/>
      <c r="P58" s="178"/>
      <c r="Q58" s="178"/>
      <c r="R58" s="178"/>
      <c r="S58" s="178"/>
      <c r="T58" s="178"/>
      <c r="U58" s="178"/>
      <c r="V58" s="178"/>
      <c r="W58" s="178"/>
      <c r="X58" s="178"/>
      <c r="Y58" s="178"/>
      <c r="Z58" s="178"/>
    </row>
    <row r="59" ht="14.25" customHeight="1">
      <c r="A59" s="176"/>
      <c r="B59" s="177"/>
      <c r="C59" s="177"/>
      <c r="D59" s="209"/>
      <c r="E59" s="209"/>
      <c r="F59" s="209"/>
      <c r="G59" s="209"/>
      <c r="H59" s="178"/>
      <c r="I59" s="178"/>
      <c r="J59" s="178"/>
      <c r="K59" s="178"/>
      <c r="L59" s="178"/>
      <c r="M59" s="178"/>
      <c r="N59" s="178"/>
      <c r="O59" s="178"/>
      <c r="P59" s="178"/>
      <c r="Q59" s="178"/>
      <c r="R59" s="178"/>
      <c r="S59" s="178"/>
      <c r="T59" s="178"/>
      <c r="U59" s="178"/>
      <c r="V59" s="178"/>
      <c r="W59" s="178"/>
      <c r="X59" s="178"/>
      <c r="Y59" s="178"/>
      <c r="Z59" s="178"/>
    </row>
    <row r="60" ht="14.25" customHeight="1">
      <c r="A60" s="177"/>
      <c r="B60" s="177"/>
      <c r="C60" s="177"/>
      <c r="D60" s="177"/>
      <c r="E60" s="177"/>
      <c r="F60" s="177"/>
      <c r="G60" s="177"/>
      <c r="H60" s="178"/>
      <c r="I60" s="178"/>
      <c r="J60" s="178"/>
      <c r="K60" s="178"/>
      <c r="L60" s="178"/>
      <c r="M60" s="178"/>
      <c r="N60" s="178"/>
      <c r="O60" s="178"/>
      <c r="P60" s="178"/>
      <c r="Q60" s="178"/>
      <c r="R60" s="178"/>
      <c r="S60" s="178"/>
      <c r="T60" s="178"/>
      <c r="U60" s="178"/>
      <c r="V60" s="178"/>
      <c r="W60" s="178"/>
      <c r="X60" s="178"/>
      <c r="Y60" s="178"/>
      <c r="Z60" s="178"/>
    </row>
    <row r="61" ht="14.25" customHeight="1">
      <c r="A61" s="177"/>
      <c r="B61" s="177"/>
      <c r="C61" s="177"/>
      <c r="D61" s="210"/>
      <c r="E61" s="210"/>
      <c r="F61" s="210"/>
      <c r="G61" s="210"/>
      <c r="H61" s="178"/>
      <c r="I61" s="178"/>
      <c r="J61" s="178"/>
      <c r="K61" s="178"/>
      <c r="L61" s="178"/>
      <c r="M61" s="178"/>
      <c r="N61" s="178"/>
      <c r="O61" s="178"/>
      <c r="P61" s="178"/>
      <c r="Q61" s="178"/>
      <c r="R61" s="178"/>
      <c r="S61" s="178"/>
      <c r="T61" s="178"/>
      <c r="U61" s="178"/>
      <c r="V61" s="178"/>
      <c r="W61" s="178"/>
      <c r="X61" s="178"/>
      <c r="Y61" s="178"/>
      <c r="Z61" s="178"/>
    </row>
    <row r="62" ht="14.25" customHeight="1">
      <c r="A62" s="177"/>
      <c r="B62" s="177"/>
      <c r="C62" s="177"/>
      <c r="D62" s="177"/>
      <c r="E62" s="177"/>
      <c r="F62" s="177"/>
      <c r="G62" s="177"/>
      <c r="H62" s="178"/>
      <c r="I62" s="178"/>
      <c r="J62" s="178"/>
      <c r="K62" s="178"/>
      <c r="L62" s="178"/>
      <c r="M62" s="178"/>
      <c r="N62" s="178"/>
      <c r="O62" s="178"/>
      <c r="P62" s="178"/>
      <c r="Q62" s="178"/>
      <c r="R62" s="178"/>
      <c r="S62" s="178"/>
      <c r="T62" s="178"/>
      <c r="U62" s="178"/>
      <c r="V62" s="178"/>
      <c r="W62" s="178"/>
      <c r="X62" s="178"/>
      <c r="Y62" s="178"/>
      <c r="Z62" s="178"/>
    </row>
    <row r="63" ht="14.25" customHeight="1">
      <c r="A63" s="177"/>
      <c r="B63" s="177"/>
      <c r="C63" s="177"/>
      <c r="D63" s="177"/>
      <c r="E63" s="177"/>
      <c r="F63" s="177"/>
      <c r="G63" s="177"/>
      <c r="H63" s="178"/>
      <c r="I63" s="178"/>
      <c r="J63" s="178"/>
      <c r="K63" s="178"/>
      <c r="L63" s="178"/>
      <c r="M63" s="178"/>
      <c r="N63" s="178"/>
      <c r="O63" s="178"/>
      <c r="P63" s="178"/>
      <c r="Q63" s="178"/>
      <c r="R63" s="178"/>
      <c r="S63" s="178"/>
      <c r="T63" s="178"/>
      <c r="U63" s="178"/>
      <c r="V63" s="178"/>
      <c r="W63" s="178"/>
      <c r="X63" s="178"/>
      <c r="Y63" s="178"/>
      <c r="Z63" s="178"/>
    </row>
    <row r="64" ht="14.25" customHeight="1">
      <c r="A64" s="176"/>
      <c r="B64" s="177"/>
      <c r="C64" s="177"/>
      <c r="D64" s="177"/>
      <c r="E64" s="177"/>
      <c r="F64" s="177"/>
      <c r="G64" s="177"/>
      <c r="H64" s="178"/>
      <c r="I64" s="178"/>
      <c r="J64" s="178"/>
      <c r="K64" s="178"/>
      <c r="L64" s="178"/>
      <c r="M64" s="178"/>
      <c r="N64" s="178"/>
      <c r="O64" s="178"/>
      <c r="P64" s="178"/>
      <c r="Q64" s="178"/>
      <c r="R64" s="178"/>
      <c r="S64" s="178"/>
      <c r="T64" s="178"/>
      <c r="U64" s="178"/>
      <c r="V64" s="178"/>
      <c r="W64" s="178"/>
      <c r="X64" s="178"/>
      <c r="Y64" s="178"/>
      <c r="Z64" s="178"/>
    </row>
    <row r="65" ht="14.25" customHeight="1">
      <c r="A65" s="176"/>
      <c r="B65" s="177"/>
      <c r="C65" s="177"/>
      <c r="D65" s="177"/>
      <c r="E65" s="177"/>
      <c r="F65" s="177"/>
      <c r="G65" s="177"/>
      <c r="H65" s="178"/>
      <c r="I65" s="178"/>
      <c r="J65" s="178"/>
      <c r="K65" s="178"/>
      <c r="L65" s="178"/>
      <c r="M65" s="178"/>
      <c r="N65" s="178"/>
      <c r="O65" s="178"/>
      <c r="P65" s="178"/>
      <c r="Q65" s="178"/>
      <c r="R65" s="178"/>
      <c r="S65" s="178"/>
      <c r="T65" s="178"/>
      <c r="U65" s="178"/>
      <c r="V65" s="178"/>
      <c r="W65" s="178"/>
      <c r="X65" s="178"/>
      <c r="Y65" s="178"/>
      <c r="Z65" s="178"/>
    </row>
    <row r="66" ht="14.25" customHeight="1">
      <c r="A66" s="176"/>
      <c r="B66" s="177"/>
      <c r="C66" s="177"/>
      <c r="D66" s="177"/>
      <c r="E66" s="177"/>
      <c r="F66" s="177"/>
      <c r="G66" s="177"/>
      <c r="H66" s="178"/>
      <c r="I66" s="178"/>
      <c r="J66" s="178"/>
      <c r="K66" s="178"/>
      <c r="L66" s="178"/>
      <c r="M66" s="178"/>
      <c r="N66" s="178"/>
      <c r="O66" s="178"/>
      <c r="P66" s="178"/>
      <c r="Q66" s="178"/>
      <c r="R66" s="178"/>
      <c r="S66" s="178"/>
      <c r="T66" s="178"/>
      <c r="U66" s="178"/>
      <c r="V66" s="178"/>
      <c r="W66" s="178"/>
      <c r="X66" s="178"/>
      <c r="Y66" s="178"/>
      <c r="Z66" s="178"/>
    </row>
    <row r="67" ht="14.25" customHeight="1">
      <c r="A67" s="176"/>
      <c r="B67" s="177"/>
      <c r="C67" s="177"/>
      <c r="D67" s="177"/>
      <c r="E67" s="177"/>
      <c r="F67" s="177"/>
      <c r="G67" s="177"/>
      <c r="H67" s="178"/>
      <c r="I67" s="178"/>
      <c r="J67" s="178"/>
      <c r="K67" s="178"/>
      <c r="L67" s="178"/>
      <c r="M67" s="178"/>
      <c r="N67" s="178"/>
      <c r="O67" s="178"/>
      <c r="P67" s="178"/>
      <c r="Q67" s="178"/>
      <c r="R67" s="178"/>
      <c r="S67" s="178"/>
      <c r="T67" s="178"/>
      <c r="U67" s="178"/>
      <c r="V67" s="178"/>
      <c r="W67" s="178"/>
      <c r="X67" s="178"/>
      <c r="Y67" s="178"/>
      <c r="Z67" s="178"/>
    </row>
    <row r="68" ht="14.25" customHeight="1">
      <c r="A68" s="176"/>
      <c r="B68" s="177"/>
      <c r="C68" s="177"/>
      <c r="D68" s="177"/>
      <c r="E68" s="177"/>
      <c r="F68" s="177"/>
      <c r="G68" s="177"/>
      <c r="H68" s="178"/>
      <c r="I68" s="178"/>
      <c r="J68" s="178"/>
      <c r="K68" s="178"/>
      <c r="L68" s="178"/>
      <c r="M68" s="178"/>
      <c r="N68" s="178"/>
      <c r="O68" s="178"/>
      <c r="P68" s="178"/>
      <c r="Q68" s="178"/>
      <c r="R68" s="178"/>
      <c r="S68" s="178"/>
      <c r="T68" s="178"/>
      <c r="U68" s="178"/>
      <c r="V68" s="178"/>
      <c r="W68" s="178"/>
      <c r="X68" s="178"/>
      <c r="Y68" s="178"/>
      <c r="Z68" s="178"/>
    </row>
    <row r="69" ht="14.25" customHeight="1">
      <c r="A69" s="176"/>
      <c r="B69" s="177"/>
      <c r="C69" s="177"/>
      <c r="D69" s="177"/>
      <c r="E69" s="177"/>
      <c r="F69" s="177"/>
      <c r="G69" s="177"/>
      <c r="H69" s="178"/>
      <c r="I69" s="178"/>
      <c r="J69" s="178"/>
      <c r="K69" s="178"/>
      <c r="L69" s="178"/>
      <c r="M69" s="178"/>
      <c r="N69" s="178"/>
      <c r="O69" s="178"/>
      <c r="P69" s="178"/>
      <c r="Q69" s="178"/>
      <c r="R69" s="178"/>
      <c r="S69" s="178"/>
      <c r="T69" s="178"/>
      <c r="U69" s="178"/>
      <c r="V69" s="178"/>
      <c r="W69" s="178"/>
      <c r="X69" s="178"/>
      <c r="Y69" s="178"/>
      <c r="Z69" s="178"/>
    </row>
    <row r="70" ht="14.25" customHeight="1">
      <c r="A70" s="178"/>
      <c r="B70" s="178"/>
      <c r="C70" s="178"/>
      <c r="D70" s="210"/>
      <c r="E70" s="210"/>
      <c r="F70" s="210"/>
      <c r="G70" s="210"/>
      <c r="H70" s="178"/>
      <c r="I70" s="178"/>
      <c r="J70" s="178"/>
      <c r="K70" s="178"/>
      <c r="L70" s="178"/>
      <c r="M70" s="178"/>
      <c r="N70" s="178"/>
      <c r="O70" s="178"/>
      <c r="P70" s="178"/>
      <c r="Q70" s="178"/>
      <c r="R70" s="178"/>
      <c r="S70" s="178"/>
      <c r="T70" s="178"/>
      <c r="U70" s="178"/>
      <c r="V70" s="178"/>
      <c r="W70" s="178"/>
      <c r="X70" s="178"/>
      <c r="Y70" s="178"/>
      <c r="Z70" s="178"/>
    </row>
    <row r="71" ht="14.25" customHeight="1">
      <c r="A71" s="176"/>
      <c r="B71" s="177"/>
      <c r="C71" s="177"/>
      <c r="D71" s="177"/>
      <c r="E71" s="177"/>
      <c r="F71" s="177"/>
      <c r="G71" s="177"/>
      <c r="H71" s="178"/>
      <c r="I71" s="178"/>
      <c r="J71" s="178"/>
      <c r="K71" s="178"/>
      <c r="L71" s="178"/>
      <c r="M71" s="178"/>
      <c r="N71" s="178"/>
      <c r="O71" s="178"/>
      <c r="P71" s="178"/>
      <c r="Q71" s="178"/>
      <c r="R71" s="178"/>
      <c r="S71" s="178"/>
      <c r="T71" s="178"/>
      <c r="U71" s="178"/>
      <c r="V71" s="178"/>
      <c r="W71" s="178"/>
      <c r="X71" s="178"/>
      <c r="Y71" s="178"/>
      <c r="Z71" s="178"/>
    </row>
    <row r="72" ht="14.25" customHeight="1">
      <c r="A72" s="176"/>
      <c r="B72" s="177"/>
      <c r="C72" s="177"/>
      <c r="D72" s="177"/>
      <c r="E72" s="177"/>
      <c r="F72" s="177"/>
      <c r="G72" s="177"/>
      <c r="H72" s="178"/>
      <c r="I72" s="178"/>
      <c r="J72" s="178"/>
      <c r="K72" s="178"/>
      <c r="L72" s="178"/>
      <c r="M72" s="178"/>
      <c r="N72" s="178"/>
      <c r="O72" s="178"/>
      <c r="P72" s="178"/>
      <c r="Q72" s="178"/>
      <c r="R72" s="178"/>
      <c r="S72" s="178"/>
      <c r="T72" s="178"/>
      <c r="U72" s="178"/>
      <c r="V72" s="178"/>
      <c r="W72" s="178"/>
      <c r="X72" s="178"/>
      <c r="Y72" s="178"/>
      <c r="Z72" s="178"/>
    </row>
    <row r="73" ht="14.25" customHeight="1">
      <c r="A73" s="176"/>
      <c r="B73" s="177"/>
      <c r="C73" s="177"/>
      <c r="D73" s="177"/>
      <c r="E73" s="177"/>
      <c r="F73" s="177"/>
      <c r="G73" s="177"/>
      <c r="H73" s="178"/>
      <c r="I73" s="178"/>
      <c r="J73" s="178"/>
      <c r="K73" s="178"/>
      <c r="L73" s="178"/>
      <c r="M73" s="178"/>
      <c r="N73" s="178"/>
      <c r="O73" s="178"/>
      <c r="P73" s="178"/>
      <c r="Q73" s="178"/>
      <c r="R73" s="178"/>
      <c r="S73" s="178"/>
      <c r="T73" s="178"/>
      <c r="U73" s="178"/>
      <c r="V73" s="178"/>
      <c r="W73" s="178"/>
      <c r="X73" s="178"/>
      <c r="Y73" s="178"/>
      <c r="Z73" s="178"/>
    </row>
    <row r="74" ht="14.25" customHeight="1">
      <c r="A74" s="176"/>
      <c r="B74" s="177"/>
      <c r="C74" s="177"/>
      <c r="D74" s="177"/>
      <c r="E74" s="177"/>
      <c r="F74" s="177"/>
      <c r="G74" s="177"/>
      <c r="H74" s="178"/>
      <c r="I74" s="178"/>
      <c r="J74" s="178"/>
      <c r="K74" s="178"/>
      <c r="L74" s="178"/>
      <c r="M74" s="178"/>
      <c r="N74" s="178"/>
      <c r="O74" s="178"/>
      <c r="P74" s="178"/>
      <c r="Q74" s="178"/>
      <c r="R74" s="178"/>
      <c r="S74" s="178"/>
      <c r="T74" s="178"/>
      <c r="U74" s="178"/>
      <c r="V74" s="178"/>
      <c r="W74" s="178"/>
      <c r="X74" s="178"/>
      <c r="Y74" s="178"/>
      <c r="Z74" s="178"/>
    </row>
    <row r="75" ht="14.25" customHeight="1">
      <c r="A75" s="176"/>
      <c r="B75" s="177"/>
      <c r="C75" s="177"/>
      <c r="D75" s="177"/>
      <c r="E75" s="177"/>
      <c r="F75" s="177"/>
      <c r="G75" s="177"/>
      <c r="H75" s="178"/>
      <c r="I75" s="178"/>
      <c r="J75" s="178"/>
      <c r="K75" s="178"/>
      <c r="L75" s="178"/>
      <c r="M75" s="178"/>
      <c r="N75" s="178"/>
      <c r="O75" s="178"/>
      <c r="P75" s="178"/>
      <c r="Q75" s="178"/>
      <c r="R75" s="178"/>
      <c r="S75" s="178"/>
      <c r="T75" s="178"/>
      <c r="U75" s="178"/>
      <c r="V75" s="178"/>
      <c r="W75" s="178"/>
      <c r="X75" s="178"/>
      <c r="Y75" s="178"/>
      <c r="Z75" s="178"/>
    </row>
    <row r="76" ht="14.25" customHeight="1">
      <c r="A76" s="176"/>
      <c r="B76" s="177"/>
      <c r="C76" s="177"/>
      <c r="D76" s="177"/>
      <c r="E76" s="177"/>
      <c r="F76" s="177"/>
      <c r="G76" s="177"/>
      <c r="H76" s="178"/>
      <c r="I76" s="178"/>
      <c r="J76" s="178"/>
      <c r="K76" s="178"/>
      <c r="L76" s="178"/>
      <c r="M76" s="178"/>
      <c r="N76" s="178"/>
      <c r="O76" s="178"/>
      <c r="P76" s="178"/>
      <c r="Q76" s="178"/>
      <c r="R76" s="178"/>
      <c r="S76" s="178"/>
      <c r="T76" s="178"/>
      <c r="U76" s="178"/>
      <c r="V76" s="178"/>
      <c r="W76" s="178"/>
      <c r="X76" s="178"/>
      <c r="Y76" s="178"/>
      <c r="Z76" s="178"/>
    </row>
    <row r="77" ht="14.25" customHeight="1">
      <c r="A77" s="176"/>
      <c r="B77" s="177"/>
      <c r="C77" s="177"/>
      <c r="D77" s="177"/>
      <c r="E77" s="177"/>
      <c r="F77" s="177"/>
      <c r="G77" s="177"/>
      <c r="H77" s="178"/>
      <c r="I77" s="178"/>
      <c r="J77" s="178"/>
      <c r="K77" s="178"/>
      <c r="L77" s="178"/>
      <c r="M77" s="178"/>
      <c r="N77" s="178"/>
      <c r="O77" s="178"/>
      <c r="P77" s="178"/>
      <c r="Q77" s="178"/>
      <c r="R77" s="178"/>
      <c r="S77" s="178"/>
      <c r="T77" s="178"/>
      <c r="U77" s="178"/>
      <c r="V77" s="178"/>
      <c r="W77" s="178"/>
      <c r="X77" s="178"/>
      <c r="Y77" s="178"/>
      <c r="Z77" s="178"/>
    </row>
    <row r="78" ht="14.25" customHeight="1">
      <c r="A78" s="176"/>
      <c r="B78" s="177"/>
      <c r="C78" s="177"/>
      <c r="D78" s="177"/>
      <c r="E78" s="177"/>
      <c r="F78" s="177"/>
      <c r="G78" s="177"/>
      <c r="H78" s="178"/>
      <c r="I78" s="178"/>
      <c r="J78" s="178"/>
      <c r="K78" s="178"/>
      <c r="L78" s="178"/>
      <c r="M78" s="178"/>
      <c r="N78" s="178"/>
      <c r="O78" s="178"/>
      <c r="P78" s="178"/>
      <c r="Q78" s="178"/>
      <c r="R78" s="178"/>
      <c r="S78" s="178"/>
      <c r="T78" s="178"/>
      <c r="U78" s="178"/>
      <c r="V78" s="178"/>
      <c r="W78" s="178"/>
      <c r="X78" s="178"/>
      <c r="Y78" s="178"/>
      <c r="Z78" s="178"/>
    </row>
    <row r="79" ht="14.25" customHeight="1">
      <c r="A79" s="176"/>
      <c r="B79" s="177"/>
      <c r="C79" s="177"/>
      <c r="D79" s="177"/>
      <c r="E79" s="177"/>
      <c r="F79" s="177"/>
      <c r="G79" s="177"/>
      <c r="H79" s="178"/>
      <c r="I79" s="178"/>
      <c r="J79" s="178"/>
      <c r="K79" s="178"/>
      <c r="L79" s="178"/>
      <c r="M79" s="178"/>
      <c r="N79" s="178"/>
      <c r="O79" s="178"/>
      <c r="P79" s="178"/>
      <c r="Q79" s="178"/>
      <c r="R79" s="178"/>
      <c r="S79" s="178"/>
      <c r="T79" s="178"/>
      <c r="U79" s="178"/>
      <c r="V79" s="178"/>
      <c r="W79" s="178"/>
      <c r="X79" s="178"/>
      <c r="Y79" s="178"/>
      <c r="Z79" s="178"/>
    </row>
    <row r="80" ht="14.25" customHeight="1">
      <c r="A80" s="176"/>
      <c r="B80" s="177"/>
      <c r="C80" s="177"/>
      <c r="D80" s="177"/>
      <c r="E80" s="177"/>
      <c r="F80" s="177"/>
      <c r="G80" s="177"/>
      <c r="H80" s="178"/>
      <c r="I80" s="178"/>
      <c r="J80" s="178"/>
      <c r="K80" s="178"/>
      <c r="L80" s="178"/>
      <c r="M80" s="178"/>
      <c r="N80" s="178"/>
      <c r="O80" s="178"/>
      <c r="P80" s="178"/>
      <c r="Q80" s="178"/>
      <c r="R80" s="178"/>
      <c r="S80" s="178"/>
      <c r="T80" s="178"/>
      <c r="U80" s="178"/>
      <c r="V80" s="178"/>
      <c r="W80" s="178"/>
      <c r="X80" s="178"/>
      <c r="Y80" s="178"/>
      <c r="Z80" s="178"/>
    </row>
    <row r="81" ht="14.25" customHeight="1">
      <c r="A81" s="176"/>
      <c r="B81" s="177"/>
      <c r="C81" s="177"/>
      <c r="D81" s="177"/>
      <c r="E81" s="177"/>
      <c r="F81" s="177"/>
      <c r="G81" s="177"/>
      <c r="H81" s="178"/>
      <c r="I81" s="178"/>
      <c r="J81" s="178"/>
      <c r="K81" s="178"/>
      <c r="L81" s="178"/>
      <c r="M81" s="178"/>
      <c r="N81" s="178"/>
      <c r="O81" s="178"/>
      <c r="P81" s="178"/>
      <c r="Q81" s="178"/>
      <c r="R81" s="178"/>
      <c r="S81" s="178"/>
      <c r="T81" s="178"/>
      <c r="U81" s="178"/>
      <c r="V81" s="178"/>
      <c r="W81" s="178"/>
      <c r="X81" s="178"/>
      <c r="Y81" s="178"/>
      <c r="Z81" s="178"/>
    </row>
    <row r="82" ht="14.25" customHeight="1">
      <c r="A82" s="176"/>
      <c r="B82" s="177"/>
      <c r="C82" s="177"/>
      <c r="D82" s="177"/>
      <c r="E82" s="177"/>
      <c r="F82" s="177"/>
      <c r="G82" s="177"/>
      <c r="H82" s="178"/>
      <c r="I82" s="178"/>
      <c r="J82" s="178"/>
      <c r="K82" s="178"/>
      <c r="L82" s="178"/>
      <c r="M82" s="178"/>
      <c r="N82" s="178"/>
      <c r="O82" s="178"/>
      <c r="P82" s="178"/>
      <c r="Q82" s="178"/>
      <c r="R82" s="178"/>
      <c r="S82" s="178"/>
      <c r="T82" s="178"/>
      <c r="U82" s="178"/>
      <c r="V82" s="178"/>
      <c r="W82" s="178"/>
      <c r="X82" s="178"/>
      <c r="Y82" s="178"/>
      <c r="Z82" s="178"/>
    </row>
    <row r="83" ht="14.25" customHeight="1">
      <c r="A83" s="176"/>
      <c r="B83" s="177"/>
      <c r="C83" s="177"/>
      <c r="D83" s="177"/>
      <c r="E83" s="177"/>
      <c r="F83" s="177"/>
      <c r="G83" s="177"/>
      <c r="H83" s="178"/>
      <c r="I83" s="178"/>
      <c r="J83" s="178"/>
      <c r="K83" s="178"/>
      <c r="L83" s="178"/>
      <c r="M83" s="178"/>
      <c r="N83" s="178"/>
      <c r="O83" s="178"/>
      <c r="P83" s="178"/>
      <c r="Q83" s="178"/>
      <c r="R83" s="178"/>
      <c r="S83" s="178"/>
      <c r="T83" s="178"/>
      <c r="U83" s="178"/>
      <c r="V83" s="178"/>
      <c r="W83" s="178"/>
      <c r="X83" s="178"/>
      <c r="Y83" s="178"/>
      <c r="Z83" s="178"/>
    </row>
    <row r="84" ht="14.25" customHeight="1">
      <c r="A84" s="176"/>
      <c r="B84" s="177"/>
      <c r="C84" s="177"/>
      <c r="D84" s="177"/>
      <c r="E84" s="177"/>
      <c r="F84" s="177"/>
      <c r="G84" s="177"/>
      <c r="H84" s="178"/>
      <c r="I84" s="178"/>
      <c r="J84" s="178"/>
      <c r="K84" s="178"/>
      <c r="L84" s="178"/>
      <c r="M84" s="178"/>
      <c r="N84" s="178"/>
      <c r="O84" s="178"/>
      <c r="P84" s="178"/>
      <c r="Q84" s="178"/>
      <c r="R84" s="178"/>
      <c r="S84" s="178"/>
      <c r="T84" s="178"/>
      <c r="U84" s="178"/>
      <c r="V84" s="178"/>
      <c r="W84" s="178"/>
      <c r="X84" s="178"/>
      <c r="Y84" s="178"/>
      <c r="Z84" s="178"/>
    </row>
    <row r="85" ht="14.25" customHeight="1">
      <c r="A85" s="176"/>
      <c r="B85" s="177"/>
      <c r="C85" s="177"/>
      <c r="D85" s="177"/>
      <c r="E85" s="177"/>
      <c r="F85" s="177"/>
      <c r="G85" s="177"/>
      <c r="H85" s="178"/>
      <c r="I85" s="178"/>
      <c r="J85" s="178"/>
      <c r="K85" s="178"/>
      <c r="L85" s="178"/>
      <c r="M85" s="178"/>
      <c r="N85" s="178"/>
      <c r="O85" s="178"/>
      <c r="P85" s="178"/>
      <c r="Q85" s="178"/>
      <c r="R85" s="178"/>
      <c r="S85" s="178"/>
      <c r="T85" s="178"/>
      <c r="U85" s="178"/>
      <c r="V85" s="178"/>
      <c r="W85" s="178"/>
      <c r="X85" s="178"/>
      <c r="Y85" s="178"/>
      <c r="Z85" s="178"/>
    </row>
    <row r="86" ht="14.25" customHeight="1">
      <c r="A86" s="176"/>
      <c r="B86" s="177"/>
      <c r="C86" s="177"/>
      <c r="D86" s="177"/>
      <c r="E86" s="177"/>
      <c r="F86" s="177"/>
      <c r="G86" s="177"/>
      <c r="H86" s="178"/>
      <c r="I86" s="178"/>
      <c r="J86" s="178"/>
      <c r="K86" s="178"/>
      <c r="L86" s="178"/>
      <c r="M86" s="178"/>
      <c r="N86" s="178"/>
      <c r="O86" s="178"/>
      <c r="P86" s="178"/>
      <c r="Q86" s="178"/>
      <c r="R86" s="178"/>
      <c r="S86" s="178"/>
      <c r="T86" s="178"/>
      <c r="U86" s="178"/>
      <c r="V86" s="178"/>
      <c r="W86" s="178"/>
      <c r="X86" s="178"/>
      <c r="Y86" s="178"/>
      <c r="Z86" s="178"/>
    </row>
    <row r="87" ht="14.25" customHeight="1">
      <c r="A87" s="176"/>
      <c r="B87" s="177"/>
      <c r="C87" s="177"/>
      <c r="D87" s="177"/>
      <c r="E87" s="177"/>
      <c r="F87" s="177"/>
      <c r="G87" s="177"/>
      <c r="H87" s="178"/>
      <c r="I87" s="178"/>
      <c r="J87" s="178"/>
      <c r="K87" s="178"/>
      <c r="L87" s="178"/>
      <c r="M87" s="178"/>
      <c r="N87" s="178"/>
      <c r="O87" s="178"/>
      <c r="P87" s="178"/>
      <c r="Q87" s="178"/>
      <c r="R87" s="178"/>
      <c r="S87" s="178"/>
      <c r="T87" s="178"/>
      <c r="U87" s="178"/>
      <c r="V87" s="178"/>
      <c r="W87" s="178"/>
      <c r="X87" s="178"/>
      <c r="Y87" s="178"/>
      <c r="Z87" s="178"/>
    </row>
    <row r="88" ht="14.25" customHeight="1">
      <c r="A88" s="176"/>
      <c r="B88" s="177"/>
      <c r="C88" s="177"/>
      <c r="D88" s="177"/>
      <c r="E88" s="177"/>
      <c r="F88" s="177"/>
      <c r="G88" s="177"/>
      <c r="H88" s="178"/>
      <c r="I88" s="178"/>
      <c r="J88" s="178"/>
      <c r="K88" s="178"/>
      <c r="L88" s="178"/>
      <c r="M88" s="178"/>
      <c r="N88" s="178"/>
      <c r="O88" s="178"/>
      <c r="P88" s="178"/>
      <c r="Q88" s="178"/>
      <c r="R88" s="178"/>
      <c r="S88" s="178"/>
      <c r="T88" s="178"/>
      <c r="U88" s="178"/>
      <c r="V88" s="178"/>
      <c r="W88" s="178"/>
      <c r="X88" s="178"/>
      <c r="Y88" s="178"/>
      <c r="Z88" s="178"/>
    </row>
    <row r="89" ht="14.25" customHeight="1">
      <c r="A89" s="176"/>
      <c r="B89" s="177"/>
      <c r="C89" s="177"/>
      <c r="D89" s="177"/>
      <c r="E89" s="177"/>
      <c r="F89" s="177"/>
      <c r="G89" s="177"/>
      <c r="H89" s="178"/>
      <c r="I89" s="178"/>
      <c r="J89" s="178"/>
      <c r="K89" s="178"/>
      <c r="L89" s="178"/>
      <c r="M89" s="178"/>
      <c r="N89" s="178"/>
      <c r="O89" s="178"/>
      <c r="P89" s="178"/>
      <c r="Q89" s="178"/>
      <c r="R89" s="178"/>
      <c r="S89" s="178"/>
      <c r="T89" s="178"/>
      <c r="U89" s="178"/>
      <c r="V89" s="178"/>
      <c r="W89" s="178"/>
      <c r="X89" s="178"/>
      <c r="Y89" s="178"/>
      <c r="Z89" s="178"/>
    </row>
    <row r="90" ht="14.25" customHeight="1">
      <c r="A90" s="176"/>
      <c r="B90" s="177"/>
      <c r="C90" s="177"/>
      <c r="D90" s="177"/>
      <c r="E90" s="177"/>
      <c r="F90" s="177"/>
      <c r="G90" s="177"/>
      <c r="H90" s="178"/>
      <c r="I90" s="178"/>
      <c r="J90" s="178"/>
      <c r="K90" s="178"/>
      <c r="L90" s="178"/>
      <c r="M90" s="178"/>
      <c r="N90" s="178"/>
      <c r="O90" s="178"/>
      <c r="P90" s="178"/>
      <c r="Q90" s="178"/>
      <c r="R90" s="178"/>
      <c r="S90" s="178"/>
      <c r="T90" s="178"/>
      <c r="U90" s="178"/>
      <c r="V90" s="178"/>
      <c r="W90" s="178"/>
      <c r="X90" s="178"/>
      <c r="Y90" s="178"/>
      <c r="Z90" s="178"/>
    </row>
    <row r="91" ht="14.25" customHeight="1">
      <c r="A91" s="176"/>
      <c r="B91" s="177"/>
      <c r="C91" s="177"/>
      <c r="D91" s="177"/>
      <c r="E91" s="177"/>
      <c r="F91" s="177"/>
      <c r="G91" s="177"/>
      <c r="H91" s="178"/>
      <c r="I91" s="178"/>
      <c r="J91" s="178"/>
      <c r="K91" s="178"/>
      <c r="L91" s="178"/>
      <c r="M91" s="178"/>
      <c r="N91" s="178"/>
      <c r="O91" s="178"/>
      <c r="P91" s="178"/>
      <c r="Q91" s="178"/>
      <c r="R91" s="178"/>
      <c r="S91" s="178"/>
      <c r="T91" s="178"/>
      <c r="U91" s="178"/>
      <c r="V91" s="178"/>
      <c r="W91" s="178"/>
      <c r="X91" s="178"/>
      <c r="Y91" s="178"/>
      <c r="Z91" s="178"/>
    </row>
    <row r="92" ht="14.25" customHeight="1">
      <c r="A92" s="176"/>
      <c r="B92" s="177"/>
      <c r="C92" s="177"/>
      <c r="D92" s="177"/>
      <c r="E92" s="177"/>
      <c r="F92" s="177"/>
      <c r="G92" s="177"/>
      <c r="H92" s="178"/>
      <c r="I92" s="178"/>
      <c r="J92" s="178"/>
      <c r="K92" s="178"/>
      <c r="L92" s="178"/>
      <c r="M92" s="178"/>
      <c r="N92" s="178"/>
      <c r="O92" s="178"/>
      <c r="P92" s="178"/>
      <c r="Q92" s="178"/>
      <c r="R92" s="178"/>
      <c r="S92" s="178"/>
      <c r="T92" s="178"/>
      <c r="U92" s="178"/>
      <c r="V92" s="178"/>
      <c r="W92" s="178"/>
      <c r="X92" s="178"/>
      <c r="Y92" s="178"/>
      <c r="Z92" s="178"/>
    </row>
    <row r="93" ht="14.25" customHeight="1">
      <c r="A93" s="176"/>
      <c r="B93" s="177"/>
      <c r="C93" s="177"/>
      <c r="D93" s="177"/>
      <c r="E93" s="177"/>
      <c r="F93" s="177"/>
      <c r="G93" s="177"/>
      <c r="H93" s="178"/>
      <c r="I93" s="178"/>
      <c r="J93" s="178"/>
      <c r="K93" s="178"/>
      <c r="L93" s="178"/>
      <c r="M93" s="178"/>
      <c r="N93" s="178"/>
      <c r="O93" s="178"/>
      <c r="P93" s="178"/>
      <c r="Q93" s="178"/>
      <c r="R93" s="178"/>
      <c r="S93" s="178"/>
      <c r="T93" s="178"/>
      <c r="U93" s="178"/>
      <c r="V93" s="178"/>
      <c r="W93" s="178"/>
      <c r="X93" s="178"/>
      <c r="Y93" s="178"/>
      <c r="Z93" s="178"/>
    </row>
    <row r="94" ht="14.25" customHeight="1">
      <c r="A94" s="176"/>
      <c r="B94" s="177"/>
      <c r="C94" s="177"/>
      <c r="D94" s="177"/>
      <c r="E94" s="177"/>
      <c r="F94" s="177"/>
      <c r="G94" s="177"/>
      <c r="H94" s="178"/>
      <c r="I94" s="178"/>
      <c r="J94" s="178"/>
      <c r="K94" s="178"/>
      <c r="L94" s="178"/>
      <c r="M94" s="178"/>
      <c r="N94" s="178"/>
      <c r="O94" s="178"/>
      <c r="P94" s="178"/>
      <c r="Q94" s="178"/>
      <c r="R94" s="178"/>
      <c r="S94" s="178"/>
      <c r="T94" s="178"/>
      <c r="U94" s="178"/>
      <c r="V94" s="178"/>
      <c r="W94" s="178"/>
      <c r="X94" s="178"/>
      <c r="Y94" s="178"/>
      <c r="Z94" s="178"/>
    </row>
    <row r="95" ht="14.25" customHeight="1">
      <c r="A95" s="176"/>
      <c r="B95" s="177"/>
      <c r="C95" s="177"/>
      <c r="D95" s="177"/>
      <c r="E95" s="177"/>
      <c r="F95" s="177"/>
      <c r="G95" s="177"/>
      <c r="H95" s="178"/>
      <c r="I95" s="178"/>
      <c r="J95" s="178"/>
      <c r="K95" s="178"/>
      <c r="L95" s="178"/>
      <c r="M95" s="178"/>
      <c r="N95" s="178"/>
      <c r="O95" s="178"/>
      <c r="P95" s="178"/>
      <c r="Q95" s="178"/>
      <c r="R95" s="178"/>
      <c r="S95" s="178"/>
      <c r="T95" s="178"/>
      <c r="U95" s="178"/>
      <c r="V95" s="178"/>
      <c r="W95" s="178"/>
      <c r="X95" s="178"/>
      <c r="Y95" s="178"/>
      <c r="Z95" s="178"/>
    </row>
    <row r="96" ht="14.25" customHeight="1">
      <c r="A96" s="176"/>
      <c r="B96" s="177"/>
      <c r="C96" s="177"/>
      <c r="D96" s="177"/>
      <c r="E96" s="177"/>
      <c r="F96" s="177"/>
      <c r="G96" s="177"/>
      <c r="H96" s="178"/>
      <c r="I96" s="178"/>
      <c r="J96" s="178"/>
      <c r="K96" s="178"/>
      <c r="L96" s="178"/>
      <c r="M96" s="178"/>
      <c r="N96" s="178"/>
      <c r="O96" s="178"/>
      <c r="P96" s="178"/>
      <c r="Q96" s="178"/>
      <c r="R96" s="178"/>
      <c r="S96" s="178"/>
      <c r="T96" s="178"/>
      <c r="U96" s="178"/>
      <c r="V96" s="178"/>
      <c r="W96" s="178"/>
      <c r="X96" s="178"/>
      <c r="Y96" s="178"/>
      <c r="Z96" s="178"/>
    </row>
    <row r="97" ht="14.25" customHeight="1">
      <c r="A97" s="176"/>
      <c r="B97" s="177"/>
      <c r="C97" s="177"/>
      <c r="D97" s="177"/>
      <c r="E97" s="177"/>
      <c r="F97" s="177"/>
      <c r="G97" s="177"/>
      <c r="H97" s="178"/>
      <c r="I97" s="178"/>
      <c r="J97" s="178"/>
      <c r="K97" s="178"/>
      <c r="L97" s="178"/>
      <c r="M97" s="178"/>
      <c r="N97" s="178"/>
      <c r="O97" s="178"/>
      <c r="P97" s="178"/>
      <c r="Q97" s="178"/>
      <c r="R97" s="178"/>
      <c r="S97" s="178"/>
      <c r="T97" s="178"/>
      <c r="U97" s="178"/>
      <c r="V97" s="178"/>
      <c r="W97" s="178"/>
      <c r="X97" s="178"/>
      <c r="Y97" s="178"/>
      <c r="Z97" s="178"/>
    </row>
    <row r="98" ht="14.25" customHeight="1">
      <c r="A98" s="176"/>
      <c r="B98" s="177"/>
      <c r="C98" s="177"/>
      <c r="D98" s="177"/>
      <c r="E98" s="177"/>
      <c r="F98" s="177"/>
      <c r="G98" s="177"/>
      <c r="H98" s="178"/>
      <c r="I98" s="178"/>
      <c r="J98" s="178"/>
      <c r="K98" s="178"/>
      <c r="L98" s="178"/>
      <c r="M98" s="178"/>
      <c r="N98" s="178"/>
      <c r="O98" s="178"/>
      <c r="P98" s="178"/>
      <c r="Q98" s="178"/>
      <c r="R98" s="178"/>
      <c r="S98" s="178"/>
      <c r="T98" s="178"/>
      <c r="U98" s="178"/>
      <c r="V98" s="178"/>
      <c r="W98" s="178"/>
      <c r="X98" s="178"/>
      <c r="Y98" s="178"/>
      <c r="Z98" s="178"/>
    </row>
    <row r="99" ht="14.25" customHeight="1">
      <c r="A99" s="176"/>
      <c r="B99" s="177"/>
      <c r="C99" s="177"/>
      <c r="D99" s="177"/>
      <c r="E99" s="177"/>
      <c r="F99" s="177"/>
      <c r="G99" s="177"/>
      <c r="H99" s="178"/>
      <c r="I99" s="178"/>
      <c r="J99" s="178"/>
      <c r="K99" s="178"/>
      <c r="L99" s="178"/>
      <c r="M99" s="178"/>
      <c r="N99" s="178"/>
      <c r="O99" s="178"/>
      <c r="P99" s="178"/>
      <c r="Q99" s="178"/>
      <c r="R99" s="178"/>
      <c r="S99" s="178"/>
      <c r="T99" s="178"/>
      <c r="U99" s="178"/>
      <c r="V99" s="178"/>
      <c r="W99" s="178"/>
      <c r="X99" s="178"/>
      <c r="Y99" s="178"/>
      <c r="Z99" s="178"/>
    </row>
    <row r="100" ht="14.25" customHeight="1">
      <c r="A100" s="176"/>
      <c r="B100" s="177"/>
      <c r="C100" s="177"/>
      <c r="D100" s="177"/>
      <c r="E100" s="177"/>
      <c r="F100" s="177"/>
      <c r="G100" s="177"/>
      <c r="H100" s="178"/>
      <c r="I100" s="178"/>
      <c r="J100" s="178"/>
      <c r="K100" s="178"/>
      <c r="L100" s="178"/>
      <c r="M100" s="178"/>
      <c r="N100" s="178"/>
      <c r="O100" s="178"/>
      <c r="P100" s="178"/>
      <c r="Q100" s="178"/>
      <c r="R100" s="178"/>
      <c r="S100" s="178"/>
      <c r="T100" s="178"/>
      <c r="U100" s="178"/>
      <c r="V100" s="178"/>
      <c r="W100" s="178"/>
      <c r="X100" s="178"/>
      <c r="Y100" s="178"/>
      <c r="Z100" s="178"/>
    </row>
    <row r="101" ht="14.25" customHeight="1">
      <c r="A101" s="176"/>
      <c r="B101" s="177"/>
      <c r="C101" s="177"/>
      <c r="D101" s="177"/>
      <c r="E101" s="177"/>
      <c r="F101" s="177"/>
      <c r="G101" s="177"/>
      <c r="H101" s="178"/>
      <c r="I101" s="178"/>
      <c r="J101" s="178"/>
      <c r="K101" s="178"/>
      <c r="L101" s="178"/>
      <c r="M101" s="178"/>
      <c r="N101" s="178"/>
      <c r="O101" s="178"/>
      <c r="P101" s="178"/>
      <c r="Q101" s="178"/>
      <c r="R101" s="178"/>
      <c r="S101" s="178"/>
      <c r="T101" s="178"/>
      <c r="U101" s="178"/>
      <c r="V101" s="178"/>
      <c r="W101" s="178"/>
      <c r="X101" s="178"/>
      <c r="Y101" s="178"/>
      <c r="Z101" s="178"/>
    </row>
    <row r="102" ht="14.25" customHeight="1">
      <c r="A102" s="176"/>
      <c r="B102" s="177"/>
      <c r="C102" s="177"/>
      <c r="D102" s="177"/>
      <c r="E102" s="177"/>
      <c r="F102" s="177"/>
      <c r="G102" s="177"/>
      <c r="H102" s="178"/>
      <c r="I102" s="178"/>
      <c r="J102" s="178"/>
      <c r="K102" s="178"/>
      <c r="L102" s="178"/>
      <c r="M102" s="178"/>
      <c r="N102" s="178"/>
      <c r="O102" s="178"/>
      <c r="P102" s="178"/>
      <c r="Q102" s="178"/>
      <c r="R102" s="178"/>
      <c r="S102" s="178"/>
      <c r="T102" s="178"/>
      <c r="U102" s="178"/>
      <c r="V102" s="178"/>
      <c r="W102" s="178"/>
      <c r="X102" s="178"/>
      <c r="Y102" s="178"/>
      <c r="Z102" s="178"/>
    </row>
    <row r="103" ht="14.25" customHeight="1">
      <c r="A103" s="176"/>
      <c r="B103" s="177"/>
      <c r="C103" s="177"/>
      <c r="D103" s="177"/>
      <c r="E103" s="177"/>
      <c r="F103" s="177"/>
      <c r="G103" s="177"/>
      <c r="H103" s="178"/>
      <c r="I103" s="178"/>
      <c r="J103" s="178"/>
      <c r="K103" s="178"/>
      <c r="L103" s="178"/>
      <c r="M103" s="178"/>
      <c r="N103" s="178"/>
      <c r="O103" s="178"/>
      <c r="P103" s="178"/>
      <c r="Q103" s="178"/>
      <c r="R103" s="178"/>
      <c r="S103" s="178"/>
      <c r="T103" s="178"/>
      <c r="U103" s="178"/>
      <c r="V103" s="178"/>
      <c r="W103" s="178"/>
      <c r="X103" s="178"/>
      <c r="Y103" s="178"/>
      <c r="Z103" s="178"/>
    </row>
    <row r="104" ht="14.25" customHeight="1">
      <c r="A104" s="176"/>
      <c r="B104" s="177"/>
      <c r="C104" s="177"/>
      <c r="D104" s="177"/>
      <c r="E104" s="177"/>
      <c r="F104" s="177"/>
      <c r="G104" s="177"/>
      <c r="H104" s="178"/>
      <c r="I104" s="178"/>
      <c r="J104" s="178"/>
      <c r="K104" s="178"/>
      <c r="L104" s="178"/>
      <c r="M104" s="178"/>
      <c r="N104" s="178"/>
      <c r="O104" s="178"/>
      <c r="P104" s="178"/>
      <c r="Q104" s="178"/>
      <c r="R104" s="178"/>
      <c r="S104" s="178"/>
      <c r="T104" s="178"/>
      <c r="U104" s="178"/>
      <c r="V104" s="178"/>
      <c r="W104" s="178"/>
      <c r="X104" s="178"/>
      <c r="Y104" s="178"/>
      <c r="Z104" s="178"/>
    </row>
    <row r="105" ht="14.25" customHeight="1">
      <c r="A105" s="176"/>
      <c r="B105" s="177"/>
      <c r="C105" s="177"/>
      <c r="D105" s="177"/>
      <c r="E105" s="177"/>
      <c r="F105" s="177"/>
      <c r="G105" s="177"/>
      <c r="H105" s="178"/>
      <c r="I105" s="178"/>
      <c r="J105" s="178"/>
      <c r="K105" s="178"/>
      <c r="L105" s="178"/>
      <c r="M105" s="178"/>
      <c r="N105" s="178"/>
      <c r="O105" s="178"/>
      <c r="P105" s="178"/>
      <c r="Q105" s="178"/>
      <c r="R105" s="178"/>
      <c r="S105" s="178"/>
      <c r="T105" s="178"/>
      <c r="U105" s="178"/>
      <c r="V105" s="178"/>
      <c r="W105" s="178"/>
      <c r="X105" s="178"/>
      <c r="Y105" s="178"/>
      <c r="Z105" s="178"/>
    </row>
    <row r="106" ht="14.25" customHeight="1">
      <c r="A106" s="176"/>
      <c r="B106" s="177"/>
      <c r="C106" s="177"/>
      <c r="D106" s="177"/>
      <c r="E106" s="177"/>
      <c r="F106" s="177"/>
      <c r="G106" s="177"/>
      <c r="H106" s="178"/>
      <c r="I106" s="178"/>
      <c r="J106" s="178"/>
      <c r="K106" s="178"/>
      <c r="L106" s="178"/>
      <c r="M106" s="178"/>
      <c r="N106" s="178"/>
      <c r="O106" s="178"/>
      <c r="P106" s="178"/>
      <c r="Q106" s="178"/>
      <c r="R106" s="178"/>
      <c r="S106" s="178"/>
      <c r="T106" s="178"/>
      <c r="U106" s="178"/>
      <c r="V106" s="178"/>
      <c r="W106" s="178"/>
      <c r="X106" s="178"/>
      <c r="Y106" s="178"/>
      <c r="Z106" s="178"/>
    </row>
    <row r="107" ht="14.25" customHeight="1">
      <c r="A107" s="176"/>
      <c r="B107" s="177"/>
      <c r="C107" s="177"/>
      <c r="D107" s="177"/>
      <c r="E107" s="177"/>
      <c r="F107" s="177"/>
      <c r="G107" s="177"/>
      <c r="H107" s="178"/>
      <c r="I107" s="178"/>
      <c r="J107" s="178"/>
      <c r="K107" s="178"/>
      <c r="L107" s="178"/>
      <c r="M107" s="178"/>
      <c r="N107" s="178"/>
      <c r="O107" s="178"/>
      <c r="P107" s="178"/>
      <c r="Q107" s="178"/>
      <c r="R107" s="178"/>
      <c r="S107" s="178"/>
      <c r="T107" s="178"/>
      <c r="U107" s="178"/>
      <c r="V107" s="178"/>
      <c r="W107" s="178"/>
      <c r="X107" s="178"/>
      <c r="Y107" s="178"/>
      <c r="Z107" s="178"/>
    </row>
    <row r="108" ht="14.25" customHeight="1">
      <c r="A108" s="176"/>
      <c r="B108" s="177"/>
      <c r="C108" s="177"/>
      <c r="D108" s="177"/>
      <c r="E108" s="177"/>
      <c r="F108" s="177"/>
      <c r="G108" s="177"/>
      <c r="H108" s="178"/>
      <c r="I108" s="178"/>
      <c r="J108" s="178"/>
      <c r="K108" s="178"/>
      <c r="L108" s="178"/>
      <c r="M108" s="178"/>
      <c r="N108" s="178"/>
      <c r="O108" s="178"/>
      <c r="P108" s="178"/>
      <c r="Q108" s="178"/>
      <c r="R108" s="178"/>
      <c r="S108" s="178"/>
      <c r="T108" s="178"/>
      <c r="U108" s="178"/>
      <c r="V108" s="178"/>
      <c r="W108" s="178"/>
      <c r="X108" s="178"/>
      <c r="Y108" s="178"/>
      <c r="Z108" s="178"/>
    </row>
    <row r="109" ht="14.25" customHeight="1">
      <c r="A109" s="176"/>
      <c r="B109" s="177"/>
      <c r="C109" s="177"/>
      <c r="D109" s="177"/>
      <c r="E109" s="177"/>
      <c r="F109" s="177"/>
      <c r="G109" s="177"/>
      <c r="H109" s="178"/>
      <c r="I109" s="178"/>
      <c r="J109" s="178"/>
      <c r="K109" s="178"/>
      <c r="L109" s="178"/>
      <c r="M109" s="178"/>
      <c r="N109" s="178"/>
      <c r="O109" s="178"/>
      <c r="P109" s="178"/>
      <c r="Q109" s="178"/>
      <c r="R109" s="178"/>
      <c r="S109" s="178"/>
      <c r="T109" s="178"/>
      <c r="U109" s="178"/>
      <c r="V109" s="178"/>
      <c r="W109" s="178"/>
      <c r="X109" s="178"/>
      <c r="Y109" s="178"/>
      <c r="Z109" s="178"/>
    </row>
    <row r="110" ht="14.25" customHeight="1">
      <c r="A110" s="176"/>
      <c r="B110" s="177"/>
      <c r="C110" s="177"/>
      <c r="D110" s="177"/>
      <c r="E110" s="177"/>
      <c r="F110" s="177"/>
      <c r="G110" s="177"/>
      <c r="H110" s="178"/>
      <c r="I110" s="178"/>
      <c r="J110" s="178"/>
      <c r="K110" s="178"/>
      <c r="L110" s="178"/>
      <c r="M110" s="178"/>
      <c r="N110" s="178"/>
      <c r="O110" s="178"/>
      <c r="P110" s="178"/>
      <c r="Q110" s="178"/>
      <c r="R110" s="178"/>
      <c r="S110" s="178"/>
      <c r="T110" s="178"/>
      <c r="U110" s="178"/>
      <c r="V110" s="178"/>
      <c r="W110" s="178"/>
      <c r="X110" s="178"/>
      <c r="Y110" s="178"/>
      <c r="Z110" s="178"/>
    </row>
    <row r="111" ht="14.25" customHeight="1">
      <c r="A111" s="176"/>
      <c r="B111" s="177"/>
      <c r="C111" s="177"/>
      <c r="D111" s="177"/>
      <c r="E111" s="177"/>
      <c r="F111" s="177"/>
      <c r="G111" s="177"/>
      <c r="H111" s="178"/>
      <c r="I111" s="178"/>
      <c r="J111" s="178"/>
      <c r="K111" s="178"/>
      <c r="L111" s="178"/>
      <c r="M111" s="178"/>
      <c r="N111" s="178"/>
      <c r="O111" s="178"/>
      <c r="P111" s="178"/>
      <c r="Q111" s="178"/>
      <c r="R111" s="178"/>
      <c r="S111" s="178"/>
      <c r="T111" s="178"/>
      <c r="U111" s="178"/>
      <c r="V111" s="178"/>
      <c r="W111" s="178"/>
      <c r="X111" s="178"/>
      <c r="Y111" s="178"/>
      <c r="Z111" s="178"/>
    </row>
    <row r="112" ht="14.25" customHeight="1">
      <c r="A112" s="176"/>
      <c r="B112" s="177"/>
      <c r="C112" s="177"/>
      <c r="D112" s="177"/>
      <c r="E112" s="177"/>
      <c r="F112" s="177"/>
      <c r="G112" s="177"/>
      <c r="H112" s="178"/>
      <c r="I112" s="178"/>
      <c r="J112" s="178"/>
      <c r="K112" s="178"/>
      <c r="L112" s="178"/>
      <c r="M112" s="178"/>
      <c r="N112" s="178"/>
      <c r="O112" s="178"/>
      <c r="P112" s="178"/>
      <c r="Q112" s="178"/>
      <c r="R112" s="178"/>
      <c r="S112" s="178"/>
      <c r="T112" s="178"/>
      <c r="U112" s="178"/>
      <c r="V112" s="178"/>
      <c r="W112" s="178"/>
      <c r="X112" s="178"/>
      <c r="Y112" s="178"/>
      <c r="Z112" s="178"/>
    </row>
    <row r="113" ht="14.25" customHeight="1">
      <c r="A113" s="176"/>
      <c r="B113" s="177"/>
      <c r="C113" s="177"/>
      <c r="D113" s="177"/>
      <c r="E113" s="177"/>
      <c r="F113" s="177"/>
      <c r="G113" s="177"/>
      <c r="H113" s="178"/>
      <c r="I113" s="178"/>
      <c r="J113" s="178"/>
      <c r="K113" s="178"/>
      <c r="L113" s="178"/>
      <c r="M113" s="178"/>
      <c r="N113" s="178"/>
      <c r="O113" s="178"/>
      <c r="P113" s="178"/>
      <c r="Q113" s="178"/>
      <c r="R113" s="178"/>
      <c r="S113" s="178"/>
      <c r="T113" s="178"/>
      <c r="U113" s="178"/>
      <c r="V113" s="178"/>
      <c r="W113" s="178"/>
      <c r="X113" s="178"/>
      <c r="Y113" s="178"/>
      <c r="Z113" s="178"/>
    </row>
    <row r="114" ht="14.25" customHeight="1">
      <c r="A114" s="176"/>
      <c r="B114" s="177"/>
      <c r="C114" s="177"/>
      <c r="D114" s="177"/>
      <c r="E114" s="177"/>
      <c r="F114" s="177"/>
      <c r="G114" s="177"/>
      <c r="H114" s="178"/>
      <c r="I114" s="178"/>
      <c r="J114" s="178"/>
      <c r="K114" s="178"/>
      <c r="L114" s="178"/>
      <c r="M114" s="178"/>
      <c r="N114" s="178"/>
      <c r="O114" s="178"/>
      <c r="P114" s="178"/>
      <c r="Q114" s="178"/>
      <c r="R114" s="178"/>
      <c r="S114" s="178"/>
      <c r="T114" s="178"/>
      <c r="U114" s="178"/>
      <c r="V114" s="178"/>
      <c r="W114" s="178"/>
      <c r="X114" s="178"/>
      <c r="Y114" s="178"/>
      <c r="Z114" s="178"/>
    </row>
    <row r="115" ht="14.25" customHeight="1">
      <c r="A115" s="176"/>
      <c r="B115" s="177"/>
      <c r="C115" s="177"/>
      <c r="D115" s="177"/>
      <c r="E115" s="177"/>
      <c r="F115" s="177"/>
      <c r="G115" s="177"/>
      <c r="H115" s="178"/>
      <c r="I115" s="178"/>
      <c r="J115" s="178"/>
      <c r="K115" s="178"/>
      <c r="L115" s="178"/>
      <c r="M115" s="178"/>
      <c r="N115" s="178"/>
      <c r="O115" s="178"/>
      <c r="P115" s="178"/>
      <c r="Q115" s="178"/>
      <c r="R115" s="178"/>
      <c r="S115" s="178"/>
      <c r="T115" s="178"/>
      <c r="U115" s="178"/>
      <c r="V115" s="178"/>
      <c r="W115" s="178"/>
      <c r="X115" s="178"/>
      <c r="Y115" s="178"/>
      <c r="Z115" s="178"/>
    </row>
    <row r="116" ht="14.25" customHeight="1">
      <c r="A116" s="176"/>
      <c r="B116" s="177"/>
      <c r="C116" s="177"/>
      <c r="D116" s="177"/>
      <c r="E116" s="177"/>
      <c r="F116" s="177"/>
      <c r="G116" s="177"/>
      <c r="H116" s="178"/>
      <c r="I116" s="178"/>
      <c r="J116" s="178"/>
      <c r="K116" s="178"/>
      <c r="L116" s="178"/>
      <c r="M116" s="178"/>
      <c r="N116" s="178"/>
      <c r="O116" s="178"/>
      <c r="P116" s="178"/>
      <c r="Q116" s="178"/>
      <c r="R116" s="178"/>
      <c r="S116" s="178"/>
      <c r="T116" s="178"/>
      <c r="U116" s="178"/>
      <c r="V116" s="178"/>
      <c r="W116" s="178"/>
      <c r="X116" s="178"/>
      <c r="Y116" s="178"/>
      <c r="Z116" s="178"/>
    </row>
    <row r="117" ht="14.25" customHeight="1">
      <c r="A117" s="176"/>
      <c r="B117" s="177"/>
      <c r="C117" s="177"/>
      <c r="D117" s="177"/>
      <c r="E117" s="177"/>
      <c r="F117" s="177"/>
      <c r="G117" s="177"/>
      <c r="H117" s="178"/>
      <c r="I117" s="178"/>
      <c r="J117" s="178"/>
      <c r="K117" s="178"/>
      <c r="L117" s="178"/>
      <c r="M117" s="178"/>
      <c r="N117" s="178"/>
      <c r="O117" s="178"/>
      <c r="P117" s="178"/>
      <c r="Q117" s="178"/>
      <c r="R117" s="178"/>
      <c r="S117" s="178"/>
      <c r="T117" s="178"/>
      <c r="U117" s="178"/>
      <c r="V117" s="178"/>
      <c r="W117" s="178"/>
      <c r="X117" s="178"/>
      <c r="Y117" s="178"/>
      <c r="Z117" s="178"/>
    </row>
    <row r="118" ht="14.25" customHeight="1">
      <c r="A118" s="176"/>
      <c r="B118" s="177"/>
      <c r="C118" s="177"/>
      <c r="D118" s="177"/>
      <c r="E118" s="177"/>
      <c r="F118" s="177"/>
      <c r="G118" s="177"/>
      <c r="H118" s="178"/>
      <c r="I118" s="178"/>
      <c r="J118" s="178"/>
      <c r="K118" s="178"/>
      <c r="L118" s="178"/>
      <c r="M118" s="178"/>
      <c r="N118" s="178"/>
      <c r="O118" s="178"/>
      <c r="P118" s="178"/>
      <c r="Q118" s="178"/>
      <c r="R118" s="178"/>
      <c r="S118" s="178"/>
      <c r="T118" s="178"/>
      <c r="U118" s="178"/>
      <c r="V118" s="178"/>
      <c r="W118" s="178"/>
      <c r="X118" s="178"/>
      <c r="Y118" s="178"/>
      <c r="Z118" s="178"/>
    </row>
    <row r="119" ht="14.25" customHeight="1">
      <c r="A119" s="176"/>
      <c r="B119" s="177"/>
      <c r="C119" s="177"/>
      <c r="D119" s="177"/>
      <c r="E119" s="177"/>
      <c r="F119" s="177"/>
      <c r="G119" s="177"/>
      <c r="H119" s="178"/>
      <c r="I119" s="178"/>
      <c r="J119" s="178"/>
      <c r="K119" s="178"/>
      <c r="L119" s="178"/>
      <c r="M119" s="178"/>
      <c r="N119" s="178"/>
      <c r="O119" s="178"/>
      <c r="P119" s="178"/>
      <c r="Q119" s="178"/>
      <c r="R119" s="178"/>
      <c r="S119" s="178"/>
      <c r="T119" s="178"/>
      <c r="U119" s="178"/>
      <c r="V119" s="178"/>
      <c r="W119" s="178"/>
      <c r="X119" s="178"/>
      <c r="Y119" s="178"/>
      <c r="Z119" s="178"/>
    </row>
    <row r="120" ht="14.25" customHeight="1">
      <c r="A120" s="176"/>
      <c r="B120" s="177"/>
      <c r="C120" s="177"/>
      <c r="D120" s="177"/>
      <c r="E120" s="177"/>
      <c r="F120" s="177"/>
      <c r="G120" s="177"/>
      <c r="H120" s="178"/>
      <c r="I120" s="178"/>
      <c r="J120" s="178"/>
      <c r="K120" s="178"/>
      <c r="L120" s="178"/>
      <c r="M120" s="178"/>
      <c r="N120" s="178"/>
      <c r="O120" s="178"/>
      <c r="P120" s="178"/>
      <c r="Q120" s="178"/>
      <c r="R120" s="178"/>
      <c r="S120" s="178"/>
      <c r="T120" s="178"/>
      <c r="U120" s="178"/>
      <c r="V120" s="178"/>
      <c r="W120" s="178"/>
      <c r="X120" s="178"/>
      <c r="Y120" s="178"/>
      <c r="Z120" s="178"/>
    </row>
    <row r="121" ht="14.25" customHeight="1">
      <c r="A121" s="176"/>
      <c r="B121" s="177"/>
      <c r="C121" s="177"/>
      <c r="D121" s="177"/>
      <c r="E121" s="177"/>
      <c r="F121" s="177"/>
      <c r="G121" s="177"/>
      <c r="H121" s="178"/>
      <c r="I121" s="178"/>
      <c r="J121" s="178"/>
      <c r="K121" s="178"/>
      <c r="L121" s="178"/>
      <c r="M121" s="178"/>
      <c r="N121" s="178"/>
      <c r="O121" s="178"/>
      <c r="P121" s="178"/>
      <c r="Q121" s="178"/>
      <c r="R121" s="178"/>
      <c r="S121" s="178"/>
      <c r="T121" s="178"/>
      <c r="U121" s="178"/>
      <c r="V121" s="178"/>
      <c r="W121" s="178"/>
      <c r="X121" s="178"/>
      <c r="Y121" s="178"/>
      <c r="Z121" s="178"/>
    </row>
    <row r="122" ht="14.25" customHeight="1">
      <c r="A122" s="176"/>
      <c r="B122" s="177"/>
      <c r="C122" s="177"/>
      <c r="D122" s="177"/>
      <c r="E122" s="177"/>
      <c r="F122" s="177"/>
      <c r="G122" s="177"/>
      <c r="H122" s="178"/>
      <c r="I122" s="178"/>
      <c r="J122" s="178"/>
      <c r="K122" s="178"/>
      <c r="L122" s="178"/>
      <c r="M122" s="178"/>
      <c r="N122" s="178"/>
      <c r="O122" s="178"/>
      <c r="P122" s="178"/>
      <c r="Q122" s="178"/>
      <c r="R122" s="178"/>
      <c r="S122" s="178"/>
      <c r="T122" s="178"/>
      <c r="U122" s="178"/>
      <c r="V122" s="178"/>
      <c r="W122" s="178"/>
      <c r="X122" s="178"/>
      <c r="Y122" s="178"/>
      <c r="Z122" s="178"/>
    </row>
    <row r="123" ht="14.25" customHeight="1">
      <c r="A123" s="176"/>
      <c r="B123" s="177"/>
      <c r="C123" s="177"/>
      <c r="D123" s="177"/>
      <c r="E123" s="177"/>
      <c r="F123" s="177"/>
      <c r="G123" s="177"/>
      <c r="H123" s="178"/>
      <c r="I123" s="178"/>
      <c r="J123" s="178"/>
      <c r="K123" s="178"/>
      <c r="L123" s="178"/>
      <c r="M123" s="178"/>
      <c r="N123" s="178"/>
      <c r="O123" s="178"/>
      <c r="P123" s="178"/>
      <c r="Q123" s="178"/>
      <c r="R123" s="178"/>
      <c r="S123" s="178"/>
      <c r="T123" s="178"/>
      <c r="U123" s="178"/>
      <c r="V123" s="178"/>
      <c r="W123" s="178"/>
      <c r="X123" s="178"/>
      <c r="Y123" s="178"/>
      <c r="Z123" s="178"/>
    </row>
    <row r="124" ht="14.25" customHeight="1">
      <c r="A124" s="176"/>
      <c r="B124" s="177"/>
      <c r="C124" s="177"/>
      <c r="D124" s="177"/>
      <c r="E124" s="177"/>
      <c r="F124" s="177"/>
      <c r="G124" s="177"/>
      <c r="H124" s="178"/>
      <c r="I124" s="178"/>
      <c r="J124" s="178"/>
      <c r="K124" s="178"/>
      <c r="L124" s="178"/>
      <c r="M124" s="178"/>
      <c r="N124" s="178"/>
      <c r="O124" s="178"/>
      <c r="P124" s="178"/>
      <c r="Q124" s="178"/>
      <c r="R124" s="178"/>
      <c r="S124" s="178"/>
      <c r="T124" s="178"/>
      <c r="U124" s="178"/>
      <c r="V124" s="178"/>
      <c r="W124" s="178"/>
      <c r="X124" s="178"/>
      <c r="Y124" s="178"/>
      <c r="Z124" s="178"/>
    </row>
    <row r="125" ht="14.25" customHeight="1">
      <c r="A125" s="176"/>
      <c r="B125" s="177"/>
      <c r="C125" s="177"/>
      <c r="D125" s="177"/>
      <c r="E125" s="177"/>
      <c r="F125" s="177"/>
      <c r="G125" s="177"/>
      <c r="H125" s="178"/>
      <c r="I125" s="178"/>
      <c r="J125" s="178"/>
      <c r="K125" s="178"/>
      <c r="L125" s="178"/>
      <c r="M125" s="178"/>
      <c r="N125" s="178"/>
      <c r="O125" s="178"/>
      <c r="P125" s="178"/>
      <c r="Q125" s="178"/>
      <c r="R125" s="178"/>
      <c r="S125" s="178"/>
      <c r="T125" s="178"/>
      <c r="U125" s="178"/>
      <c r="V125" s="178"/>
      <c r="W125" s="178"/>
      <c r="X125" s="178"/>
      <c r="Y125" s="178"/>
      <c r="Z125" s="178"/>
    </row>
    <row r="126" ht="14.25" customHeight="1">
      <c r="A126" s="176"/>
      <c r="B126" s="177"/>
      <c r="C126" s="177"/>
      <c r="D126" s="177"/>
      <c r="E126" s="177"/>
      <c r="F126" s="177"/>
      <c r="G126" s="177"/>
      <c r="H126" s="178"/>
      <c r="I126" s="178"/>
      <c r="J126" s="178"/>
      <c r="K126" s="178"/>
      <c r="L126" s="178"/>
      <c r="M126" s="178"/>
      <c r="N126" s="178"/>
      <c r="O126" s="178"/>
      <c r="P126" s="178"/>
      <c r="Q126" s="178"/>
      <c r="R126" s="178"/>
      <c r="S126" s="178"/>
      <c r="T126" s="178"/>
      <c r="U126" s="178"/>
      <c r="V126" s="178"/>
      <c r="W126" s="178"/>
      <c r="X126" s="178"/>
      <c r="Y126" s="178"/>
      <c r="Z126" s="178"/>
    </row>
    <row r="127" ht="14.25" customHeight="1">
      <c r="A127" s="176"/>
      <c r="B127" s="177"/>
      <c r="C127" s="177"/>
      <c r="D127" s="177"/>
      <c r="E127" s="177"/>
      <c r="F127" s="177"/>
      <c r="G127" s="177"/>
      <c r="H127" s="178"/>
      <c r="I127" s="178"/>
      <c r="J127" s="178"/>
      <c r="K127" s="178"/>
      <c r="L127" s="178"/>
      <c r="M127" s="178"/>
      <c r="N127" s="178"/>
      <c r="O127" s="178"/>
      <c r="P127" s="178"/>
      <c r="Q127" s="178"/>
      <c r="R127" s="178"/>
      <c r="S127" s="178"/>
      <c r="T127" s="178"/>
      <c r="U127" s="178"/>
      <c r="V127" s="178"/>
      <c r="W127" s="178"/>
      <c r="X127" s="178"/>
      <c r="Y127" s="178"/>
      <c r="Z127" s="178"/>
    </row>
    <row r="128" ht="14.25" customHeight="1">
      <c r="A128" s="176"/>
      <c r="B128" s="177"/>
      <c r="C128" s="177"/>
      <c r="D128" s="177"/>
      <c r="E128" s="177"/>
      <c r="F128" s="177"/>
      <c r="G128" s="177"/>
      <c r="H128" s="178"/>
      <c r="I128" s="178"/>
      <c r="J128" s="178"/>
      <c r="K128" s="178"/>
      <c r="L128" s="178"/>
      <c r="M128" s="178"/>
      <c r="N128" s="178"/>
      <c r="O128" s="178"/>
      <c r="P128" s="178"/>
      <c r="Q128" s="178"/>
      <c r="R128" s="178"/>
      <c r="S128" s="178"/>
      <c r="T128" s="178"/>
      <c r="U128" s="178"/>
      <c r="V128" s="178"/>
      <c r="W128" s="178"/>
      <c r="X128" s="178"/>
      <c r="Y128" s="178"/>
      <c r="Z128" s="178"/>
    </row>
    <row r="129" ht="14.25" customHeight="1">
      <c r="A129" s="176"/>
      <c r="B129" s="177"/>
      <c r="C129" s="177"/>
      <c r="D129" s="177"/>
      <c r="E129" s="177"/>
      <c r="F129" s="177"/>
      <c r="G129" s="177"/>
      <c r="H129" s="178"/>
      <c r="I129" s="178"/>
      <c r="J129" s="178"/>
      <c r="K129" s="178"/>
      <c r="L129" s="178"/>
      <c r="M129" s="178"/>
      <c r="N129" s="178"/>
      <c r="O129" s="178"/>
      <c r="P129" s="178"/>
      <c r="Q129" s="178"/>
      <c r="R129" s="178"/>
      <c r="S129" s="178"/>
      <c r="T129" s="178"/>
      <c r="U129" s="178"/>
      <c r="V129" s="178"/>
      <c r="W129" s="178"/>
      <c r="X129" s="178"/>
      <c r="Y129" s="178"/>
      <c r="Z129" s="178"/>
    </row>
    <row r="130" ht="14.25" customHeight="1">
      <c r="A130" s="176"/>
      <c r="B130" s="177"/>
      <c r="C130" s="177"/>
      <c r="D130" s="177"/>
      <c r="E130" s="177"/>
      <c r="F130" s="177"/>
      <c r="G130" s="177"/>
      <c r="H130" s="178"/>
      <c r="I130" s="178"/>
      <c r="J130" s="178"/>
      <c r="K130" s="178"/>
      <c r="L130" s="178"/>
      <c r="M130" s="178"/>
      <c r="N130" s="178"/>
      <c r="O130" s="178"/>
      <c r="P130" s="178"/>
      <c r="Q130" s="178"/>
      <c r="R130" s="178"/>
      <c r="S130" s="178"/>
      <c r="T130" s="178"/>
      <c r="U130" s="178"/>
      <c r="V130" s="178"/>
      <c r="W130" s="178"/>
      <c r="X130" s="178"/>
      <c r="Y130" s="178"/>
      <c r="Z130" s="178"/>
    </row>
    <row r="131" ht="14.25" customHeight="1">
      <c r="A131" s="176"/>
      <c r="B131" s="177"/>
      <c r="C131" s="177"/>
      <c r="D131" s="177"/>
      <c r="E131" s="177"/>
      <c r="F131" s="177"/>
      <c r="G131" s="177"/>
      <c r="H131" s="178"/>
      <c r="I131" s="178"/>
      <c r="J131" s="178"/>
      <c r="K131" s="178"/>
      <c r="L131" s="178"/>
      <c r="M131" s="178"/>
      <c r="N131" s="178"/>
      <c r="O131" s="178"/>
      <c r="P131" s="178"/>
      <c r="Q131" s="178"/>
      <c r="R131" s="178"/>
      <c r="S131" s="178"/>
      <c r="T131" s="178"/>
      <c r="U131" s="178"/>
      <c r="V131" s="178"/>
      <c r="W131" s="178"/>
      <c r="X131" s="178"/>
      <c r="Y131" s="178"/>
      <c r="Z131" s="178"/>
    </row>
    <row r="132" ht="14.25" customHeight="1">
      <c r="A132" s="176"/>
      <c r="B132" s="177"/>
      <c r="C132" s="177"/>
      <c r="D132" s="177"/>
      <c r="E132" s="177"/>
      <c r="F132" s="177"/>
      <c r="G132" s="177"/>
      <c r="H132" s="178"/>
      <c r="I132" s="178"/>
      <c r="J132" s="178"/>
      <c r="K132" s="178"/>
      <c r="L132" s="178"/>
      <c r="M132" s="178"/>
      <c r="N132" s="178"/>
      <c r="O132" s="178"/>
      <c r="P132" s="178"/>
      <c r="Q132" s="178"/>
      <c r="R132" s="178"/>
      <c r="S132" s="178"/>
      <c r="T132" s="178"/>
      <c r="U132" s="178"/>
      <c r="V132" s="178"/>
      <c r="W132" s="178"/>
      <c r="X132" s="178"/>
      <c r="Y132" s="178"/>
      <c r="Z132" s="178"/>
    </row>
    <row r="133" ht="14.25" customHeight="1">
      <c r="A133" s="176"/>
      <c r="B133" s="177"/>
      <c r="C133" s="177"/>
      <c r="D133" s="177"/>
      <c r="E133" s="177"/>
      <c r="F133" s="177"/>
      <c r="G133" s="177"/>
      <c r="H133" s="178"/>
      <c r="I133" s="178"/>
      <c r="J133" s="178"/>
      <c r="K133" s="178"/>
      <c r="L133" s="178"/>
      <c r="M133" s="178"/>
      <c r="N133" s="178"/>
      <c r="O133" s="178"/>
      <c r="P133" s="178"/>
      <c r="Q133" s="178"/>
      <c r="R133" s="178"/>
      <c r="S133" s="178"/>
      <c r="T133" s="178"/>
      <c r="U133" s="178"/>
      <c r="V133" s="178"/>
      <c r="W133" s="178"/>
      <c r="X133" s="178"/>
      <c r="Y133" s="178"/>
      <c r="Z133" s="178"/>
    </row>
    <row r="134" ht="14.25" customHeight="1">
      <c r="A134" s="176"/>
      <c r="B134" s="177"/>
      <c r="C134" s="177"/>
      <c r="D134" s="177"/>
      <c r="E134" s="177"/>
      <c r="F134" s="177"/>
      <c r="G134" s="177"/>
      <c r="H134" s="178"/>
      <c r="I134" s="178"/>
      <c r="J134" s="178"/>
      <c r="K134" s="178"/>
      <c r="L134" s="178"/>
      <c r="M134" s="178"/>
      <c r="N134" s="178"/>
      <c r="O134" s="178"/>
      <c r="P134" s="178"/>
      <c r="Q134" s="178"/>
      <c r="R134" s="178"/>
      <c r="S134" s="178"/>
      <c r="T134" s="178"/>
      <c r="U134" s="178"/>
      <c r="V134" s="178"/>
      <c r="W134" s="178"/>
      <c r="X134" s="178"/>
      <c r="Y134" s="178"/>
      <c r="Z134" s="178"/>
    </row>
    <row r="135" ht="14.25" customHeight="1">
      <c r="A135" s="176"/>
      <c r="B135" s="177"/>
      <c r="C135" s="177"/>
      <c r="D135" s="177"/>
      <c r="E135" s="177"/>
      <c r="F135" s="177"/>
      <c r="G135" s="177"/>
      <c r="H135" s="178"/>
      <c r="I135" s="178"/>
      <c r="J135" s="178"/>
      <c r="K135" s="178"/>
      <c r="L135" s="178"/>
      <c r="M135" s="178"/>
      <c r="N135" s="178"/>
      <c r="O135" s="178"/>
      <c r="P135" s="178"/>
      <c r="Q135" s="178"/>
      <c r="R135" s="178"/>
      <c r="S135" s="178"/>
      <c r="T135" s="178"/>
      <c r="U135" s="178"/>
      <c r="V135" s="178"/>
      <c r="W135" s="178"/>
      <c r="X135" s="178"/>
      <c r="Y135" s="178"/>
      <c r="Z135" s="178"/>
    </row>
    <row r="136" ht="14.25" customHeight="1">
      <c r="A136" s="176"/>
      <c r="B136" s="177"/>
      <c r="C136" s="177"/>
      <c r="D136" s="177"/>
      <c r="E136" s="177"/>
      <c r="F136" s="177"/>
      <c r="G136" s="177"/>
      <c r="H136" s="178"/>
      <c r="I136" s="178"/>
      <c r="J136" s="178"/>
      <c r="K136" s="178"/>
      <c r="L136" s="178"/>
      <c r="M136" s="178"/>
      <c r="N136" s="178"/>
      <c r="O136" s="178"/>
      <c r="P136" s="178"/>
      <c r="Q136" s="178"/>
      <c r="R136" s="178"/>
      <c r="S136" s="178"/>
      <c r="T136" s="178"/>
      <c r="U136" s="178"/>
      <c r="V136" s="178"/>
      <c r="W136" s="178"/>
      <c r="X136" s="178"/>
      <c r="Y136" s="178"/>
      <c r="Z136" s="178"/>
    </row>
    <row r="137" ht="14.25" customHeight="1">
      <c r="A137" s="176"/>
      <c r="B137" s="177"/>
      <c r="C137" s="177"/>
      <c r="D137" s="177"/>
      <c r="E137" s="177"/>
      <c r="F137" s="177"/>
      <c r="G137" s="177"/>
      <c r="H137" s="178"/>
      <c r="I137" s="178"/>
      <c r="J137" s="178"/>
      <c r="K137" s="178"/>
      <c r="L137" s="178"/>
      <c r="M137" s="178"/>
      <c r="N137" s="178"/>
      <c r="O137" s="178"/>
      <c r="P137" s="178"/>
      <c r="Q137" s="178"/>
      <c r="R137" s="178"/>
      <c r="S137" s="178"/>
      <c r="T137" s="178"/>
      <c r="U137" s="178"/>
      <c r="V137" s="178"/>
      <c r="W137" s="178"/>
      <c r="X137" s="178"/>
      <c r="Y137" s="178"/>
      <c r="Z137" s="178"/>
    </row>
    <row r="138" ht="14.25" customHeight="1">
      <c r="A138" s="176"/>
      <c r="B138" s="177"/>
      <c r="C138" s="177"/>
      <c r="D138" s="177"/>
      <c r="E138" s="177"/>
      <c r="F138" s="177"/>
      <c r="G138" s="177"/>
      <c r="H138" s="178"/>
      <c r="I138" s="178"/>
      <c r="J138" s="178"/>
      <c r="K138" s="178"/>
      <c r="L138" s="178"/>
      <c r="M138" s="178"/>
      <c r="N138" s="178"/>
      <c r="O138" s="178"/>
      <c r="P138" s="178"/>
      <c r="Q138" s="178"/>
      <c r="R138" s="178"/>
      <c r="S138" s="178"/>
      <c r="T138" s="178"/>
      <c r="U138" s="178"/>
      <c r="V138" s="178"/>
      <c r="W138" s="178"/>
      <c r="X138" s="178"/>
      <c r="Y138" s="178"/>
      <c r="Z138" s="178"/>
    </row>
    <row r="139" ht="14.25" customHeight="1">
      <c r="A139" s="176"/>
      <c r="B139" s="177"/>
      <c r="C139" s="177"/>
      <c r="D139" s="177"/>
      <c r="E139" s="177"/>
      <c r="F139" s="177"/>
      <c r="G139" s="177"/>
      <c r="H139" s="178"/>
      <c r="I139" s="178"/>
      <c r="J139" s="178"/>
      <c r="K139" s="178"/>
      <c r="L139" s="178"/>
      <c r="M139" s="178"/>
      <c r="N139" s="178"/>
      <c r="O139" s="178"/>
      <c r="P139" s="178"/>
      <c r="Q139" s="178"/>
      <c r="R139" s="178"/>
      <c r="S139" s="178"/>
      <c r="T139" s="178"/>
      <c r="U139" s="178"/>
      <c r="V139" s="178"/>
      <c r="W139" s="178"/>
      <c r="X139" s="178"/>
      <c r="Y139" s="178"/>
      <c r="Z139" s="178"/>
    </row>
    <row r="140" ht="14.25" customHeight="1">
      <c r="A140" s="176"/>
      <c r="B140" s="177"/>
      <c r="C140" s="177"/>
      <c r="D140" s="177"/>
      <c r="E140" s="177"/>
      <c r="F140" s="177"/>
      <c r="G140" s="177"/>
      <c r="H140" s="178"/>
      <c r="I140" s="178"/>
      <c r="J140" s="178"/>
      <c r="K140" s="178"/>
      <c r="L140" s="178"/>
      <c r="M140" s="178"/>
      <c r="N140" s="178"/>
      <c r="O140" s="178"/>
      <c r="P140" s="178"/>
      <c r="Q140" s="178"/>
      <c r="R140" s="178"/>
      <c r="S140" s="178"/>
      <c r="T140" s="178"/>
      <c r="U140" s="178"/>
      <c r="V140" s="178"/>
      <c r="W140" s="178"/>
      <c r="X140" s="178"/>
      <c r="Y140" s="178"/>
      <c r="Z140" s="178"/>
    </row>
    <row r="141" ht="14.25" customHeight="1">
      <c r="A141" s="176"/>
      <c r="B141" s="177"/>
      <c r="C141" s="177"/>
      <c r="D141" s="177"/>
      <c r="E141" s="177"/>
      <c r="F141" s="177"/>
      <c r="G141" s="177"/>
      <c r="H141" s="178"/>
      <c r="I141" s="178"/>
      <c r="J141" s="178"/>
      <c r="K141" s="178"/>
      <c r="L141" s="178"/>
      <c r="M141" s="178"/>
      <c r="N141" s="178"/>
      <c r="O141" s="178"/>
      <c r="P141" s="178"/>
      <c r="Q141" s="178"/>
      <c r="R141" s="178"/>
      <c r="S141" s="178"/>
      <c r="T141" s="178"/>
      <c r="U141" s="178"/>
      <c r="V141" s="178"/>
      <c r="W141" s="178"/>
      <c r="X141" s="178"/>
      <c r="Y141" s="178"/>
      <c r="Z141" s="178"/>
    </row>
    <row r="142" ht="14.25" customHeight="1">
      <c r="A142" s="176"/>
      <c r="B142" s="177"/>
      <c r="C142" s="177"/>
      <c r="D142" s="177"/>
      <c r="E142" s="177"/>
      <c r="F142" s="177"/>
      <c r="G142" s="177"/>
      <c r="H142" s="178"/>
      <c r="I142" s="178"/>
      <c r="J142" s="178"/>
      <c r="K142" s="178"/>
      <c r="L142" s="178"/>
      <c r="M142" s="178"/>
      <c r="N142" s="178"/>
      <c r="O142" s="178"/>
      <c r="P142" s="178"/>
      <c r="Q142" s="178"/>
      <c r="R142" s="178"/>
      <c r="S142" s="178"/>
      <c r="T142" s="178"/>
      <c r="U142" s="178"/>
      <c r="V142" s="178"/>
      <c r="W142" s="178"/>
      <c r="X142" s="178"/>
      <c r="Y142" s="178"/>
      <c r="Z142" s="178"/>
    </row>
    <row r="143" ht="14.25" customHeight="1">
      <c r="A143" s="176"/>
      <c r="B143" s="177"/>
      <c r="C143" s="177"/>
      <c r="D143" s="177"/>
      <c r="E143" s="177"/>
      <c r="F143" s="177"/>
      <c r="G143" s="177"/>
      <c r="H143" s="178"/>
      <c r="I143" s="178"/>
      <c r="J143" s="178"/>
      <c r="K143" s="178"/>
      <c r="L143" s="178"/>
      <c r="M143" s="178"/>
      <c r="N143" s="178"/>
      <c r="O143" s="178"/>
      <c r="P143" s="178"/>
      <c r="Q143" s="178"/>
      <c r="R143" s="178"/>
      <c r="S143" s="178"/>
      <c r="T143" s="178"/>
      <c r="U143" s="178"/>
      <c r="V143" s="178"/>
      <c r="W143" s="178"/>
      <c r="X143" s="178"/>
      <c r="Y143" s="178"/>
      <c r="Z143" s="178"/>
    </row>
    <row r="144" ht="14.25" customHeight="1">
      <c r="A144" s="176"/>
      <c r="B144" s="177"/>
      <c r="C144" s="177"/>
      <c r="D144" s="177"/>
      <c r="E144" s="177"/>
      <c r="F144" s="177"/>
      <c r="G144" s="177"/>
      <c r="H144" s="178"/>
      <c r="I144" s="178"/>
      <c r="J144" s="178"/>
      <c r="K144" s="178"/>
      <c r="L144" s="178"/>
      <c r="M144" s="178"/>
      <c r="N144" s="178"/>
      <c r="O144" s="178"/>
      <c r="P144" s="178"/>
      <c r="Q144" s="178"/>
      <c r="R144" s="178"/>
      <c r="S144" s="178"/>
      <c r="T144" s="178"/>
      <c r="U144" s="178"/>
      <c r="V144" s="178"/>
      <c r="W144" s="178"/>
      <c r="X144" s="178"/>
      <c r="Y144" s="178"/>
      <c r="Z144" s="178"/>
    </row>
    <row r="145" ht="14.25" customHeight="1">
      <c r="A145" s="176"/>
      <c r="B145" s="177"/>
      <c r="C145" s="177"/>
      <c r="D145" s="177"/>
      <c r="E145" s="177"/>
      <c r="F145" s="177"/>
      <c r="G145" s="177"/>
      <c r="H145" s="178"/>
      <c r="I145" s="178"/>
      <c r="J145" s="178"/>
      <c r="K145" s="178"/>
      <c r="L145" s="178"/>
      <c r="M145" s="178"/>
      <c r="N145" s="178"/>
      <c r="O145" s="178"/>
      <c r="P145" s="178"/>
      <c r="Q145" s="178"/>
      <c r="R145" s="178"/>
      <c r="S145" s="178"/>
      <c r="T145" s="178"/>
      <c r="U145" s="178"/>
      <c r="V145" s="178"/>
      <c r="W145" s="178"/>
      <c r="X145" s="178"/>
      <c r="Y145" s="178"/>
      <c r="Z145" s="178"/>
    </row>
    <row r="146" ht="14.25" customHeight="1">
      <c r="A146" s="176"/>
      <c r="B146" s="177"/>
      <c r="C146" s="177"/>
      <c r="D146" s="177"/>
      <c r="E146" s="177"/>
      <c r="F146" s="177"/>
      <c r="G146" s="177"/>
      <c r="H146" s="178"/>
      <c r="I146" s="178"/>
      <c r="J146" s="178"/>
      <c r="K146" s="178"/>
      <c r="L146" s="178"/>
      <c r="M146" s="178"/>
      <c r="N146" s="178"/>
      <c r="O146" s="178"/>
      <c r="P146" s="178"/>
      <c r="Q146" s="178"/>
      <c r="R146" s="178"/>
      <c r="S146" s="178"/>
      <c r="T146" s="178"/>
      <c r="U146" s="178"/>
      <c r="V146" s="178"/>
      <c r="W146" s="178"/>
      <c r="X146" s="178"/>
      <c r="Y146" s="178"/>
      <c r="Z146" s="178"/>
    </row>
    <row r="147" ht="14.25" customHeight="1">
      <c r="A147" s="176"/>
      <c r="B147" s="177"/>
      <c r="C147" s="177"/>
      <c r="D147" s="177"/>
      <c r="E147" s="177"/>
      <c r="F147" s="177"/>
      <c r="G147" s="177"/>
      <c r="H147" s="178"/>
      <c r="I147" s="178"/>
      <c r="J147" s="178"/>
      <c r="K147" s="178"/>
      <c r="L147" s="178"/>
      <c r="M147" s="178"/>
      <c r="N147" s="178"/>
      <c r="O147" s="178"/>
      <c r="P147" s="178"/>
      <c r="Q147" s="178"/>
      <c r="R147" s="178"/>
      <c r="S147" s="178"/>
      <c r="T147" s="178"/>
      <c r="U147" s="178"/>
      <c r="V147" s="178"/>
      <c r="W147" s="178"/>
      <c r="X147" s="178"/>
      <c r="Y147" s="178"/>
      <c r="Z147" s="178"/>
    </row>
    <row r="148" ht="14.25" customHeight="1">
      <c r="A148" s="176"/>
      <c r="B148" s="177"/>
      <c r="C148" s="177"/>
      <c r="D148" s="177"/>
      <c r="E148" s="177"/>
      <c r="F148" s="177"/>
      <c r="G148" s="177"/>
      <c r="H148" s="178"/>
      <c r="I148" s="178"/>
      <c r="J148" s="178"/>
      <c r="K148" s="178"/>
      <c r="L148" s="178"/>
      <c r="M148" s="178"/>
      <c r="N148" s="178"/>
      <c r="O148" s="178"/>
      <c r="P148" s="178"/>
      <c r="Q148" s="178"/>
      <c r="R148" s="178"/>
      <c r="S148" s="178"/>
      <c r="T148" s="178"/>
      <c r="U148" s="178"/>
      <c r="V148" s="178"/>
      <c r="W148" s="178"/>
      <c r="X148" s="178"/>
      <c r="Y148" s="178"/>
      <c r="Z148" s="178"/>
    </row>
    <row r="149" ht="14.25" customHeight="1">
      <c r="A149" s="176"/>
      <c r="B149" s="177"/>
      <c r="C149" s="177"/>
      <c r="D149" s="177"/>
      <c r="E149" s="177"/>
      <c r="F149" s="177"/>
      <c r="G149" s="177"/>
      <c r="H149" s="178"/>
      <c r="I149" s="178"/>
      <c r="J149" s="178"/>
      <c r="K149" s="178"/>
      <c r="L149" s="178"/>
      <c r="M149" s="178"/>
      <c r="N149" s="178"/>
      <c r="O149" s="178"/>
      <c r="P149" s="178"/>
      <c r="Q149" s="178"/>
      <c r="R149" s="178"/>
      <c r="S149" s="178"/>
      <c r="T149" s="178"/>
      <c r="U149" s="178"/>
      <c r="V149" s="178"/>
      <c r="W149" s="178"/>
      <c r="X149" s="178"/>
      <c r="Y149" s="178"/>
      <c r="Z149" s="178"/>
    </row>
    <row r="150" ht="14.25" customHeight="1">
      <c r="A150" s="176"/>
      <c r="B150" s="177"/>
      <c r="C150" s="177"/>
      <c r="D150" s="177"/>
      <c r="E150" s="177"/>
      <c r="F150" s="177"/>
      <c r="G150" s="177"/>
      <c r="H150" s="178"/>
      <c r="I150" s="178"/>
      <c r="J150" s="178"/>
      <c r="K150" s="178"/>
      <c r="L150" s="178"/>
      <c r="M150" s="178"/>
      <c r="N150" s="178"/>
      <c r="O150" s="178"/>
      <c r="P150" s="178"/>
      <c r="Q150" s="178"/>
      <c r="R150" s="178"/>
      <c r="S150" s="178"/>
      <c r="T150" s="178"/>
      <c r="U150" s="178"/>
      <c r="V150" s="178"/>
      <c r="W150" s="178"/>
      <c r="X150" s="178"/>
      <c r="Y150" s="178"/>
      <c r="Z150" s="178"/>
    </row>
    <row r="151" ht="14.25" customHeight="1">
      <c r="A151" s="176"/>
      <c r="B151" s="177"/>
      <c r="C151" s="177"/>
      <c r="D151" s="177"/>
      <c r="E151" s="177"/>
      <c r="F151" s="177"/>
      <c r="G151" s="177"/>
      <c r="H151" s="178"/>
      <c r="I151" s="178"/>
      <c r="J151" s="178"/>
      <c r="K151" s="178"/>
      <c r="L151" s="178"/>
      <c r="M151" s="178"/>
      <c r="N151" s="178"/>
      <c r="O151" s="178"/>
      <c r="P151" s="178"/>
      <c r="Q151" s="178"/>
      <c r="R151" s="178"/>
      <c r="S151" s="178"/>
      <c r="T151" s="178"/>
      <c r="U151" s="178"/>
      <c r="V151" s="178"/>
      <c r="W151" s="178"/>
      <c r="X151" s="178"/>
      <c r="Y151" s="178"/>
      <c r="Z151" s="178"/>
    </row>
    <row r="152" ht="14.25" customHeight="1">
      <c r="A152" s="176"/>
      <c r="B152" s="177"/>
      <c r="C152" s="177"/>
      <c r="D152" s="177"/>
      <c r="E152" s="177"/>
      <c r="F152" s="177"/>
      <c r="G152" s="177"/>
      <c r="H152" s="178"/>
      <c r="I152" s="178"/>
      <c r="J152" s="178"/>
      <c r="K152" s="178"/>
      <c r="L152" s="178"/>
      <c r="M152" s="178"/>
      <c r="N152" s="178"/>
      <c r="O152" s="178"/>
      <c r="P152" s="178"/>
      <c r="Q152" s="178"/>
      <c r="R152" s="178"/>
      <c r="S152" s="178"/>
      <c r="T152" s="178"/>
      <c r="U152" s="178"/>
      <c r="V152" s="178"/>
      <c r="W152" s="178"/>
      <c r="X152" s="178"/>
      <c r="Y152" s="178"/>
      <c r="Z152" s="178"/>
    </row>
    <row r="153" ht="14.25" customHeight="1">
      <c r="A153" s="176"/>
      <c r="B153" s="177"/>
      <c r="C153" s="177"/>
      <c r="D153" s="177"/>
      <c r="E153" s="177"/>
      <c r="F153" s="177"/>
      <c r="G153" s="177"/>
      <c r="H153" s="178"/>
      <c r="I153" s="178"/>
      <c r="J153" s="178"/>
      <c r="K153" s="178"/>
      <c r="L153" s="178"/>
      <c r="M153" s="178"/>
      <c r="N153" s="178"/>
      <c r="O153" s="178"/>
      <c r="P153" s="178"/>
      <c r="Q153" s="178"/>
      <c r="R153" s="178"/>
      <c r="S153" s="178"/>
      <c r="T153" s="178"/>
      <c r="U153" s="178"/>
      <c r="V153" s="178"/>
      <c r="W153" s="178"/>
      <c r="X153" s="178"/>
      <c r="Y153" s="178"/>
      <c r="Z153" s="178"/>
    </row>
    <row r="154" ht="14.25" customHeight="1">
      <c r="A154" s="176"/>
      <c r="B154" s="177"/>
      <c r="C154" s="177"/>
      <c r="D154" s="177"/>
      <c r="E154" s="177"/>
      <c r="F154" s="177"/>
      <c r="G154" s="177"/>
      <c r="H154" s="178"/>
      <c r="I154" s="178"/>
      <c r="J154" s="178"/>
      <c r="K154" s="178"/>
      <c r="L154" s="178"/>
      <c r="M154" s="178"/>
      <c r="N154" s="178"/>
      <c r="O154" s="178"/>
      <c r="P154" s="178"/>
      <c r="Q154" s="178"/>
      <c r="R154" s="178"/>
      <c r="S154" s="178"/>
      <c r="T154" s="178"/>
      <c r="U154" s="178"/>
      <c r="V154" s="178"/>
      <c r="W154" s="178"/>
      <c r="X154" s="178"/>
      <c r="Y154" s="178"/>
      <c r="Z154" s="178"/>
    </row>
    <row r="155" ht="14.25" customHeight="1">
      <c r="A155" s="176"/>
      <c r="B155" s="177"/>
      <c r="C155" s="177"/>
      <c r="D155" s="177"/>
      <c r="E155" s="177"/>
      <c r="F155" s="177"/>
      <c r="G155" s="177"/>
      <c r="H155" s="178"/>
      <c r="I155" s="178"/>
      <c r="J155" s="178"/>
      <c r="K155" s="178"/>
      <c r="L155" s="178"/>
      <c r="M155" s="178"/>
      <c r="N155" s="178"/>
      <c r="O155" s="178"/>
      <c r="P155" s="178"/>
      <c r="Q155" s="178"/>
      <c r="R155" s="178"/>
      <c r="S155" s="178"/>
      <c r="T155" s="178"/>
      <c r="U155" s="178"/>
      <c r="V155" s="178"/>
      <c r="W155" s="178"/>
      <c r="X155" s="178"/>
      <c r="Y155" s="178"/>
      <c r="Z155" s="178"/>
    </row>
    <row r="156" ht="14.25" customHeight="1">
      <c r="A156" s="176"/>
      <c r="B156" s="177"/>
      <c r="C156" s="177"/>
      <c r="D156" s="177"/>
      <c r="E156" s="177"/>
      <c r="F156" s="177"/>
      <c r="G156" s="177"/>
      <c r="H156" s="178"/>
      <c r="I156" s="178"/>
      <c r="J156" s="178"/>
      <c r="K156" s="178"/>
      <c r="L156" s="178"/>
      <c r="M156" s="178"/>
      <c r="N156" s="178"/>
      <c r="O156" s="178"/>
      <c r="P156" s="178"/>
      <c r="Q156" s="178"/>
      <c r="R156" s="178"/>
      <c r="S156" s="178"/>
      <c r="T156" s="178"/>
      <c r="U156" s="178"/>
      <c r="V156" s="178"/>
      <c r="W156" s="178"/>
      <c r="X156" s="178"/>
      <c r="Y156" s="178"/>
      <c r="Z156" s="178"/>
    </row>
    <row r="157" ht="14.25" customHeight="1">
      <c r="A157" s="176"/>
      <c r="B157" s="177"/>
      <c r="C157" s="177"/>
      <c r="D157" s="177"/>
      <c r="E157" s="177"/>
      <c r="F157" s="177"/>
      <c r="G157" s="177"/>
      <c r="H157" s="178"/>
      <c r="I157" s="178"/>
      <c r="J157" s="178"/>
      <c r="K157" s="178"/>
      <c r="L157" s="178"/>
      <c r="M157" s="178"/>
      <c r="N157" s="178"/>
      <c r="O157" s="178"/>
      <c r="P157" s="178"/>
      <c r="Q157" s="178"/>
      <c r="R157" s="178"/>
      <c r="S157" s="178"/>
      <c r="T157" s="178"/>
      <c r="U157" s="178"/>
      <c r="V157" s="178"/>
      <c r="W157" s="178"/>
      <c r="X157" s="178"/>
      <c r="Y157" s="178"/>
      <c r="Z157" s="178"/>
    </row>
    <row r="158" ht="14.25" customHeight="1">
      <c r="A158" s="176"/>
      <c r="B158" s="177"/>
      <c r="C158" s="177"/>
      <c r="D158" s="177"/>
      <c r="E158" s="177"/>
      <c r="F158" s="177"/>
      <c r="G158" s="177"/>
      <c r="H158" s="178"/>
      <c r="I158" s="178"/>
      <c r="J158" s="178"/>
      <c r="K158" s="178"/>
      <c r="L158" s="178"/>
      <c r="M158" s="178"/>
      <c r="N158" s="178"/>
      <c r="O158" s="178"/>
      <c r="P158" s="178"/>
      <c r="Q158" s="178"/>
      <c r="R158" s="178"/>
      <c r="S158" s="178"/>
      <c r="T158" s="178"/>
      <c r="U158" s="178"/>
      <c r="V158" s="178"/>
      <c r="W158" s="178"/>
      <c r="X158" s="178"/>
      <c r="Y158" s="178"/>
      <c r="Z158" s="178"/>
    </row>
    <row r="159" ht="14.25" customHeight="1">
      <c r="A159" s="176"/>
      <c r="B159" s="177"/>
      <c r="C159" s="177"/>
      <c r="D159" s="177"/>
      <c r="E159" s="177"/>
      <c r="F159" s="177"/>
      <c r="G159" s="177"/>
      <c r="H159" s="178"/>
      <c r="I159" s="178"/>
      <c r="J159" s="178"/>
      <c r="K159" s="178"/>
      <c r="L159" s="178"/>
      <c r="M159" s="178"/>
      <c r="N159" s="178"/>
      <c r="O159" s="178"/>
      <c r="P159" s="178"/>
      <c r="Q159" s="178"/>
      <c r="R159" s="178"/>
      <c r="S159" s="178"/>
      <c r="T159" s="178"/>
      <c r="U159" s="178"/>
      <c r="V159" s="178"/>
      <c r="W159" s="178"/>
      <c r="X159" s="178"/>
      <c r="Y159" s="178"/>
      <c r="Z159" s="178"/>
    </row>
    <row r="160" ht="14.25" customHeight="1">
      <c r="A160" s="176"/>
      <c r="B160" s="177"/>
      <c r="C160" s="177"/>
      <c r="D160" s="177"/>
      <c r="E160" s="177"/>
      <c r="F160" s="177"/>
      <c r="G160" s="177"/>
      <c r="H160" s="178"/>
      <c r="I160" s="178"/>
      <c r="J160" s="178"/>
      <c r="K160" s="178"/>
      <c r="L160" s="178"/>
      <c r="M160" s="178"/>
      <c r="N160" s="178"/>
      <c r="O160" s="178"/>
      <c r="P160" s="178"/>
      <c r="Q160" s="178"/>
      <c r="R160" s="178"/>
      <c r="S160" s="178"/>
      <c r="T160" s="178"/>
      <c r="U160" s="178"/>
      <c r="V160" s="178"/>
      <c r="W160" s="178"/>
      <c r="X160" s="178"/>
      <c r="Y160" s="178"/>
      <c r="Z160" s="178"/>
    </row>
    <row r="161" ht="14.25" customHeight="1">
      <c r="A161" s="176"/>
      <c r="B161" s="177"/>
      <c r="C161" s="177"/>
      <c r="D161" s="177"/>
      <c r="E161" s="177"/>
      <c r="F161" s="177"/>
      <c r="G161" s="177"/>
      <c r="H161" s="178"/>
      <c r="I161" s="178"/>
      <c r="J161" s="178"/>
      <c r="K161" s="178"/>
      <c r="L161" s="178"/>
      <c r="M161" s="178"/>
      <c r="N161" s="178"/>
      <c r="O161" s="178"/>
      <c r="P161" s="178"/>
      <c r="Q161" s="178"/>
      <c r="R161" s="178"/>
      <c r="S161" s="178"/>
      <c r="T161" s="178"/>
      <c r="U161" s="178"/>
      <c r="V161" s="178"/>
      <c r="W161" s="178"/>
      <c r="X161" s="178"/>
      <c r="Y161" s="178"/>
      <c r="Z161" s="178"/>
    </row>
    <row r="162" ht="14.25" customHeight="1">
      <c r="A162" s="176"/>
      <c r="B162" s="177"/>
      <c r="C162" s="177"/>
      <c r="D162" s="177"/>
      <c r="E162" s="177"/>
      <c r="F162" s="177"/>
      <c r="G162" s="177"/>
      <c r="H162" s="178"/>
      <c r="I162" s="178"/>
      <c r="J162" s="178"/>
      <c r="K162" s="178"/>
      <c r="L162" s="178"/>
      <c r="M162" s="178"/>
      <c r="N162" s="178"/>
      <c r="O162" s="178"/>
      <c r="P162" s="178"/>
      <c r="Q162" s="178"/>
      <c r="R162" s="178"/>
      <c r="S162" s="178"/>
      <c r="T162" s="178"/>
      <c r="U162" s="178"/>
      <c r="V162" s="178"/>
      <c r="W162" s="178"/>
      <c r="X162" s="178"/>
      <c r="Y162" s="178"/>
      <c r="Z162" s="178"/>
    </row>
    <row r="163" ht="14.25" customHeight="1">
      <c r="A163" s="176"/>
      <c r="B163" s="177"/>
      <c r="C163" s="177"/>
      <c r="D163" s="177"/>
      <c r="E163" s="177"/>
      <c r="F163" s="177"/>
      <c r="G163" s="177"/>
      <c r="H163" s="178"/>
      <c r="I163" s="178"/>
      <c r="J163" s="178"/>
      <c r="K163" s="178"/>
      <c r="L163" s="178"/>
      <c r="M163" s="178"/>
      <c r="N163" s="178"/>
      <c r="O163" s="178"/>
      <c r="P163" s="178"/>
      <c r="Q163" s="178"/>
      <c r="R163" s="178"/>
      <c r="S163" s="178"/>
      <c r="T163" s="178"/>
      <c r="U163" s="178"/>
      <c r="V163" s="178"/>
      <c r="W163" s="178"/>
      <c r="X163" s="178"/>
      <c r="Y163" s="178"/>
      <c r="Z163" s="178"/>
    </row>
    <row r="164" ht="14.25" customHeight="1">
      <c r="A164" s="176"/>
      <c r="B164" s="177"/>
      <c r="C164" s="177"/>
      <c r="D164" s="177"/>
      <c r="E164" s="177"/>
      <c r="F164" s="177"/>
      <c r="G164" s="177"/>
      <c r="H164" s="178"/>
      <c r="I164" s="178"/>
      <c r="J164" s="178"/>
      <c r="K164" s="178"/>
      <c r="L164" s="178"/>
      <c r="M164" s="178"/>
      <c r="N164" s="178"/>
      <c r="O164" s="178"/>
      <c r="P164" s="178"/>
      <c r="Q164" s="178"/>
      <c r="R164" s="178"/>
      <c r="S164" s="178"/>
      <c r="T164" s="178"/>
      <c r="U164" s="178"/>
      <c r="V164" s="178"/>
      <c r="W164" s="178"/>
      <c r="X164" s="178"/>
      <c r="Y164" s="178"/>
      <c r="Z164" s="178"/>
    </row>
    <row r="165" ht="14.25" customHeight="1">
      <c r="A165" s="176"/>
      <c r="B165" s="177"/>
      <c r="C165" s="177"/>
      <c r="D165" s="177"/>
      <c r="E165" s="177"/>
      <c r="F165" s="177"/>
      <c r="G165" s="177"/>
      <c r="H165" s="178"/>
      <c r="I165" s="178"/>
      <c r="J165" s="178"/>
      <c r="K165" s="178"/>
      <c r="L165" s="178"/>
      <c r="M165" s="178"/>
      <c r="N165" s="178"/>
      <c r="O165" s="178"/>
      <c r="P165" s="178"/>
      <c r="Q165" s="178"/>
      <c r="R165" s="178"/>
      <c r="S165" s="178"/>
      <c r="T165" s="178"/>
      <c r="U165" s="178"/>
      <c r="V165" s="178"/>
      <c r="W165" s="178"/>
      <c r="X165" s="178"/>
      <c r="Y165" s="178"/>
      <c r="Z165" s="178"/>
    </row>
    <row r="166" ht="14.25" customHeight="1">
      <c r="A166" s="176"/>
      <c r="B166" s="177"/>
      <c r="C166" s="177"/>
      <c r="D166" s="177"/>
      <c r="E166" s="177"/>
      <c r="F166" s="177"/>
      <c r="G166" s="177"/>
      <c r="H166" s="178"/>
      <c r="I166" s="178"/>
      <c r="J166" s="178"/>
      <c r="K166" s="178"/>
      <c r="L166" s="178"/>
      <c r="M166" s="178"/>
      <c r="N166" s="178"/>
      <c r="O166" s="178"/>
      <c r="P166" s="178"/>
      <c r="Q166" s="178"/>
      <c r="R166" s="178"/>
      <c r="S166" s="178"/>
      <c r="T166" s="178"/>
      <c r="U166" s="178"/>
      <c r="V166" s="178"/>
      <c r="W166" s="178"/>
      <c r="X166" s="178"/>
      <c r="Y166" s="178"/>
      <c r="Z166" s="178"/>
    </row>
    <row r="167" ht="14.25" customHeight="1">
      <c r="A167" s="176"/>
      <c r="B167" s="177"/>
      <c r="C167" s="177"/>
      <c r="D167" s="177"/>
      <c r="E167" s="177"/>
      <c r="F167" s="177"/>
      <c r="G167" s="177"/>
      <c r="H167" s="178"/>
      <c r="I167" s="178"/>
      <c r="J167" s="178"/>
      <c r="K167" s="178"/>
      <c r="L167" s="178"/>
      <c r="M167" s="178"/>
      <c r="N167" s="178"/>
      <c r="O167" s="178"/>
      <c r="P167" s="178"/>
      <c r="Q167" s="178"/>
      <c r="R167" s="178"/>
      <c r="S167" s="178"/>
      <c r="T167" s="178"/>
      <c r="U167" s="178"/>
      <c r="V167" s="178"/>
      <c r="W167" s="178"/>
      <c r="X167" s="178"/>
      <c r="Y167" s="178"/>
      <c r="Z167" s="178"/>
    </row>
    <row r="168" ht="14.25" customHeight="1">
      <c r="A168" s="176"/>
      <c r="B168" s="177"/>
      <c r="C168" s="177"/>
      <c r="D168" s="177"/>
      <c r="E168" s="177"/>
      <c r="F168" s="177"/>
      <c r="G168" s="177"/>
      <c r="H168" s="178"/>
      <c r="I168" s="178"/>
      <c r="J168" s="178"/>
      <c r="K168" s="178"/>
      <c r="L168" s="178"/>
      <c r="M168" s="178"/>
      <c r="N168" s="178"/>
      <c r="O168" s="178"/>
      <c r="P168" s="178"/>
      <c r="Q168" s="178"/>
      <c r="R168" s="178"/>
      <c r="S168" s="178"/>
      <c r="T168" s="178"/>
      <c r="U168" s="178"/>
      <c r="V168" s="178"/>
      <c r="W168" s="178"/>
      <c r="X168" s="178"/>
      <c r="Y168" s="178"/>
      <c r="Z168" s="178"/>
    </row>
    <row r="169" ht="14.25" customHeight="1">
      <c r="A169" s="176"/>
      <c r="B169" s="177"/>
      <c r="C169" s="177"/>
      <c r="D169" s="177"/>
      <c r="E169" s="177"/>
      <c r="F169" s="177"/>
      <c r="G169" s="177"/>
      <c r="H169" s="178"/>
      <c r="I169" s="178"/>
      <c r="J169" s="178"/>
      <c r="K169" s="178"/>
      <c r="L169" s="178"/>
      <c r="M169" s="178"/>
      <c r="N169" s="178"/>
      <c r="O169" s="178"/>
      <c r="P169" s="178"/>
      <c r="Q169" s="178"/>
      <c r="R169" s="178"/>
      <c r="S169" s="178"/>
      <c r="T169" s="178"/>
      <c r="U169" s="178"/>
      <c r="V169" s="178"/>
      <c r="W169" s="178"/>
      <c r="X169" s="178"/>
      <c r="Y169" s="178"/>
      <c r="Z169" s="178"/>
    </row>
    <row r="170" ht="14.25" customHeight="1">
      <c r="A170" s="176"/>
      <c r="B170" s="177"/>
      <c r="C170" s="177"/>
      <c r="D170" s="177"/>
      <c r="E170" s="177"/>
      <c r="F170" s="177"/>
      <c r="G170" s="177"/>
      <c r="H170" s="178"/>
      <c r="I170" s="178"/>
      <c r="J170" s="178"/>
      <c r="K170" s="178"/>
      <c r="L170" s="178"/>
      <c r="M170" s="178"/>
      <c r="N170" s="178"/>
      <c r="O170" s="178"/>
      <c r="P170" s="178"/>
      <c r="Q170" s="178"/>
      <c r="R170" s="178"/>
      <c r="S170" s="178"/>
      <c r="T170" s="178"/>
      <c r="U170" s="178"/>
      <c r="V170" s="178"/>
      <c r="W170" s="178"/>
      <c r="X170" s="178"/>
      <c r="Y170" s="178"/>
      <c r="Z170" s="178"/>
    </row>
    <row r="171" ht="14.25" customHeight="1">
      <c r="A171" s="176"/>
      <c r="B171" s="177"/>
      <c r="C171" s="177"/>
      <c r="D171" s="177"/>
      <c r="E171" s="177"/>
      <c r="F171" s="177"/>
      <c r="G171" s="177"/>
      <c r="H171" s="178"/>
      <c r="I171" s="178"/>
      <c r="J171" s="178"/>
      <c r="K171" s="178"/>
      <c r="L171" s="178"/>
      <c r="M171" s="178"/>
      <c r="N171" s="178"/>
      <c r="O171" s="178"/>
      <c r="P171" s="178"/>
      <c r="Q171" s="178"/>
      <c r="R171" s="178"/>
      <c r="S171" s="178"/>
      <c r="T171" s="178"/>
      <c r="U171" s="178"/>
      <c r="V171" s="178"/>
      <c r="W171" s="178"/>
      <c r="X171" s="178"/>
      <c r="Y171" s="178"/>
      <c r="Z171" s="178"/>
    </row>
    <row r="172" ht="14.25" customHeight="1">
      <c r="A172" s="176"/>
      <c r="B172" s="177"/>
      <c r="C172" s="177"/>
      <c r="D172" s="177"/>
      <c r="E172" s="177"/>
      <c r="F172" s="177"/>
      <c r="G172" s="177"/>
      <c r="H172" s="178"/>
      <c r="I172" s="178"/>
      <c r="J172" s="178"/>
      <c r="K172" s="178"/>
      <c r="L172" s="178"/>
      <c r="M172" s="178"/>
      <c r="N172" s="178"/>
      <c r="O172" s="178"/>
      <c r="P172" s="178"/>
      <c r="Q172" s="178"/>
      <c r="R172" s="178"/>
      <c r="S172" s="178"/>
      <c r="T172" s="178"/>
      <c r="U172" s="178"/>
      <c r="V172" s="178"/>
      <c r="W172" s="178"/>
      <c r="X172" s="178"/>
      <c r="Y172" s="178"/>
      <c r="Z172" s="178"/>
    </row>
    <row r="173" ht="14.25" customHeight="1">
      <c r="A173" s="176"/>
      <c r="B173" s="177"/>
      <c r="C173" s="177"/>
      <c r="D173" s="177"/>
      <c r="E173" s="177"/>
      <c r="F173" s="177"/>
      <c r="G173" s="177"/>
      <c r="H173" s="178"/>
      <c r="I173" s="178"/>
      <c r="J173" s="178"/>
      <c r="K173" s="178"/>
      <c r="L173" s="178"/>
      <c r="M173" s="178"/>
      <c r="N173" s="178"/>
      <c r="O173" s="178"/>
      <c r="P173" s="178"/>
      <c r="Q173" s="178"/>
      <c r="R173" s="178"/>
      <c r="S173" s="178"/>
      <c r="T173" s="178"/>
      <c r="U173" s="178"/>
      <c r="V173" s="178"/>
      <c r="W173" s="178"/>
      <c r="X173" s="178"/>
      <c r="Y173" s="178"/>
      <c r="Z173" s="178"/>
    </row>
    <row r="174" ht="14.25" customHeight="1">
      <c r="A174" s="176"/>
      <c r="B174" s="177"/>
      <c r="C174" s="177"/>
      <c r="D174" s="177"/>
      <c r="E174" s="177"/>
      <c r="F174" s="177"/>
      <c r="G174" s="177"/>
      <c r="H174" s="178"/>
      <c r="I174" s="178"/>
      <c r="J174" s="178"/>
      <c r="K174" s="178"/>
      <c r="L174" s="178"/>
      <c r="M174" s="178"/>
      <c r="N174" s="178"/>
      <c r="O174" s="178"/>
      <c r="P174" s="178"/>
      <c r="Q174" s="178"/>
      <c r="R174" s="178"/>
      <c r="S174" s="178"/>
      <c r="T174" s="178"/>
      <c r="U174" s="178"/>
      <c r="V174" s="178"/>
      <c r="W174" s="178"/>
      <c r="X174" s="178"/>
      <c r="Y174" s="178"/>
      <c r="Z174" s="178"/>
    </row>
    <row r="175" ht="14.25" customHeight="1">
      <c r="A175" s="176"/>
      <c r="B175" s="177"/>
      <c r="C175" s="177"/>
      <c r="D175" s="177"/>
      <c r="E175" s="177"/>
      <c r="F175" s="177"/>
      <c r="G175" s="177"/>
      <c r="H175" s="178"/>
      <c r="I175" s="178"/>
      <c r="J175" s="178"/>
      <c r="K175" s="178"/>
      <c r="L175" s="178"/>
      <c r="M175" s="178"/>
      <c r="N175" s="178"/>
      <c r="O175" s="178"/>
      <c r="P175" s="178"/>
      <c r="Q175" s="178"/>
      <c r="R175" s="178"/>
      <c r="S175" s="178"/>
      <c r="T175" s="178"/>
      <c r="U175" s="178"/>
      <c r="V175" s="178"/>
      <c r="W175" s="178"/>
      <c r="X175" s="178"/>
      <c r="Y175" s="178"/>
      <c r="Z175" s="178"/>
    </row>
    <row r="176" ht="14.25" customHeight="1">
      <c r="A176" s="176"/>
      <c r="B176" s="177"/>
      <c r="C176" s="177"/>
      <c r="D176" s="177"/>
      <c r="E176" s="177"/>
      <c r="F176" s="177"/>
      <c r="G176" s="177"/>
      <c r="H176" s="178"/>
      <c r="I176" s="178"/>
      <c r="J176" s="178"/>
      <c r="K176" s="178"/>
      <c r="L176" s="178"/>
      <c r="M176" s="178"/>
      <c r="N176" s="178"/>
      <c r="O176" s="178"/>
      <c r="P176" s="178"/>
      <c r="Q176" s="178"/>
      <c r="R176" s="178"/>
      <c r="S176" s="178"/>
      <c r="T176" s="178"/>
      <c r="U176" s="178"/>
      <c r="V176" s="178"/>
      <c r="W176" s="178"/>
      <c r="X176" s="178"/>
      <c r="Y176" s="178"/>
      <c r="Z176" s="178"/>
    </row>
    <row r="177" ht="14.25" customHeight="1">
      <c r="A177" s="176"/>
      <c r="B177" s="177"/>
      <c r="C177" s="177"/>
      <c r="D177" s="177"/>
      <c r="E177" s="177"/>
      <c r="F177" s="177"/>
      <c r="G177" s="177"/>
      <c r="H177" s="178"/>
      <c r="I177" s="178"/>
      <c r="J177" s="178"/>
      <c r="K177" s="178"/>
      <c r="L177" s="178"/>
      <c r="M177" s="178"/>
      <c r="N177" s="178"/>
      <c r="O177" s="178"/>
      <c r="P177" s="178"/>
      <c r="Q177" s="178"/>
      <c r="R177" s="178"/>
      <c r="S177" s="178"/>
      <c r="T177" s="178"/>
      <c r="U177" s="178"/>
      <c r="V177" s="178"/>
      <c r="W177" s="178"/>
      <c r="X177" s="178"/>
      <c r="Y177" s="178"/>
      <c r="Z177" s="178"/>
    </row>
    <row r="178" ht="14.25" customHeight="1">
      <c r="A178" s="176"/>
      <c r="B178" s="177"/>
      <c r="C178" s="177"/>
      <c r="D178" s="177"/>
      <c r="E178" s="177"/>
      <c r="F178" s="177"/>
      <c r="G178" s="177"/>
      <c r="H178" s="178"/>
      <c r="I178" s="178"/>
      <c r="J178" s="178"/>
      <c r="K178" s="178"/>
      <c r="L178" s="178"/>
      <c r="M178" s="178"/>
      <c r="N178" s="178"/>
      <c r="O178" s="178"/>
      <c r="P178" s="178"/>
      <c r="Q178" s="178"/>
      <c r="R178" s="178"/>
      <c r="S178" s="178"/>
      <c r="T178" s="178"/>
      <c r="U178" s="178"/>
      <c r="V178" s="178"/>
      <c r="W178" s="178"/>
      <c r="X178" s="178"/>
      <c r="Y178" s="178"/>
      <c r="Z178" s="178"/>
    </row>
    <row r="179" ht="14.25" customHeight="1">
      <c r="A179" s="176"/>
      <c r="B179" s="177"/>
      <c r="C179" s="177"/>
      <c r="D179" s="177"/>
      <c r="E179" s="177"/>
      <c r="F179" s="177"/>
      <c r="G179" s="177"/>
      <c r="H179" s="178"/>
      <c r="I179" s="178"/>
      <c r="J179" s="178"/>
      <c r="K179" s="178"/>
      <c r="L179" s="178"/>
      <c r="M179" s="178"/>
      <c r="N179" s="178"/>
      <c r="O179" s="178"/>
      <c r="P179" s="178"/>
      <c r="Q179" s="178"/>
      <c r="R179" s="178"/>
      <c r="S179" s="178"/>
      <c r="T179" s="178"/>
      <c r="U179" s="178"/>
      <c r="V179" s="178"/>
      <c r="W179" s="178"/>
      <c r="X179" s="178"/>
      <c r="Y179" s="178"/>
      <c r="Z179" s="178"/>
    </row>
    <row r="180" ht="14.25" customHeight="1">
      <c r="A180" s="176"/>
      <c r="B180" s="177"/>
      <c r="C180" s="177"/>
      <c r="D180" s="177"/>
      <c r="E180" s="177"/>
      <c r="F180" s="177"/>
      <c r="G180" s="177"/>
      <c r="H180" s="178"/>
      <c r="I180" s="178"/>
      <c r="J180" s="178"/>
      <c r="K180" s="178"/>
      <c r="L180" s="178"/>
      <c r="M180" s="178"/>
      <c r="N180" s="178"/>
      <c r="O180" s="178"/>
      <c r="P180" s="178"/>
      <c r="Q180" s="178"/>
      <c r="R180" s="178"/>
      <c r="S180" s="178"/>
      <c r="T180" s="178"/>
      <c r="U180" s="178"/>
      <c r="V180" s="178"/>
      <c r="W180" s="178"/>
      <c r="X180" s="178"/>
      <c r="Y180" s="178"/>
      <c r="Z180" s="178"/>
    </row>
    <row r="181" ht="14.25" customHeight="1">
      <c r="A181" s="176"/>
      <c r="B181" s="177"/>
      <c r="C181" s="177"/>
      <c r="D181" s="177"/>
      <c r="E181" s="177"/>
      <c r="F181" s="177"/>
      <c r="G181" s="177"/>
      <c r="H181" s="178"/>
      <c r="I181" s="178"/>
      <c r="J181" s="178"/>
      <c r="K181" s="178"/>
      <c r="L181" s="178"/>
      <c r="M181" s="178"/>
      <c r="N181" s="178"/>
      <c r="O181" s="178"/>
      <c r="P181" s="178"/>
      <c r="Q181" s="178"/>
      <c r="R181" s="178"/>
      <c r="S181" s="178"/>
      <c r="T181" s="178"/>
      <c r="U181" s="178"/>
      <c r="V181" s="178"/>
      <c r="W181" s="178"/>
      <c r="X181" s="178"/>
      <c r="Y181" s="178"/>
      <c r="Z181" s="178"/>
    </row>
    <row r="182" ht="14.25" customHeight="1">
      <c r="A182" s="176"/>
      <c r="B182" s="177"/>
      <c r="C182" s="177"/>
      <c r="D182" s="177"/>
      <c r="E182" s="177"/>
      <c r="F182" s="177"/>
      <c r="G182" s="177"/>
      <c r="H182" s="178"/>
      <c r="I182" s="178"/>
      <c r="J182" s="178"/>
      <c r="K182" s="178"/>
      <c r="L182" s="178"/>
      <c r="M182" s="178"/>
      <c r="N182" s="178"/>
      <c r="O182" s="178"/>
      <c r="P182" s="178"/>
      <c r="Q182" s="178"/>
      <c r="R182" s="178"/>
      <c r="S182" s="178"/>
      <c r="T182" s="178"/>
      <c r="U182" s="178"/>
      <c r="V182" s="178"/>
      <c r="W182" s="178"/>
      <c r="X182" s="178"/>
      <c r="Y182" s="178"/>
      <c r="Z182" s="178"/>
    </row>
    <row r="183" ht="14.25" customHeight="1">
      <c r="A183" s="176"/>
      <c r="B183" s="177"/>
      <c r="C183" s="177"/>
      <c r="D183" s="177"/>
      <c r="E183" s="177"/>
      <c r="F183" s="177"/>
      <c r="G183" s="177"/>
      <c r="H183" s="178"/>
      <c r="I183" s="178"/>
      <c r="J183" s="178"/>
      <c r="K183" s="178"/>
      <c r="L183" s="178"/>
      <c r="M183" s="178"/>
      <c r="N183" s="178"/>
      <c r="O183" s="178"/>
      <c r="P183" s="178"/>
      <c r="Q183" s="178"/>
      <c r="R183" s="178"/>
      <c r="S183" s="178"/>
      <c r="T183" s="178"/>
      <c r="U183" s="178"/>
      <c r="V183" s="178"/>
      <c r="W183" s="178"/>
      <c r="X183" s="178"/>
      <c r="Y183" s="178"/>
      <c r="Z183" s="178"/>
    </row>
    <row r="184" ht="14.25" customHeight="1">
      <c r="A184" s="176"/>
      <c r="B184" s="177"/>
      <c r="C184" s="177"/>
      <c r="D184" s="177"/>
      <c r="E184" s="177"/>
      <c r="F184" s="177"/>
      <c r="G184" s="177"/>
      <c r="H184" s="178"/>
      <c r="I184" s="178"/>
      <c r="J184" s="178"/>
      <c r="K184" s="178"/>
      <c r="L184" s="178"/>
      <c r="M184" s="178"/>
      <c r="N184" s="178"/>
      <c r="O184" s="178"/>
      <c r="P184" s="178"/>
      <c r="Q184" s="178"/>
      <c r="R184" s="178"/>
      <c r="S184" s="178"/>
      <c r="T184" s="178"/>
      <c r="U184" s="178"/>
      <c r="V184" s="178"/>
      <c r="W184" s="178"/>
      <c r="X184" s="178"/>
      <c r="Y184" s="178"/>
      <c r="Z184" s="178"/>
    </row>
    <row r="185" ht="14.25" customHeight="1">
      <c r="A185" s="176"/>
      <c r="B185" s="177"/>
      <c r="C185" s="177"/>
      <c r="D185" s="177"/>
      <c r="E185" s="177"/>
      <c r="F185" s="177"/>
      <c r="G185" s="177"/>
      <c r="H185" s="178"/>
      <c r="I185" s="178"/>
      <c r="J185" s="178"/>
      <c r="K185" s="178"/>
      <c r="L185" s="178"/>
      <c r="M185" s="178"/>
      <c r="N185" s="178"/>
      <c r="O185" s="178"/>
      <c r="P185" s="178"/>
      <c r="Q185" s="178"/>
      <c r="R185" s="178"/>
      <c r="S185" s="178"/>
      <c r="T185" s="178"/>
      <c r="U185" s="178"/>
      <c r="V185" s="178"/>
      <c r="W185" s="178"/>
      <c r="X185" s="178"/>
      <c r="Y185" s="178"/>
      <c r="Z185" s="178"/>
    </row>
    <row r="186" ht="14.25" customHeight="1">
      <c r="A186" s="176"/>
      <c r="B186" s="177"/>
      <c r="C186" s="177"/>
      <c r="D186" s="177"/>
      <c r="E186" s="177"/>
      <c r="F186" s="177"/>
      <c r="G186" s="177"/>
      <c r="H186" s="178"/>
      <c r="I186" s="178"/>
      <c r="J186" s="178"/>
      <c r="K186" s="178"/>
      <c r="L186" s="178"/>
      <c r="M186" s="178"/>
      <c r="N186" s="178"/>
      <c r="O186" s="178"/>
      <c r="P186" s="178"/>
      <c r="Q186" s="178"/>
      <c r="R186" s="178"/>
      <c r="S186" s="178"/>
      <c r="T186" s="178"/>
      <c r="U186" s="178"/>
      <c r="V186" s="178"/>
      <c r="W186" s="178"/>
      <c r="X186" s="178"/>
      <c r="Y186" s="178"/>
      <c r="Z186" s="178"/>
    </row>
    <row r="187" ht="14.25" customHeight="1">
      <c r="A187" s="176"/>
      <c r="B187" s="177"/>
      <c r="C187" s="177"/>
      <c r="D187" s="177"/>
      <c r="E187" s="177"/>
      <c r="F187" s="177"/>
      <c r="G187" s="177"/>
      <c r="H187" s="178"/>
      <c r="I187" s="178"/>
      <c r="J187" s="178"/>
      <c r="K187" s="178"/>
      <c r="L187" s="178"/>
      <c r="M187" s="178"/>
      <c r="N187" s="178"/>
      <c r="O187" s="178"/>
      <c r="P187" s="178"/>
      <c r="Q187" s="178"/>
      <c r="R187" s="178"/>
      <c r="S187" s="178"/>
      <c r="T187" s="178"/>
      <c r="U187" s="178"/>
      <c r="V187" s="178"/>
      <c r="W187" s="178"/>
      <c r="X187" s="178"/>
      <c r="Y187" s="178"/>
      <c r="Z187" s="178"/>
    </row>
    <row r="188" ht="14.25" customHeight="1">
      <c r="A188" s="176"/>
      <c r="B188" s="177"/>
      <c r="C188" s="177"/>
      <c r="D188" s="177"/>
      <c r="E188" s="177"/>
      <c r="F188" s="177"/>
      <c r="G188" s="177"/>
      <c r="H188" s="178"/>
      <c r="I188" s="178"/>
      <c r="J188" s="178"/>
      <c r="K188" s="178"/>
      <c r="L188" s="178"/>
      <c r="M188" s="178"/>
      <c r="N188" s="178"/>
      <c r="O188" s="178"/>
      <c r="P188" s="178"/>
      <c r="Q188" s="178"/>
      <c r="R188" s="178"/>
      <c r="S188" s="178"/>
      <c r="T188" s="178"/>
      <c r="U188" s="178"/>
      <c r="V188" s="178"/>
      <c r="W188" s="178"/>
      <c r="X188" s="178"/>
      <c r="Y188" s="178"/>
      <c r="Z188" s="178"/>
    </row>
    <row r="189" ht="14.25" customHeight="1">
      <c r="A189" s="176"/>
      <c r="B189" s="177"/>
      <c r="C189" s="177"/>
      <c r="D189" s="177"/>
      <c r="E189" s="177"/>
      <c r="F189" s="177"/>
      <c r="G189" s="177"/>
      <c r="H189" s="178"/>
      <c r="I189" s="178"/>
      <c r="J189" s="178"/>
      <c r="K189" s="178"/>
      <c r="L189" s="178"/>
      <c r="M189" s="178"/>
      <c r="N189" s="178"/>
      <c r="O189" s="178"/>
      <c r="P189" s="178"/>
      <c r="Q189" s="178"/>
      <c r="R189" s="178"/>
      <c r="S189" s="178"/>
      <c r="T189" s="178"/>
      <c r="U189" s="178"/>
      <c r="V189" s="178"/>
      <c r="W189" s="178"/>
      <c r="X189" s="178"/>
      <c r="Y189" s="178"/>
      <c r="Z189" s="178"/>
    </row>
    <row r="190" ht="14.25" customHeight="1">
      <c r="A190" s="176"/>
      <c r="B190" s="177"/>
      <c r="C190" s="177"/>
      <c r="D190" s="177"/>
      <c r="E190" s="177"/>
      <c r="F190" s="177"/>
      <c r="G190" s="177"/>
      <c r="H190" s="178"/>
      <c r="I190" s="178"/>
      <c r="J190" s="178"/>
      <c r="K190" s="178"/>
      <c r="L190" s="178"/>
      <c r="M190" s="178"/>
      <c r="N190" s="178"/>
      <c r="O190" s="178"/>
      <c r="P190" s="178"/>
      <c r="Q190" s="178"/>
      <c r="R190" s="178"/>
      <c r="S190" s="178"/>
      <c r="T190" s="178"/>
      <c r="U190" s="178"/>
      <c r="V190" s="178"/>
      <c r="W190" s="178"/>
      <c r="X190" s="178"/>
      <c r="Y190" s="178"/>
      <c r="Z190" s="178"/>
    </row>
    <row r="191" ht="14.25" customHeight="1">
      <c r="A191" s="176"/>
      <c r="B191" s="177"/>
      <c r="C191" s="177"/>
      <c r="D191" s="177"/>
      <c r="E191" s="177"/>
      <c r="F191" s="177"/>
      <c r="G191" s="177"/>
      <c r="H191" s="178"/>
      <c r="I191" s="178"/>
      <c r="J191" s="178"/>
      <c r="K191" s="178"/>
      <c r="L191" s="178"/>
      <c r="M191" s="178"/>
      <c r="N191" s="178"/>
      <c r="O191" s="178"/>
      <c r="P191" s="178"/>
      <c r="Q191" s="178"/>
      <c r="R191" s="178"/>
      <c r="S191" s="178"/>
      <c r="T191" s="178"/>
      <c r="U191" s="178"/>
      <c r="V191" s="178"/>
      <c r="W191" s="178"/>
      <c r="X191" s="178"/>
      <c r="Y191" s="178"/>
      <c r="Z191" s="178"/>
    </row>
    <row r="192" ht="14.25" customHeight="1">
      <c r="A192" s="176"/>
      <c r="B192" s="177"/>
      <c r="C192" s="177"/>
      <c r="D192" s="177"/>
      <c r="E192" s="177"/>
      <c r="F192" s="177"/>
      <c r="G192" s="177"/>
      <c r="H192" s="178"/>
      <c r="I192" s="178"/>
      <c r="J192" s="178"/>
      <c r="K192" s="178"/>
      <c r="L192" s="178"/>
      <c r="M192" s="178"/>
      <c r="N192" s="178"/>
      <c r="O192" s="178"/>
      <c r="P192" s="178"/>
      <c r="Q192" s="178"/>
      <c r="R192" s="178"/>
      <c r="S192" s="178"/>
      <c r="T192" s="178"/>
      <c r="U192" s="178"/>
      <c r="V192" s="178"/>
      <c r="W192" s="178"/>
      <c r="X192" s="178"/>
      <c r="Y192" s="178"/>
      <c r="Z192" s="178"/>
    </row>
    <row r="193" ht="14.25" customHeight="1">
      <c r="A193" s="176"/>
      <c r="B193" s="177"/>
      <c r="C193" s="177"/>
      <c r="D193" s="177"/>
      <c r="E193" s="177"/>
      <c r="F193" s="177"/>
      <c r="G193" s="177"/>
      <c r="H193" s="178"/>
      <c r="I193" s="178"/>
      <c r="J193" s="178"/>
      <c r="K193" s="178"/>
      <c r="L193" s="178"/>
      <c r="M193" s="178"/>
      <c r="N193" s="178"/>
      <c r="O193" s="178"/>
      <c r="P193" s="178"/>
      <c r="Q193" s="178"/>
      <c r="R193" s="178"/>
      <c r="S193" s="178"/>
      <c r="T193" s="178"/>
      <c r="U193" s="178"/>
      <c r="V193" s="178"/>
      <c r="W193" s="178"/>
      <c r="X193" s="178"/>
      <c r="Y193" s="178"/>
      <c r="Z193" s="178"/>
    </row>
    <row r="194" ht="14.25" customHeight="1">
      <c r="A194" s="176"/>
      <c r="B194" s="177"/>
      <c r="C194" s="177"/>
      <c r="D194" s="177"/>
      <c r="E194" s="177"/>
      <c r="F194" s="177"/>
      <c r="G194" s="177"/>
      <c r="H194" s="178"/>
      <c r="I194" s="178"/>
      <c r="J194" s="178"/>
      <c r="K194" s="178"/>
      <c r="L194" s="178"/>
      <c r="M194" s="178"/>
      <c r="N194" s="178"/>
      <c r="O194" s="178"/>
      <c r="P194" s="178"/>
      <c r="Q194" s="178"/>
      <c r="R194" s="178"/>
      <c r="S194" s="178"/>
      <c r="T194" s="178"/>
      <c r="U194" s="178"/>
      <c r="V194" s="178"/>
      <c r="W194" s="178"/>
      <c r="X194" s="178"/>
      <c r="Y194" s="178"/>
      <c r="Z194" s="178"/>
    </row>
    <row r="195" ht="14.25" customHeight="1">
      <c r="A195" s="176"/>
      <c r="B195" s="177"/>
      <c r="C195" s="177"/>
      <c r="D195" s="177"/>
      <c r="E195" s="177"/>
      <c r="F195" s="177"/>
      <c r="G195" s="177"/>
      <c r="H195" s="178"/>
      <c r="I195" s="178"/>
      <c r="J195" s="178"/>
      <c r="K195" s="178"/>
      <c r="L195" s="178"/>
      <c r="M195" s="178"/>
      <c r="N195" s="178"/>
      <c r="O195" s="178"/>
      <c r="P195" s="178"/>
      <c r="Q195" s="178"/>
      <c r="R195" s="178"/>
      <c r="S195" s="178"/>
      <c r="T195" s="178"/>
      <c r="U195" s="178"/>
      <c r="V195" s="178"/>
      <c r="W195" s="178"/>
      <c r="X195" s="178"/>
      <c r="Y195" s="178"/>
      <c r="Z195" s="178"/>
    </row>
    <row r="196" ht="14.25" customHeight="1">
      <c r="A196" s="176"/>
      <c r="B196" s="177"/>
      <c r="C196" s="177"/>
      <c r="D196" s="177"/>
      <c r="E196" s="177"/>
      <c r="F196" s="177"/>
      <c r="G196" s="177"/>
      <c r="H196" s="178"/>
      <c r="I196" s="178"/>
      <c r="J196" s="178"/>
      <c r="K196" s="178"/>
      <c r="L196" s="178"/>
      <c r="M196" s="178"/>
      <c r="N196" s="178"/>
      <c r="O196" s="178"/>
      <c r="P196" s="178"/>
      <c r="Q196" s="178"/>
      <c r="R196" s="178"/>
      <c r="S196" s="178"/>
      <c r="T196" s="178"/>
      <c r="U196" s="178"/>
      <c r="V196" s="178"/>
      <c r="W196" s="178"/>
      <c r="X196" s="178"/>
      <c r="Y196" s="178"/>
      <c r="Z196" s="178"/>
    </row>
    <row r="197" ht="14.25" customHeight="1">
      <c r="A197" s="176"/>
      <c r="B197" s="177"/>
      <c r="C197" s="177"/>
      <c r="D197" s="177"/>
      <c r="E197" s="177"/>
      <c r="F197" s="177"/>
      <c r="G197" s="177"/>
      <c r="H197" s="178"/>
      <c r="I197" s="178"/>
      <c r="J197" s="178"/>
      <c r="K197" s="178"/>
      <c r="L197" s="178"/>
      <c r="M197" s="178"/>
      <c r="N197" s="178"/>
      <c r="O197" s="178"/>
      <c r="P197" s="178"/>
      <c r="Q197" s="178"/>
      <c r="R197" s="178"/>
      <c r="S197" s="178"/>
      <c r="T197" s="178"/>
      <c r="U197" s="178"/>
      <c r="V197" s="178"/>
      <c r="W197" s="178"/>
      <c r="X197" s="178"/>
      <c r="Y197" s="178"/>
      <c r="Z197" s="178"/>
    </row>
    <row r="198" ht="14.25" customHeight="1">
      <c r="A198" s="176"/>
      <c r="B198" s="177"/>
      <c r="C198" s="177"/>
      <c r="D198" s="177"/>
      <c r="E198" s="177"/>
      <c r="F198" s="177"/>
      <c r="G198" s="177"/>
      <c r="H198" s="178"/>
      <c r="I198" s="178"/>
      <c r="J198" s="178"/>
      <c r="K198" s="178"/>
      <c r="L198" s="178"/>
      <c r="M198" s="178"/>
      <c r="N198" s="178"/>
      <c r="O198" s="178"/>
      <c r="P198" s="178"/>
      <c r="Q198" s="178"/>
      <c r="R198" s="178"/>
      <c r="S198" s="178"/>
      <c r="T198" s="178"/>
      <c r="U198" s="178"/>
      <c r="V198" s="178"/>
      <c r="W198" s="178"/>
      <c r="X198" s="178"/>
      <c r="Y198" s="178"/>
      <c r="Z198" s="178"/>
    </row>
    <row r="199" ht="14.25" customHeight="1">
      <c r="A199" s="176"/>
      <c r="B199" s="177"/>
      <c r="C199" s="177"/>
      <c r="D199" s="177"/>
      <c r="E199" s="177"/>
      <c r="F199" s="177"/>
      <c r="G199" s="177"/>
      <c r="H199" s="178"/>
      <c r="I199" s="178"/>
      <c r="J199" s="178"/>
      <c r="K199" s="178"/>
      <c r="L199" s="178"/>
      <c r="M199" s="178"/>
      <c r="N199" s="178"/>
      <c r="O199" s="178"/>
      <c r="P199" s="178"/>
      <c r="Q199" s="178"/>
      <c r="R199" s="178"/>
      <c r="S199" s="178"/>
      <c r="T199" s="178"/>
      <c r="U199" s="178"/>
      <c r="V199" s="178"/>
      <c r="W199" s="178"/>
      <c r="X199" s="178"/>
      <c r="Y199" s="178"/>
      <c r="Z199" s="178"/>
    </row>
    <row r="200" ht="14.25" customHeight="1">
      <c r="A200" s="176"/>
      <c r="B200" s="177"/>
      <c r="C200" s="177"/>
      <c r="D200" s="177"/>
      <c r="E200" s="177"/>
      <c r="F200" s="177"/>
      <c r="G200" s="177"/>
      <c r="H200" s="178"/>
      <c r="I200" s="178"/>
      <c r="J200" s="178"/>
      <c r="K200" s="178"/>
      <c r="L200" s="178"/>
      <c r="M200" s="178"/>
      <c r="N200" s="178"/>
      <c r="O200" s="178"/>
      <c r="P200" s="178"/>
      <c r="Q200" s="178"/>
      <c r="R200" s="178"/>
      <c r="S200" s="178"/>
      <c r="T200" s="178"/>
      <c r="U200" s="178"/>
      <c r="V200" s="178"/>
      <c r="W200" s="178"/>
      <c r="X200" s="178"/>
      <c r="Y200" s="178"/>
      <c r="Z200" s="178"/>
    </row>
    <row r="201" ht="14.25" customHeight="1">
      <c r="A201" s="176"/>
      <c r="B201" s="177"/>
      <c r="C201" s="177"/>
      <c r="D201" s="177"/>
      <c r="E201" s="177"/>
      <c r="F201" s="177"/>
      <c r="G201" s="177"/>
      <c r="H201" s="178"/>
      <c r="I201" s="178"/>
      <c r="J201" s="178"/>
      <c r="K201" s="178"/>
      <c r="L201" s="178"/>
      <c r="M201" s="178"/>
      <c r="N201" s="178"/>
      <c r="O201" s="178"/>
      <c r="P201" s="178"/>
      <c r="Q201" s="178"/>
      <c r="R201" s="178"/>
      <c r="S201" s="178"/>
      <c r="T201" s="178"/>
      <c r="U201" s="178"/>
      <c r="V201" s="178"/>
      <c r="W201" s="178"/>
      <c r="X201" s="178"/>
      <c r="Y201" s="178"/>
      <c r="Z201" s="178"/>
    </row>
    <row r="202" ht="14.25" customHeight="1">
      <c r="A202" s="176"/>
      <c r="B202" s="177"/>
      <c r="C202" s="177"/>
      <c r="D202" s="177"/>
      <c r="E202" s="177"/>
      <c r="F202" s="177"/>
      <c r="G202" s="177"/>
      <c r="H202" s="178"/>
      <c r="I202" s="178"/>
      <c r="J202" s="178"/>
      <c r="K202" s="178"/>
      <c r="L202" s="178"/>
      <c r="M202" s="178"/>
      <c r="N202" s="178"/>
      <c r="O202" s="178"/>
      <c r="P202" s="178"/>
      <c r="Q202" s="178"/>
      <c r="R202" s="178"/>
      <c r="S202" s="178"/>
      <c r="T202" s="178"/>
      <c r="U202" s="178"/>
      <c r="V202" s="178"/>
      <c r="W202" s="178"/>
      <c r="X202" s="178"/>
      <c r="Y202" s="178"/>
      <c r="Z202" s="178"/>
    </row>
    <row r="203" ht="14.25" customHeight="1">
      <c r="A203" s="176"/>
      <c r="B203" s="177"/>
      <c r="C203" s="177"/>
      <c r="D203" s="177"/>
      <c r="E203" s="177"/>
      <c r="F203" s="177"/>
      <c r="G203" s="177"/>
      <c r="H203" s="178"/>
      <c r="I203" s="178"/>
      <c r="J203" s="178"/>
      <c r="K203" s="178"/>
      <c r="L203" s="178"/>
      <c r="M203" s="178"/>
      <c r="N203" s="178"/>
      <c r="O203" s="178"/>
      <c r="P203" s="178"/>
      <c r="Q203" s="178"/>
      <c r="R203" s="178"/>
      <c r="S203" s="178"/>
      <c r="T203" s="178"/>
      <c r="U203" s="178"/>
      <c r="V203" s="178"/>
      <c r="W203" s="178"/>
      <c r="X203" s="178"/>
      <c r="Y203" s="178"/>
      <c r="Z203" s="178"/>
    </row>
    <row r="204" ht="14.25" customHeight="1">
      <c r="A204" s="176"/>
      <c r="B204" s="177"/>
      <c r="C204" s="177"/>
      <c r="D204" s="177"/>
      <c r="E204" s="177"/>
      <c r="F204" s="177"/>
      <c r="G204" s="177"/>
      <c r="H204" s="178"/>
      <c r="I204" s="178"/>
      <c r="J204" s="178"/>
      <c r="K204" s="178"/>
      <c r="L204" s="178"/>
      <c r="M204" s="178"/>
      <c r="N204" s="178"/>
      <c r="O204" s="178"/>
      <c r="P204" s="178"/>
      <c r="Q204" s="178"/>
      <c r="R204" s="178"/>
      <c r="S204" s="178"/>
      <c r="T204" s="178"/>
      <c r="U204" s="178"/>
      <c r="V204" s="178"/>
      <c r="W204" s="178"/>
      <c r="X204" s="178"/>
      <c r="Y204" s="178"/>
      <c r="Z204" s="178"/>
    </row>
    <row r="205" ht="14.25" customHeight="1">
      <c r="A205" s="176"/>
      <c r="B205" s="177"/>
      <c r="C205" s="177"/>
      <c r="D205" s="177"/>
      <c r="E205" s="177"/>
      <c r="F205" s="177"/>
      <c r="G205" s="177"/>
      <c r="H205" s="178"/>
      <c r="I205" s="178"/>
      <c r="J205" s="178"/>
      <c r="K205" s="178"/>
      <c r="L205" s="178"/>
      <c r="M205" s="178"/>
      <c r="N205" s="178"/>
      <c r="O205" s="178"/>
      <c r="P205" s="178"/>
      <c r="Q205" s="178"/>
      <c r="R205" s="178"/>
      <c r="S205" s="178"/>
      <c r="T205" s="178"/>
      <c r="U205" s="178"/>
      <c r="V205" s="178"/>
      <c r="W205" s="178"/>
      <c r="X205" s="178"/>
      <c r="Y205" s="178"/>
      <c r="Z205" s="178"/>
    </row>
    <row r="206" ht="14.25" customHeight="1">
      <c r="A206" s="176"/>
      <c r="B206" s="177"/>
      <c r="C206" s="177"/>
      <c r="D206" s="177"/>
      <c r="E206" s="177"/>
      <c r="F206" s="177"/>
      <c r="G206" s="177"/>
      <c r="H206" s="178"/>
      <c r="I206" s="178"/>
      <c r="J206" s="178"/>
      <c r="K206" s="178"/>
      <c r="L206" s="178"/>
      <c r="M206" s="178"/>
      <c r="N206" s="178"/>
      <c r="O206" s="178"/>
      <c r="P206" s="178"/>
      <c r="Q206" s="178"/>
      <c r="R206" s="178"/>
      <c r="S206" s="178"/>
      <c r="T206" s="178"/>
      <c r="U206" s="178"/>
      <c r="V206" s="178"/>
      <c r="W206" s="178"/>
      <c r="X206" s="178"/>
      <c r="Y206" s="178"/>
      <c r="Z206" s="178"/>
    </row>
    <row r="207" ht="14.25" customHeight="1">
      <c r="A207" s="176"/>
      <c r="B207" s="177"/>
      <c r="C207" s="177"/>
      <c r="D207" s="177"/>
      <c r="E207" s="177"/>
      <c r="F207" s="177"/>
      <c r="G207" s="177"/>
      <c r="H207" s="178"/>
      <c r="I207" s="178"/>
      <c r="J207" s="178"/>
      <c r="K207" s="178"/>
      <c r="L207" s="178"/>
      <c r="M207" s="178"/>
      <c r="N207" s="178"/>
      <c r="O207" s="178"/>
      <c r="P207" s="178"/>
      <c r="Q207" s="178"/>
      <c r="R207" s="178"/>
      <c r="S207" s="178"/>
      <c r="T207" s="178"/>
      <c r="U207" s="178"/>
      <c r="V207" s="178"/>
      <c r="W207" s="178"/>
      <c r="X207" s="178"/>
      <c r="Y207" s="178"/>
      <c r="Z207" s="178"/>
    </row>
    <row r="208" ht="14.25" customHeight="1">
      <c r="A208" s="176"/>
      <c r="B208" s="177"/>
      <c r="C208" s="177"/>
      <c r="D208" s="177"/>
      <c r="E208" s="177"/>
      <c r="F208" s="177"/>
      <c r="G208" s="177"/>
      <c r="H208" s="178"/>
      <c r="I208" s="178"/>
      <c r="J208" s="178"/>
      <c r="K208" s="178"/>
      <c r="L208" s="178"/>
      <c r="M208" s="178"/>
      <c r="N208" s="178"/>
      <c r="O208" s="178"/>
      <c r="P208" s="178"/>
      <c r="Q208" s="178"/>
      <c r="R208" s="178"/>
      <c r="S208" s="178"/>
      <c r="T208" s="178"/>
      <c r="U208" s="178"/>
      <c r="V208" s="178"/>
      <c r="W208" s="178"/>
      <c r="X208" s="178"/>
      <c r="Y208" s="178"/>
      <c r="Z208" s="178"/>
    </row>
    <row r="209" ht="14.25" customHeight="1">
      <c r="A209" s="176"/>
      <c r="B209" s="177"/>
      <c r="C209" s="177"/>
      <c r="D209" s="177"/>
      <c r="E209" s="177"/>
      <c r="F209" s="177"/>
      <c r="G209" s="177"/>
      <c r="H209" s="178"/>
      <c r="I209" s="178"/>
      <c r="J209" s="178"/>
      <c r="K209" s="178"/>
      <c r="L209" s="178"/>
      <c r="M209" s="178"/>
      <c r="N209" s="178"/>
      <c r="O209" s="178"/>
      <c r="P209" s="178"/>
      <c r="Q209" s="178"/>
      <c r="R209" s="178"/>
      <c r="S209" s="178"/>
      <c r="T209" s="178"/>
      <c r="U209" s="178"/>
      <c r="V209" s="178"/>
      <c r="W209" s="178"/>
      <c r="X209" s="178"/>
      <c r="Y209" s="178"/>
      <c r="Z209" s="178"/>
    </row>
    <row r="210" ht="14.25" customHeight="1">
      <c r="A210" s="176"/>
      <c r="B210" s="177"/>
      <c r="C210" s="177"/>
      <c r="D210" s="177"/>
      <c r="E210" s="177"/>
      <c r="F210" s="177"/>
      <c r="G210" s="177"/>
      <c r="H210" s="178"/>
      <c r="I210" s="178"/>
      <c r="J210" s="178"/>
      <c r="K210" s="178"/>
      <c r="L210" s="178"/>
      <c r="M210" s="178"/>
      <c r="N210" s="178"/>
      <c r="O210" s="178"/>
      <c r="P210" s="178"/>
      <c r="Q210" s="178"/>
      <c r="R210" s="178"/>
      <c r="S210" s="178"/>
      <c r="T210" s="178"/>
      <c r="U210" s="178"/>
      <c r="V210" s="178"/>
      <c r="W210" s="178"/>
      <c r="X210" s="178"/>
      <c r="Y210" s="178"/>
      <c r="Z210" s="178"/>
    </row>
    <row r="211" ht="14.25" customHeight="1">
      <c r="A211" s="176"/>
      <c r="B211" s="177"/>
      <c r="C211" s="177"/>
      <c r="D211" s="177"/>
      <c r="E211" s="177"/>
      <c r="F211" s="177"/>
      <c r="G211" s="177"/>
      <c r="H211" s="178"/>
      <c r="I211" s="178"/>
      <c r="J211" s="178"/>
      <c r="K211" s="178"/>
      <c r="L211" s="178"/>
      <c r="M211" s="178"/>
      <c r="N211" s="178"/>
      <c r="O211" s="178"/>
      <c r="P211" s="178"/>
      <c r="Q211" s="178"/>
      <c r="R211" s="178"/>
      <c r="S211" s="178"/>
      <c r="T211" s="178"/>
      <c r="U211" s="178"/>
      <c r="V211" s="178"/>
      <c r="W211" s="178"/>
      <c r="X211" s="178"/>
      <c r="Y211" s="178"/>
      <c r="Z211" s="178"/>
    </row>
    <row r="212" ht="14.25" customHeight="1">
      <c r="A212" s="176"/>
      <c r="B212" s="177"/>
      <c r="C212" s="177"/>
      <c r="D212" s="177"/>
      <c r="E212" s="177"/>
      <c r="F212" s="177"/>
      <c r="G212" s="177"/>
      <c r="H212" s="178"/>
      <c r="I212" s="178"/>
      <c r="J212" s="178"/>
      <c r="K212" s="178"/>
      <c r="L212" s="178"/>
      <c r="M212" s="178"/>
      <c r="N212" s="178"/>
      <c r="O212" s="178"/>
      <c r="P212" s="178"/>
      <c r="Q212" s="178"/>
      <c r="R212" s="178"/>
      <c r="S212" s="178"/>
      <c r="T212" s="178"/>
      <c r="U212" s="178"/>
      <c r="V212" s="178"/>
      <c r="W212" s="178"/>
      <c r="X212" s="178"/>
      <c r="Y212" s="178"/>
      <c r="Z212" s="178"/>
    </row>
    <row r="213" ht="14.25" customHeight="1">
      <c r="A213" s="176"/>
      <c r="B213" s="177"/>
      <c r="C213" s="177"/>
      <c r="D213" s="177"/>
      <c r="E213" s="177"/>
      <c r="F213" s="177"/>
      <c r="G213" s="177"/>
      <c r="H213" s="178"/>
      <c r="I213" s="178"/>
      <c r="J213" s="178"/>
      <c r="K213" s="178"/>
      <c r="L213" s="178"/>
      <c r="M213" s="178"/>
      <c r="N213" s="178"/>
      <c r="O213" s="178"/>
      <c r="P213" s="178"/>
      <c r="Q213" s="178"/>
      <c r="R213" s="178"/>
      <c r="S213" s="178"/>
      <c r="T213" s="178"/>
      <c r="U213" s="178"/>
      <c r="V213" s="178"/>
      <c r="W213" s="178"/>
      <c r="X213" s="178"/>
      <c r="Y213" s="178"/>
      <c r="Z213" s="178"/>
    </row>
    <row r="214" ht="14.25" customHeight="1">
      <c r="A214" s="176"/>
      <c r="B214" s="177"/>
      <c r="C214" s="177"/>
      <c r="D214" s="177"/>
      <c r="E214" s="177"/>
      <c r="F214" s="177"/>
      <c r="G214" s="177"/>
      <c r="H214" s="178"/>
      <c r="I214" s="178"/>
      <c r="J214" s="178"/>
      <c r="K214" s="178"/>
      <c r="L214" s="178"/>
      <c r="M214" s="178"/>
      <c r="N214" s="178"/>
      <c r="O214" s="178"/>
      <c r="P214" s="178"/>
      <c r="Q214" s="178"/>
      <c r="R214" s="178"/>
      <c r="S214" s="178"/>
      <c r="T214" s="178"/>
      <c r="U214" s="178"/>
      <c r="V214" s="178"/>
      <c r="W214" s="178"/>
      <c r="X214" s="178"/>
      <c r="Y214" s="178"/>
      <c r="Z214" s="178"/>
    </row>
    <row r="215" ht="14.25" customHeight="1">
      <c r="A215" s="176"/>
      <c r="B215" s="177"/>
      <c r="C215" s="177"/>
      <c r="D215" s="177"/>
      <c r="E215" s="177"/>
      <c r="F215" s="177"/>
      <c r="G215" s="177"/>
      <c r="H215" s="178"/>
      <c r="I215" s="178"/>
      <c r="J215" s="178"/>
      <c r="K215" s="178"/>
      <c r="L215" s="178"/>
      <c r="M215" s="178"/>
      <c r="N215" s="178"/>
      <c r="O215" s="178"/>
      <c r="P215" s="178"/>
      <c r="Q215" s="178"/>
      <c r="R215" s="178"/>
      <c r="S215" s="178"/>
      <c r="T215" s="178"/>
      <c r="U215" s="178"/>
      <c r="V215" s="178"/>
      <c r="W215" s="178"/>
      <c r="X215" s="178"/>
      <c r="Y215" s="178"/>
      <c r="Z215" s="178"/>
    </row>
    <row r="216" ht="14.25" customHeight="1">
      <c r="A216" s="176"/>
      <c r="B216" s="177"/>
      <c r="C216" s="177"/>
      <c r="D216" s="177"/>
      <c r="E216" s="177"/>
      <c r="F216" s="177"/>
      <c r="G216" s="177"/>
      <c r="H216" s="178"/>
      <c r="I216" s="178"/>
      <c r="J216" s="178"/>
      <c r="K216" s="178"/>
      <c r="L216" s="178"/>
      <c r="M216" s="178"/>
      <c r="N216" s="178"/>
      <c r="O216" s="178"/>
      <c r="P216" s="178"/>
      <c r="Q216" s="178"/>
      <c r="R216" s="178"/>
      <c r="S216" s="178"/>
      <c r="T216" s="178"/>
      <c r="U216" s="178"/>
      <c r="V216" s="178"/>
      <c r="W216" s="178"/>
      <c r="X216" s="178"/>
      <c r="Y216" s="178"/>
      <c r="Z216" s="178"/>
    </row>
    <row r="217" ht="14.25" customHeight="1">
      <c r="A217" s="176"/>
      <c r="B217" s="177"/>
      <c r="C217" s="177"/>
      <c r="D217" s="177"/>
      <c r="E217" s="177"/>
      <c r="F217" s="177"/>
      <c r="G217" s="177"/>
      <c r="H217" s="178"/>
      <c r="I217" s="178"/>
      <c r="J217" s="178"/>
      <c r="K217" s="178"/>
      <c r="L217" s="178"/>
      <c r="M217" s="178"/>
      <c r="N217" s="178"/>
      <c r="O217" s="178"/>
      <c r="P217" s="178"/>
      <c r="Q217" s="178"/>
      <c r="R217" s="178"/>
      <c r="S217" s="178"/>
      <c r="T217" s="178"/>
      <c r="U217" s="178"/>
      <c r="V217" s="178"/>
      <c r="W217" s="178"/>
      <c r="X217" s="178"/>
      <c r="Y217" s="178"/>
      <c r="Z217" s="178"/>
    </row>
    <row r="218" ht="14.25" customHeight="1">
      <c r="A218" s="176"/>
      <c r="B218" s="177"/>
      <c r="C218" s="177"/>
      <c r="D218" s="177"/>
      <c r="E218" s="177"/>
      <c r="F218" s="177"/>
      <c r="G218" s="177"/>
      <c r="H218" s="178"/>
      <c r="I218" s="178"/>
      <c r="J218" s="178"/>
      <c r="K218" s="178"/>
      <c r="L218" s="178"/>
      <c r="M218" s="178"/>
      <c r="N218" s="178"/>
      <c r="O218" s="178"/>
      <c r="P218" s="178"/>
      <c r="Q218" s="178"/>
      <c r="R218" s="178"/>
      <c r="S218" s="178"/>
      <c r="T218" s="178"/>
      <c r="U218" s="178"/>
      <c r="V218" s="178"/>
      <c r="W218" s="178"/>
      <c r="X218" s="178"/>
      <c r="Y218" s="178"/>
      <c r="Z218" s="178"/>
    </row>
    <row r="219" ht="14.25" customHeight="1">
      <c r="A219" s="176"/>
      <c r="B219" s="177"/>
      <c r="C219" s="177"/>
      <c r="D219" s="177"/>
      <c r="E219" s="177"/>
      <c r="F219" s="177"/>
      <c r="G219" s="177"/>
      <c r="H219" s="178"/>
      <c r="I219" s="178"/>
      <c r="J219" s="178"/>
      <c r="K219" s="178"/>
      <c r="L219" s="178"/>
      <c r="M219" s="178"/>
      <c r="N219" s="178"/>
      <c r="O219" s="178"/>
      <c r="P219" s="178"/>
      <c r="Q219" s="178"/>
      <c r="R219" s="178"/>
      <c r="S219" s="178"/>
      <c r="T219" s="178"/>
      <c r="U219" s="178"/>
      <c r="V219" s="178"/>
      <c r="W219" s="178"/>
      <c r="X219" s="178"/>
      <c r="Y219" s="178"/>
      <c r="Z219" s="178"/>
    </row>
    <row r="220" ht="14.25" customHeight="1">
      <c r="A220" s="176"/>
      <c r="B220" s="177"/>
      <c r="C220" s="177"/>
      <c r="D220" s="177"/>
      <c r="E220" s="177"/>
      <c r="F220" s="177"/>
      <c r="G220" s="177"/>
      <c r="H220" s="178"/>
      <c r="I220" s="178"/>
      <c r="J220" s="178"/>
      <c r="K220" s="178"/>
      <c r="L220" s="178"/>
      <c r="M220" s="178"/>
      <c r="N220" s="178"/>
      <c r="O220" s="178"/>
      <c r="P220" s="178"/>
      <c r="Q220" s="178"/>
      <c r="R220" s="178"/>
      <c r="S220" s="178"/>
      <c r="T220" s="178"/>
      <c r="U220" s="178"/>
      <c r="V220" s="178"/>
      <c r="W220" s="178"/>
      <c r="X220" s="178"/>
      <c r="Y220" s="178"/>
      <c r="Z220" s="178"/>
    </row>
    <row r="221" ht="14.25" customHeight="1">
      <c r="A221" s="176"/>
      <c r="B221" s="177"/>
      <c r="C221" s="177"/>
      <c r="D221" s="177"/>
      <c r="E221" s="177"/>
      <c r="F221" s="177"/>
      <c r="G221" s="177"/>
      <c r="H221" s="178"/>
      <c r="I221" s="178"/>
      <c r="J221" s="178"/>
      <c r="K221" s="178"/>
      <c r="L221" s="178"/>
      <c r="M221" s="178"/>
      <c r="N221" s="178"/>
      <c r="O221" s="178"/>
      <c r="P221" s="178"/>
      <c r="Q221" s="178"/>
      <c r="R221" s="178"/>
      <c r="S221" s="178"/>
      <c r="T221" s="178"/>
      <c r="U221" s="178"/>
      <c r="V221" s="178"/>
      <c r="W221" s="178"/>
      <c r="X221" s="178"/>
      <c r="Y221" s="178"/>
      <c r="Z221" s="178"/>
    </row>
    <row r="222" ht="14.25" customHeight="1">
      <c r="A222" s="176"/>
      <c r="B222" s="177"/>
      <c r="C222" s="177"/>
      <c r="D222" s="177"/>
      <c r="E222" s="177"/>
      <c r="F222" s="177"/>
      <c r="G222" s="177"/>
      <c r="H222" s="178"/>
      <c r="I222" s="178"/>
      <c r="J222" s="178"/>
      <c r="K222" s="178"/>
      <c r="L222" s="178"/>
      <c r="M222" s="178"/>
      <c r="N222" s="178"/>
      <c r="O222" s="178"/>
      <c r="P222" s="178"/>
      <c r="Q222" s="178"/>
      <c r="R222" s="178"/>
      <c r="S222" s="178"/>
      <c r="T222" s="178"/>
      <c r="U222" s="178"/>
      <c r="V222" s="178"/>
      <c r="W222" s="178"/>
      <c r="X222" s="178"/>
      <c r="Y222" s="178"/>
      <c r="Z222" s="178"/>
    </row>
    <row r="223" ht="14.25" customHeight="1">
      <c r="A223" s="176"/>
      <c r="B223" s="177"/>
      <c r="C223" s="177"/>
      <c r="D223" s="177"/>
      <c r="E223" s="177"/>
      <c r="F223" s="177"/>
      <c r="G223" s="177"/>
      <c r="H223" s="178"/>
      <c r="I223" s="178"/>
      <c r="J223" s="178"/>
      <c r="K223" s="178"/>
      <c r="L223" s="178"/>
      <c r="M223" s="178"/>
      <c r="N223" s="178"/>
      <c r="O223" s="178"/>
      <c r="P223" s="178"/>
      <c r="Q223" s="178"/>
      <c r="R223" s="178"/>
      <c r="S223" s="178"/>
      <c r="T223" s="178"/>
      <c r="U223" s="178"/>
      <c r="V223" s="178"/>
      <c r="W223" s="178"/>
      <c r="X223" s="178"/>
      <c r="Y223" s="178"/>
      <c r="Z223" s="178"/>
    </row>
    <row r="224" ht="14.25" customHeight="1">
      <c r="A224" s="176"/>
      <c r="B224" s="177"/>
      <c r="C224" s="177"/>
      <c r="D224" s="177"/>
      <c r="E224" s="177"/>
      <c r="F224" s="177"/>
      <c r="G224" s="177"/>
      <c r="H224" s="178"/>
      <c r="I224" s="178"/>
      <c r="J224" s="178"/>
      <c r="K224" s="178"/>
      <c r="L224" s="178"/>
      <c r="M224" s="178"/>
      <c r="N224" s="178"/>
      <c r="O224" s="178"/>
      <c r="P224" s="178"/>
      <c r="Q224" s="178"/>
      <c r="R224" s="178"/>
      <c r="S224" s="178"/>
      <c r="T224" s="178"/>
      <c r="U224" s="178"/>
      <c r="V224" s="178"/>
      <c r="W224" s="178"/>
      <c r="X224" s="178"/>
      <c r="Y224" s="178"/>
      <c r="Z224" s="178"/>
    </row>
    <row r="225" ht="14.25" customHeight="1">
      <c r="A225" s="176"/>
      <c r="B225" s="177"/>
      <c r="C225" s="177"/>
      <c r="D225" s="177"/>
      <c r="E225" s="177"/>
      <c r="F225" s="177"/>
      <c r="G225" s="177"/>
      <c r="H225" s="178"/>
      <c r="I225" s="178"/>
      <c r="J225" s="178"/>
      <c r="K225" s="178"/>
      <c r="L225" s="178"/>
      <c r="M225" s="178"/>
      <c r="N225" s="178"/>
      <c r="O225" s="178"/>
      <c r="P225" s="178"/>
      <c r="Q225" s="178"/>
      <c r="R225" s="178"/>
      <c r="S225" s="178"/>
      <c r="T225" s="178"/>
      <c r="U225" s="178"/>
      <c r="V225" s="178"/>
      <c r="W225" s="178"/>
      <c r="X225" s="178"/>
      <c r="Y225" s="178"/>
      <c r="Z225" s="178"/>
    </row>
    <row r="226" ht="14.25" customHeight="1">
      <c r="A226" s="176"/>
      <c r="B226" s="177"/>
      <c r="C226" s="177"/>
      <c r="D226" s="177"/>
      <c r="E226" s="177"/>
      <c r="F226" s="177"/>
      <c r="G226" s="177"/>
      <c r="H226" s="178"/>
      <c r="I226" s="178"/>
      <c r="J226" s="178"/>
      <c r="K226" s="178"/>
      <c r="L226" s="178"/>
      <c r="M226" s="178"/>
      <c r="N226" s="178"/>
      <c r="O226" s="178"/>
      <c r="P226" s="178"/>
      <c r="Q226" s="178"/>
      <c r="R226" s="178"/>
      <c r="S226" s="178"/>
      <c r="T226" s="178"/>
      <c r="U226" s="178"/>
      <c r="V226" s="178"/>
      <c r="W226" s="178"/>
      <c r="X226" s="178"/>
      <c r="Y226" s="178"/>
      <c r="Z226" s="178"/>
    </row>
    <row r="227" ht="14.25" customHeight="1">
      <c r="A227" s="176"/>
      <c r="B227" s="177"/>
      <c r="C227" s="177"/>
      <c r="D227" s="177"/>
      <c r="E227" s="177"/>
      <c r="F227" s="177"/>
      <c r="G227" s="177"/>
      <c r="H227" s="178"/>
      <c r="I227" s="178"/>
      <c r="J227" s="178"/>
      <c r="K227" s="178"/>
      <c r="L227" s="178"/>
      <c r="M227" s="178"/>
      <c r="N227" s="178"/>
      <c r="O227" s="178"/>
      <c r="P227" s="178"/>
      <c r="Q227" s="178"/>
      <c r="R227" s="178"/>
      <c r="S227" s="178"/>
      <c r="T227" s="178"/>
      <c r="U227" s="178"/>
      <c r="V227" s="178"/>
      <c r="W227" s="178"/>
      <c r="X227" s="178"/>
      <c r="Y227" s="178"/>
      <c r="Z227" s="178"/>
    </row>
    <row r="228" ht="14.25" customHeight="1">
      <c r="A228" s="176"/>
      <c r="B228" s="177"/>
      <c r="C228" s="177"/>
      <c r="D228" s="177"/>
      <c r="E228" s="177"/>
      <c r="F228" s="177"/>
      <c r="G228" s="177"/>
      <c r="H228" s="178"/>
      <c r="I228" s="178"/>
      <c r="J228" s="178"/>
      <c r="K228" s="178"/>
      <c r="L228" s="178"/>
      <c r="M228" s="178"/>
      <c r="N228" s="178"/>
      <c r="O228" s="178"/>
      <c r="P228" s="178"/>
      <c r="Q228" s="178"/>
      <c r="R228" s="178"/>
      <c r="S228" s="178"/>
      <c r="T228" s="178"/>
      <c r="U228" s="178"/>
      <c r="V228" s="178"/>
      <c r="W228" s="178"/>
      <c r="X228" s="178"/>
      <c r="Y228" s="178"/>
      <c r="Z228" s="178"/>
    </row>
    <row r="229" ht="14.25" customHeight="1">
      <c r="A229" s="176"/>
      <c r="B229" s="177"/>
      <c r="C229" s="177"/>
      <c r="D229" s="177"/>
      <c r="E229" s="177"/>
      <c r="F229" s="177"/>
      <c r="G229" s="177"/>
      <c r="H229" s="178"/>
      <c r="I229" s="178"/>
      <c r="J229" s="178"/>
      <c r="K229" s="178"/>
      <c r="L229" s="178"/>
      <c r="M229" s="178"/>
      <c r="N229" s="178"/>
      <c r="O229" s="178"/>
      <c r="P229" s="178"/>
      <c r="Q229" s="178"/>
      <c r="R229" s="178"/>
      <c r="S229" s="178"/>
      <c r="T229" s="178"/>
      <c r="U229" s="178"/>
      <c r="V229" s="178"/>
      <c r="W229" s="178"/>
      <c r="X229" s="178"/>
      <c r="Y229" s="178"/>
      <c r="Z229" s="178"/>
    </row>
    <row r="230" ht="14.25" customHeight="1">
      <c r="A230" s="176"/>
      <c r="B230" s="177"/>
      <c r="C230" s="177"/>
      <c r="D230" s="177"/>
      <c r="E230" s="177"/>
      <c r="F230" s="177"/>
      <c r="G230" s="177"/>
      <c r="H230" s="178"/>
      <c r="I230" s="178"/>
      <c r="J230" s="178"/>
      <c r="K230" s="178"/>
      <c r="L230" s="178"/>
      <c r="M230" s="178"/>
      <c r="N230" s="178"/>
      <c r="O230" s="178"/>
      <c r="P230" s="178"/>
      <c r="Q230" s="178"/>
      <c r="R230" s="178"/>
      <c r="S230" s="178"/>
      <c r="T230" s="178"/>
      <c r="U230" s="178"/>
      <c r="V230" s="178"/>
      <c r="W230" s="178"/>
      <c r="X230" s="178"/>
      <c r="Y230" s="178"/>
      <c r="Z230" s="178"/>
    </row>
    <row r="231" ht="14.25" customHeight="1">
      <c r="A231" s="176"/>
      <c r="B231" s="177"/>
      <c r="C231" s="177"/>
      <c r="D231" s="177"/>
      <c r="E231" s="177"/>
      <c r="F231" s="177"/>
      <c r="G231" s="177"/>
      <c r="H231" s="178"/>
      <c r="I231" s="178"/>
      <c r="J231" s="178"/>
      <c r="K231" s="178"/>
      <c r="L231" s="178"/>
      <c r="M231" s="178"/>
      <c r="N231" s="178"/>
      <c r="O231" s="178"/>
      <c r="P231" s="178"/>
      <c r="Q231" s="178"/>
      <c r="R231" s="178"/>
      <c r="S231" s="178"/>
      <c r="T231" s="178"/>
      <c r="U231" s="178"/>
      <c r="V231" s="178"/>
      <c r="W231" s="178"/>
      <c r="X231" s="178"/>
      <c r="Y231" s="178"/>
      <c r="Z231" s="178"/>
    </row>
    <row r="232" ht="14.25" customHeight="1">
      <c r="A232" s="176"/>
      <c r="B232" s="177"/>
      <c r="C232" s="177"/>
      <c r="D232" s="177"/>
      <c r="E232" s="177"/>
      <c r="F232" s="177"/>
      <c r="G232" s="177"/>
      <c r="H232" s="178"/>
      <c r="I232" s="178"/>
      <c r="J232" s="178"/>
      <c r="K232" s="178"/>
      <c r="L232" s="178"/>
      <c r="M232" s="178"/>
      <c r="N232" s="178"/>
      <c r="O232" s="178"/>
      <c r="P232" s="178"/>
      <c r="Q232" s="178"/>
      <c r="R232" s="178"/>
      <c r="S232" s="178"/>
      <c r="T232" s="178"/>
      <c r="U232" s="178"/>
      <c r="V232" s="178"/>
      <c r="W232" s="178"/>
      <c r="X232" s="178"/>
      <c r="Y232" s="178"/>
      <c r="Z232" s="178"/>
    </row>
    <row r="233" ht="14.25" customHeight="1">
      <c r="A233" s="176"/>
      <c r="B233" s="177"/>
      <c r="C233" s="177"/>
      <c r="D233" s="177"/>
      <c r="E233" s="177"/>
      <c r="F233" s="177"/>
      <c r="G233" s="177"/>
      <c r="H233" s="178"/>
      <c r="I233" s="178"/>
      <c r="J233" s="178"/>
      <c r="K233" s="178"/>
      <c r="L233" s="178"/>
      <c r="M233" s="178"/>
      <c r="N233" s="178"/>
      <c r="O233" s="178"/>
      <c r="P233" s="178"/>
      <c r="Q233" s="178"/>
      <c r="R233" s="178"/>
      <c r="S233" s="178"/>
      <c r="T233" s="178"/>
      <c r="U233" s="178"/>
      <c r="V233" s="178"/>
      <c r="W233" s="178"/>
      <c r="X233" s="178"/>
      <c r="Y233" s="178"/>
      <c r="Z233" s="178"/>
    </row>
    <row r="234" ht="14.25" customHeight="1">
      <c r="A234" s="176"/>
      <c r="B234" s="177"/>
      <c r="C234" s="177"/>
      <c r="D234" s="177"/>
      <c r="E234" s="177"/>
      <c r="F234" s="177"/>
      <c r="G234" s="177"/>
      <c r="H234" s="178"/>
      <c r="I234" s="178"/>
      <c r="J234" s="178"/>
      <c r="K234" s="178"/>
      <c r="L234" s="178"/>
      <c r="M234" s="178"/>
      <c r="N234" s="178"/>
      <c r="O234" s="178"/>
      <c r="P234" s="178"/>
      <c r="Q234" s="178"/>
      <c r="R234" s="178"/>
      <c r="S234" s="178"/>
      <c r="T234" s="178"/>
      <c r="U234" s="178"/>
      <c r="V234" s="178"/>
      <c r="W234" s="178"/>
      <c r="X234" s="178"/>
      <c r="Y234" s="178"/>
      <c r="Z234" s="178"/>
    </row>
    <row r="235" ht="14.25" customHeight="1">
      <c r="A235" s="176"/>
      <c r="B235" s="177"/>
      <c r="C235" s="177"/>
      <c r="D235" s="177"/>
      <c r="E235" s="177"/>
      <c r="F235" s="177"/>
      <c r="G235" s="177"/>
      <c r="H235" s="178"/>
      <c r="I235" s="178"/>
      <c r="J235" s="178"/>
      <c r="K235" s="178"/>
      <c r="L235" s="178"/>
      <c r="M235" s="178"/>
      <c r="N235" s="178"/>
      <c r="O235" s="178"/>
      <c r="P235" s="178"/>
      <c r="Q235" s="178"/>
      <c r="R235" s="178"/>
      <c r="S235" s="178"/>
      <c r="T235" s="178"/>
      <c r="U235" s="178"/>
      <c r="V235" s="178"/>
      <c r="W235" s="178"/>
      <c r="X235" s="178"/>
      <c r="Y235" s="178"/>
      <c r="Z235" s="178"/>
    </row>
    <row r="236" ht="14.25" customHeight="1">
      <c r="A236" s="176"/>
      <c r="B236" s="177"/>
      <c r="C236" s="177"/>
      <c r="D236" s="177"/>
      <c r="E236" s="177"/>
      <c r="F236" s="177"/>
      <c r="G236" s="177"/>
      <c r="H236" s="178"/>
      <c r="I236" s="178"/>
      <c r="J236" s="178"/>
      <c r="K236" s="178"/>
      <c r="L236" s="178"/>
      <c r="M236" s="178"/>
      <c r="N236" s="178"/>
      <c r="O236" s="178"/>
      <c r="P236" s="178"/>
      <c r="Q236" s="178"/>
      <c r="R236" s="178"/>
      <c r="S236" s="178"/>
      <c r="T236" s="178"/>
      <c r="U236" s="178"/>
      <c r="V236" s="178"/>
      <c r="W236" s="178"/>
      <c r="X236" s="178"/>
      <c r="Y236" s="178"/>
      <c r="Z236" s="178"/>
    </row>
    <row r="237" ht="14.25" customHeight="1">
      <c r="A237" s="176"/>
      <c r="B237" s="177"/>
      <c r="C237" s="177"/>
      <c r="D237" s="177"/>
      <c r="E237" s="177"/>
      <c r="F237" s="177"/>
      <c r="G237" s="177"/>
      <c r="H237" s="178"/>
      <c r="I237" s="178"/>
      <c r="J237" s="178"/>
      <c r="K237" s="178"/>
      <c r="L237" s="178"/>
      <c r="M237" s="178"/>
      <c r="N237" s="178"/>
      <c r="O237" s="178"/>
      <c r="P237" s="178"/>
      <c r="Q237" s="178"/>
      <c r="R237" s="178"/>
      <c r="S237" s="178"/>
      <c r="T237" s="178"/>
      <c r="U237" s="178"/>
      <c r="V237" s="178"/>
      <c r="W237" s="178"/>
      <c r="X237" s="178"/>
      <c r="Y237" s="178"/>
      <c r="Z237" s="178"/>
    </row>
    <row r="238" ht="14.25" customHeight="1">
      <c r="A238" s="176"/>
      <c r="B238" s="177"/>
      <c r="C238" s="177"/>
      <c r="D238" s="177"/>
      <c r="E238" s="177"/>
      <c r="F238" s="177"/>
      <c r="G238" s="177"/>
      <c r="H238" s="178"/>
      <c r="I238" s="178"/>
      <c r="J238" s="178"/>
      <c r="K238" s="178"/>
      <c r="L238" s="178"/>
      <c r="M238" s="178"/>
      <c r="N238" s="178"/>
      <c r="O238" s="178"/>
      <c r="P238" s="178"/>
      <c r="Q238" s="178"/>
      <c r="R238" s="178"/>
      <c r="S238" s="178"/>
      <c r="T238" s="178"/>
      <c r="U238" s="178"/>
      <c r="V238" s="178"/>
      <c r="W238" s="178"/>
      <c r="X238" s="178"/>
      <c r="Y238" s="178"/>
      <c r="Z238" s="178"/>
    </row>
    <row r="239" ht="14.25" customHeight="1">
      <c r="A239" s="176"/>
      <c r="B239" s="177"/>
      <c r="C239" s="177"/>
      <c r="D239" s="177"/>
      <c r="E239" s="177"/>
      <c r="F239" s="177"/>
      <c r="G239" s="177"/>
      <c r="H239" s="178"/>
      <c r="I239" s="178"/>
      <c r="J239" s="178"/>
      <c r="K239" s="178"/>
      <c r="L239" s="178"/>
      <c r="M239" s="178"/>
      <c r="N239" s="178"/>
      <c r="O239" s="178"/>
      <c r="P239" s="178"/>
      <c r="Q239" s="178"/>
      <c r="R239" s="178"/>
      <c r="S239" s="178"/>
      <c r="T239" s="178"/>
      <c r="U239" s="178"/>
      <c r="V239" s="178"/>
      <c r="W239" s="178"/>
      <c r="X239" s="178"/>
      <c r="Y239" s="178"/>
      <c r="Z239" s="178"/>
    </row>
    <row r="240" ht="14.25" customHeight="1">
      <c r="A240" s="176"/>
      <c r="B240" s="177"/>
      <c r="C240" s="177"/>
      <c r="D240" s="177"/>
      <c r="E240" s="177"/>
      <c r="F240" s="177"/>
      <c r="G240" s="177"/>
      <c r="H240" s="178"/>
      <c r="I240" s="178"/>
      <c r="J240" s="178"/>
      <c r="K240" s="178"/>
      <c r="L240" s="178"/>
      <c r="M240" s="178"/>
      <c r="N240" s="178"/>
      <c r="O240" s="178"/>
      <c r="P240" s="178"/>
      <c r="Q240" s="178"/>
      <c r="R240" s="178"/>
      <c r="S240" s="178"/>
      <c r="T240" s="178"/>
      <c r="U240" s="178"/>
      <c r="V240" s="178"/>
      <c r="W240" s="178"/>
      <c r="X240" s="178"/>
      <c r="Y240" s="178"/>
      <c r="Z240" s="178"/>
    </row>
    <row r="241" ht="14.25" customHeight="1">
      <c r="A241" s="176"/>
      <c r="B241" s="177"/>
      <c r="C241" s="177"/>
      <c r="D241" s="177"/>
      <c r="E241" s="177"/>
      <c r="F241" s="177"/>
      <c r="G241" s="177"/>
      <c r="H241" s="178"/>
      <c r="I241" s="178"/>
      <c r="J241" s="178"/>
      <c r="K241" s="178"/>
      <c r="L241" s="178"/>
      <c r="M241" s="178"/>
      <c r="N241" s="178"/>
      <c r="O241" s="178"/>
      <c r="P241" s="178"/>
      <c r="Q241" s="178"/>
      <c r="R241" s="178"/>
      <c r="S241" s="178"/>
      <c r="T241" s="178"/>
      <c r="U241" s="178"/>
      <c r="V241" s="178"/>
      <c r="W241" s="178"/>
      <c r="X241" s="178"/>
      <c r="Y241" s="178"/>
      <c r="Z241" s="178"/>
    </row>
    <row r="242" ht="14.25" customHeight="1">
      <c r="A242" s="176"/>
      <c r="B242" s="177"/>
      <c r="C242" s="177"/>
      <c r="D242" s="177"/>
      <c r="E242" s="177"/>
      <c r="F242" s="177"/>
      <c r="G242" s="177"/>
      <c r="H242" s="178"/>
      <c r="I242" s="178"/>
      <c r="J242" s="178"/>
      <c r="K242" s="178"/>
      <c r="L242" s="178"/>
      <c r="M242" s="178"/>
      <c r="N242" s="178"/>
      <c r="O242" s="178"/>
      <c r="P242" s="178"/>
      <c r="Q242" s="178"/>
      <c r="R242" s="178"/>
      <c r="S242" s="178"/>
      <c r="T242" s="178"/>
      <c r="U242" s="178"/>
      <c r="V242" s="178"/>
      <c r="W242" s="178"/>
      <c r="X242" s="178"/>
      <c r="Y242" s="178"/>
      <c r="Z242" s="178"/>
    </row>
    <row r="243" ht="14.25" customHeight="1">
      <c r="A243" s="176"/>
      <c r="B243" s="177"/>
      <c r="C243" s="177"/>
      <c r="D243" s="177"/>
      <c r="E243" s="177"/>
      <c r="F243" s="177"/>
      <c r="G243" s="177"/>
      <c r="H243" s="178"/>
      <c r="I243" s="178"/>
      <c r="J243" s="178"/>
      <c r="K243" s="178"/>
      <c r="L243" s="178"/>
      <c r="M243" s="178"/>
      <c r="N243" s="178"/>
      <c r="O243" s="178"/>
      <c r="P243" s="178"/>
      <c r="Q243" s="178"/>
      <c r="R243" s="178"/>
      <c r="S243" s="178"/>
      <c r="T243" s="178"/>
      <c r="U243" s="178"/>
      <c r="V243" s="178"/>
      <c r="W243" s="178"/>
      <c r="X243" s="178"/>
      <c r="Y243" s="178"/>
      <c r="Z243" s="178"/>
    </row>
    <row r="244" ht="14.25" customHeight="1">
      <c r="A244" s="176"/>
      <c r="B244" s="177"/>
      <c r="C244" s="177"/>
      <c r="D244" s="177"/>
      <c r="E244" s="177"/>
      <c r="F244" s="177"/>
      <c r="G244" s="177"/>
      <c r="H244" s="178"/>
      <c r="I244" s="178"/>
      <c r="J244" s="178"/>
      <c r="K244" s="178"/>
      <c r="L244" s="178"/>
      <c r="M244" s="178"/>
      <c r="N244" s="178"/>
      <c r="O244" s="178"/>
      <c r="P244" s="178"/>
      <c r="Q244" s="178"/>
      <c r="R244" s="178"/>
      <c r="S244" s="178"/>
      <c r="T244" s="178"/>
      <c r="U244" s="178"/>
      <c r="V244" s="178"/>
      <c r="W244" s="178"/>
      <c r="X244" s="178"/>
      <c r="Y244" s="178"/>
      <c r="Z244" s="178"/>
    </row>
    <row r="245" ht="14.25" customHeight="1">
      <c r="A245" s="176"/>
      <c r="B245" s="177"/>
      <c r="C245" s="177"/>
      <c r="D245" s="177"/>
      <c r="E245" s="177"/>
      <c r="F245" s="177"/>
      <c r="G245" s="177"/>
      <c r="H245" s="178"/>
      <c r="I245" s="178"/>
      <c r="J245" s="178"/>
      <c r="K245" s="178"/>
      <c r="L245" s="178"/>
      <c r="M245" s="178"/>
      <c r="N245" s="178"/>
      <c r="O245" s="178"/>
      <c r="P245" s="178"/>
      <c r="Q245" s="178"/>
      <c r="R245" s="178"/>
      <c r="S245" s="178"/>
      <c r="T245" s="178"/>
      <c r="U245" s="178"/>
      <c r="V245" s="178"/>
      <c r="W245" s="178"/>
      <c r="X245" s="178"/>
      <c r="Y245" s="178"/>
      <c r="Z245" s="178"/>
    </row>
    <row r="246" ht="14.25" customHeight="1">
      <c r="A246" s="176"/>
      <c r="B246" s="177"/>
      <c r="C246" s="177"/>
      <c r="D246" s="177"/>
      <c r="E246" s="177"/>
      <c r="F246" s="177"/>
      <c r="G246" s="177"/>
      <c r="H246" s="178"/>
      <c r="I246" s="178"/>
      <c r="J246" s="178"/>
      <c r="K246" s="178"/>
      <c r="L246" s="178"/>
      <c r="M246" s="178"/>
      <c r="N246" s="178"/>
      <c r="O246" s="178"/>
      <c r="P246" s="178"/>
      <c r="Q246" s="178"/>
      <c r="R246" s="178"/>
      <c r="S246" s="178"/>
      <c r="T246" s="178"/>
      <c r="U246" s="178"/>
      <c r="V246" s="178"/>
      <c r="W246" s="178"/>
      <c r="X246" s="178"/>
      <c r="Y246" s="178"/>
      <c r="Z246" s="178"/>
    </row>
    <row r="247" ht="14.25" customHeight="1">
      <c r="A247" s="176"/>
      <c r="B247" s="177"/>
      <c r="C247" s="177"/>
      <c r="D247" s="177"/>
      <c r="E247" s="177"/>
      <c r="F247" s="177"/>
      <c r="G247" s="177"/>
      <c r="H247" s="178"/>
      <c r="I247" s="178"/>
      <c r="J247" s="178"/>
      <c r="K247" s="178"/>
      <c r="L247" s="178"/>
      <c r="M247" s="178"/>
      <c r="N247" s="178"/>
      <c r="O247" s="178"/>
      <c r="P247" s="178"/>
      <c r="Q247" s="178"/>
      <c r="R247" s="178"/>
      <c r="S247" s="178"/>
      <c r="T247" s="178"/>
      <c r="U247" s="178"/>
      <c r="V247" s="178"/>
      <c r="W247" s="178"/>
      <c r="X247" s="178"/>
      <c r="Y247" s="178"/>
      <c r="Z247" s="178"/>
    </row>
    <row r="248" ht="14.25" customHeight="1">
      <c r="A248" s="176"/>
      <c r="B248" s="177"/>
      <c r="C248" s="177"/>
      <c r="D248" s="177"/>
      <c r="E248" s="177"/>
      <c r="F248" s="177"/>
      <c r="G248" s="177"/>
      <c r="H248" s="178"/>
      <c r="I248" s="178"/>
      <c r="J248" s="178"/>
      <c r="K248" s="178"/>
      <c r="L248" s="178"/>
      <c r="M248" s="178"/>
      <c r="N248" s="178"/>
      <c r="O248" s="178"/>
      <c r="P248" s="178"/>
      <c r="Q248" s="178"/>
      <c r="R248" s="178"/>
      <c r="S248" s="178"/>
      <c r="T248" s="178"/>
      <c r="U248" s="178"/>
      <c r="V248" s="178"/>
      <c r="W248" s="178"/>
      <c r="X248" s="178"/>
      <c r="Y248" s="178"/>
      <c r="Z248" s="178"/>
    </row>
    <row r="249" ht="14.25" customHeight="1">
      <c r="A249" s="176"/>
      <c r="B249" s="177"/>
      <c r="C249" s="177"/>
      <c r="D249" s="177"/>
      <c r="E249" s="177"/>
      <c r="F249" s="177"/>
      <c r="G249" s="177"/>
      <c r="H249" s="178"/>
      <c r="I249" s="178"/>
      <c r="J249" s="178"/>
      <c r="K249" s="178"/>
      <c r="L249" s="178"/>
      <c r="M249" s="178"/>
      <c r="N249" s="178"/>
      <c r="O249" s="178"/>
      <c r="P249" s="178"/>
      <c r="Q249" s="178"/>
      <c r="R249" s="178"/>
      <c r="S249" s="178"/>
      <c r="T249" s="178"/>
      <c r="U249" s="178"/>
      <c r="V249" s="178"/>
      <c r="W249" s="178"/>
      <c r="X249" s="178"/>
      <c r="Y249" s="178"/>
      <c r="Z249" s="178"/>
    </row>
    <row r="250" ht="14.25" customHeight="1">
      <c r="A250" s="176"/>
      <c r="B250" s="177"/>
      <c r="C250" s="177"/>
      <c r="D250" s="177"/>
      <c r="E250" s="177"/>
      <c r="F250" s="177"/>
      <c r="G250" s="177"/>
      <c r="H250" s="178"/>
      <c r="I250" s="178"/>
      <c r="J250" s="178"/>
      <c r="K250" s="178"/>
      <c r="L250" s="178"/>
      <c r="M250" s="178"/>
      <c r="N250" s="178"/>
      <c r="O250" s="178"/>
      <c r="P250" s="178"/>
      <c r="Q250" s="178"/>
      <c r="R250" s="178"/>
      <c r="S250" s="178"/>
      <c r="T250" s="178"/>
      <c r="U250" s="178"/>
      <c r="V250" s="178"/>
      <c r="W250" s="178"/>
      <c r="X250" s="178"/>
      <c r="Y250" s="178"/>
      <c r="Z250" s="178"/>
    </row>
    <row r="251" ht="14.25" customHeight="1">
      <c r="A251" s="176"/>
      <c r="B251" s="177"/>
      <c r="C251" s="177"/>
      <c r="D251" s="177"/>
      <c r="E251" s="177"/>
      <c r="F251" s="177"/>
      <c r="G251" s="177"/>
      <c r="H251" s="178"/>
      <c r="I251" s="178"/>
      <c r="J251" s="178"/>
      <c r="K251" s="178"/>
      <c r="L251" s="178"/>
      <c r="M251" s="178"/>
      <c r="N251" s="178"/>
      <c r="O251" s="178"/>
      <c r="P251" s="178"/>
      <c r="Q251" s="178"/>
      <c r="R251" s="178"/>
      <c r="S251" s="178"/>
      <c r="T251" s="178"/>
      <c r="U251" s="178"/>
      <c r="V251" s="178"/>
      <c r="W251" s="178"/>
      <c r="X251" s="178"/>
      <c r="Y251" s="178"/>
      <c r="Z251" s="178"/>
    </row>
    <row r="252" ht="14.25" customHeight="1">
      <c r="A252" s="176"/>
      <c r="B252" s="177"/>
      <c r="C252" s="177"/>
      <c r="D252" s="177"/>
      <c r="E252" s="177"/>
      <c r="F252" s="177"/>
      <c r="G252" s="177"/>
      <c r="H252" s="178"/>
      <c r="I252" s="178"/>
      <c r="J252" s="178"/>
      <c r="K252" s="178"/>
      <c r="L252" s="178"/>
      <c r="M252" s="178"/>
      <c r="N252" s="178"/>
      <c r="O252" s="178"/>
      <c r="P252" s="178"/>
      <c r="Q252" s="178"/>
      <c r="R252" s="178"/>
      <c r="S252" s="178"/>
      <c r="T252" s="178"/>
      <c r="U252" s="178"/>
      <c r="V252" s="178"/>
      <c r="W252" s="178"/>
      <c r="X252" s="178"/>
      <c r="Y252" s="178"/>
      <c r="Z252" s="178"/>
    </row>
    <row r="253" ht="14.25" customHeight="1">
      <c r="A253" s="176"/>
      <c r="B253" s="177"/>
      <c r="C253" s="177"/>
      <c r="D253" s="177"/>
      <c r="E253" s="177"/>
      <c r="F253" s="177"/>
      <c r="G253" s="177"/>
      <c r="H253" s="178"/>
      <c r="I253" s="178"/>
      <c r="J253" s="178"/>
      <c r="K253" s="178"/>
      <c r="L253" s="178"/>
      <c r="M253" s="178"/>
      <c r="N253" s="178"/>
      <c r="O253" s="178"/>
      <c r="P253" s="178"/>
      <c r="Q253" s="178"/>
      <c r="R253" s="178"/>
      <c r="S253" s="178"/>
      <c r="T253" s="178"/>
      <c r="U253" s="178"/>
      <c r="V253" s="178"/>
      <c r="W253" s="178"/>
      <c r="X253" s="178"/>
      <c r="Y253" s="178"/>
      <c r="Z253" s="178"/>
    </row>
    <row r="254" ht="14.25" customHeight="1">
      <c r="A254" s="176"/>
      <c r="B254" s="177"/>
      <c r="C254" s="177"/>
      <c r="D254" s="177"/>
      <c r="E254" s="177"/>
      <c r="F254" s="177"/>
      <c r="G254" s="177"/>
      <c r="H254" s="178"/>
      <c r="I254" s="178"/>
      <c r="J254" s="178"/>
      <c r="K254" s="178"/>
      <c r="L254" s="178"/>
      <c r="M254" s="178"/>
      <c r="N254" s="178"/>
      <c r="O254" s="178"/>
      <c r="P254" s="178"/>
      <c r="Q254" s="178"/>
      <c r="R254" s="178"/>
      <c r="S254" s="178"/>
      <c r="T254" s="178"/>
      <c r="U254" s="178"/>
      <c r="V254" s="178"/>
      <c r="W254" s="178"/>
      <c r="X254" s="178"/>
      <c r="Y254" s="178"/>
      <c r="Z254" s="178"/>
    </row>
    <row r="255" ht="14.25" customHeight="1">
      <c r="A255" s="176"/>
      <c r="B255" s="177"/>
      <c r="C255" s="177"/>
      <c r="D255" s="177"/>
      <c r="E255" s="177"/>
      <c r="F255" s="177"/>
      <c r="G255" s="177"/>
      <c r="H255" s="178"/>
      <c r="I255" s="178"/>
      <c r="J255" s="178"/>
      <c r="K255" s="178"/>
      <c r="L255" s="178"/>
      <c r="M255" s="178"/>
      <c r="N255" s="178"/>
      <c r="O255" s="178"/>
      <c r="P255" s="178"/>
      <c r="Q255" s="178"/>
      <c r="R255" s="178"/>
      <c r="S255" s="178"/>
      <c r="T255" s="178"/>
      <c r="U255" s="178"/>
      <c r="V255" s="178"/>
      <c r="W255" s="178"/>
      <c r="X255" s="178"/>
      <c r="Y255" s="178"/>
      <c r="Z255" s="178"/>
    </row>
    <row r="256" ht="14.25" customHeight="1">
      <c r="A256" s="176"/>
      <c r="B256" s="177"/>
      <c r="C256" s="177"/>
      <c r="D256" s="177"/>
      <c r="E256" s="177"/>
      <c r="F256" s="177"/>
      <c r="G256" s="177"/>
      <c r="H256" s="178"/>
      <c r="I256" s="178"/>
      <c r="J256" s="178"/>
      <c r="K256" s="178"/>
      <c r="L256" s="178"/>
      <c r="M256" s="178"/>
      <c r="N256" s="178"/>
      <c r="O256" s="178"/>
      <c r="P256" s="178"/>
      <c r="Q256" s="178"/>
      <c r="R256" s="178"/>
      <c r="S256" s="178"/>
      <c r="T256" s="178"/>
      <c r="U256" s="178"/>
      <c r="V256" s="178"/>
      <c r="W256" s="178"/>
      <c r="X256" s="178"/>
      <c r="Y256" s="178"/>
      <c r="Z256" s="178"/>
    </row>
    <row r="257" ht="14.25" customHeight="1">
      <c r="A257" s="176"/>
      <c r="B257" s="177"/>
      <c r="C257" s="177"/>
      <c r="D257" s="177"/>
      <c r="E257" s="177"/>
      <c r="F257" s="177"/>
      <c r="G257" s="177"/>
      <c r="H257" s="178"/>
      <c r="I257" s="178"/>
      <c r="J257" s="178"/>
      <c r="K257" s="178"/>
      <c r="L257" s="178"/>
      <c r="M257" s="178"/>
      <c r="N257" s="178"/>
      <c r="O257" s="178"/>
      <c r="P257" s="178"/>
      <c r="Q257" s="178"/>
      <c r="R257" s="178"/>
      <c r="S257" s="178"/>
      <c r="T257" s="178"/>
      <c r="U257" s="178"/>
      <c r="V257" s="178"/>
      <c r="W257" s="178"/>
      <c r="X257" s="178"/>
      <c r="Y257" s="178"/>
      <c r="Z257" s="178"/>
    </row>
    <row r="258" ht="14.25" customHeight="1">
      <c r="A258" s="176"/>
      <c r="B258" s="177"/>
      <c r="C258" s="177"/>
      <c r="D258" s="177"/>
      <c r="E258" s="177"/>
      <c r="F258" s="177"/>
      <c r="G258" s="177"/>
      <c r="H258" s="178"/>
      <c r="I258" s="178"/>
      <c r="J258" s="178"/>
      <c r="K258" s="178"/>
      <c r="L258" s="178"/>
      <c r="M258" s="178"/>
      <c r="N258" s="178"/>
      <c r="O258" s="178"/>
      <c r="P258" s="178"/>
      <c r="Q258" s="178"/>
      <c r="R258" s="178"/>
      <c r="S258" s="178"/>
      <c r="T258" s="178"/>
      <c r="U258" s="178"/>
      <c r="V258" s="178"/>
      <c r="W258" s="178"/>
      <c r="X258" s="178"/>
      <c r="Y258" s="178"/>
      <c r="Z258" s="178"/>
    </row>
    <row r="259" ht="14.25" customHeight="1">
      <c r="A259" s="176"/>
      <c r="B259" s="177"/>
      <c r="C259" s="177"/>
      <c r="D259" s="177"/>
      <c r="E259" s="177"/>
      <c r="F259" s="177"/>
      <c r="G259" s="177"/>
      <c r="H259" s="178"/>
      <c r="I259" s="178"/>
      <c r="J259" s="178"/>
      <c r="K259" s="178"/>
      <c r="L259" s="178"/>
      <c r="M259" s="178"/>
      <c r="N259" s="178"/>
      <c r="O259" s="178"/>
      <c r="P259" s="178"/>
      <c r="Q259" s="178"/>
      <c r="R259" s="178"/>
      <c r="S259" s="178"/>
      <c r="T259" s="178"/>
      <c r="U259" s="178"/>
      <c r="V259" s="178"/>
      <c r="W259" s="178"/>
      <c r="X259" s="178"/>
      <c r="Y259" s="178"/>
      <c r="Z259" s="178"/>
    </row>
    <row r="260" ht="14.25" customHeight="1">
      <c r="A260" s="176"/>
      <c r="B260" s="177"/>
      <c r="C260" s="177"/>
      <c r="D260" s="177"/>
      <c r="E260" s="177"/>
      <c r="F260" s="177"/>
      <c r="G260" s="177"/>
      <c r="H260" s="178"/>
      <c r="I260" s="178"/>
      <c r="J260" s="178"/>
      <c r="K260" s="178"/>
      <c r="L260" s="178"/>
      <c r="M260" s="178"/>
      <c r="N260" s="178"/>
      <c r="O260" s="178"/>
      <c r="P260" s="178"/>
      <c r="Q260" s="178"/>
      <c r="R260" s="178"/>
      <c r="S260" s="178"/>
      <c r="T260" s="178"/>
      <c r="U260" s="178"/>
      <c r="V260" s="178"/>
      <c r="W260" s="178"/>
      <c r="X260" s="178"/>
      <c r="Y260" s="178"/>
      <c r="Z260" s="178"/>
    </row>
    <row r="261" ht="14.25" customHeight="1">
      <c r="A261" s="176"/>
      <c r="B261" s="177"/>
      <c r="C261" s="177"/>
      <c r="D261" s="177"/>
      <c r="E261" s="177"/>
      <c r="F261" s="177"/>
      <c r="G261" s="177"/>
      <c r="H261" s="178"/>
      <c r="I261" s="178"/>
      <c r="J261" s="178"/>
      <c r="K261" s="178"/>
      <c r="L261" s="178"/>
      <c r="M261" s="178"/>
      <c r="N261" s="178"/>
      <c r="O261" s="178"/>
      <c r="P261" s="178"/>
      <c r="Q261" s="178"/>
      <c r="R261" s="178"/>
      <c r="S261" s="178"/>
      <c r="T261" s="178"/>
      <c r="U261" s="178"/>
      <c r="V261" s="178"/>
      <c r="W261" s="178"/>
      <c r="X261" s="178"/>
      <c r="Y261" s="178"/>
      <c r="Z261" s="178"/>
    </row>
    <row r="262" ht="14.25" customHeight="1">
      <c r="A262" s="176"/>
      <c r="B262" s="177"/>
      <c r="C262" s="177"/>
      <c r="D262" s="177"/>
      <c r="E262" s="177"/>
      <c r="F262" s="177"/>
      <c r="G262" s="177"/>
      <c r="H262" s="178"/>
      <c r="I262" s="178"/>
      <c r="J262" s="178"/>
      <c r="K262" s="178"/>
      <c r="L262" s="178"/>
      <c r="M262" s="178"/>
      <c r="N262" s="178"/>
      <c r="O262" s="178"/>
      <c r="P262" s="178"/>
      <c r="Q262" s="178"/>
      <c r="R262" s="178"/>
      <c r="S262" s="178"/>
      <c r="T262" s="178"/>
      <c r="U262" s="178"/>
      <c r="V262" s="178"/>
      <c r="W262" s="178"/>
      <c r="X262" s="178"/>
      <c r="Y262" s="178"/>
      <c r="Z262" s="178"/>
    </row>
    <row r="263" ht="14.25" customHeight="1">
      <c r="A263" s="176"/>
      <c r="B263" s="177"/>
      <c r="C263" s="177"/>
      <c r="D263" s="177"/>
      <c r="E263" s="177"/>
      <c r="F263" s="177"/>
      <c r="G263" s="177"/>
      <c r="H263" s="178"/>
      <c r="I263" s="178"/>
      <c r="J263" s="178"/>
      <c r="K263" s="178"/>
      <c r="L263" s="178"/>
      <c r="M263" s="178"/>
      <c r="N263" s="178"/>
      <c r="O263" s="178"/>
      <c r="P263" s="178"/>
      <c r="Q263" s="178"/>
      <c r="R263" s="178"/>
      <c r="S263" s="178"/>
      <c r="T263" s="178"/>
      <c r="U263" s="178"/>
      <c r="V263" s="178"/>
      <c r="W263" s="178"/>
      <c r="X263" s="178"/>
      <c r="Y263" s="178"/>
      <c r="Z263" s="178"/>
    </row>
    <row r="264" ht="14.25" customHeight="1">
      <c r="A264" s="176"/>
      <c r="B264" s="177"/>
      <c r="C264" s="177"/>
      <c r="D264" s="177"/>
      <c r="E264" s="177"/>
      <c r="F264" s="177"/>
      <c r="G264" s="177"/>
      <c r="H264" s="178"/>
      <c r="I264" s="178"/>
      <c r="J264" s="178"/>
      <c r="K264" s="178"/>
      <c r="L264" s="178"/>
      <c r="M264" s="178"/>
      <c r="N264" s="178"/>
      <c r="O264" s="178"/>
      <c r="P264" s="178"/>
      <c r="Q264" s="178"/>
      <c r="R264" s="178"/>
      <c r="S264" s="178"/>
      <c r="T264" s="178"/>
      <c r="U264" s="178"/>
      <c r="V264" s="178"/>
      <c r="W264" s="178"/>
      <c r="X264" s="178"/>
      <c r="Y264" s="178"/>
      <c r="Z264" s="178"/>
    </row>
    <row r="265" ht="14.25" customHeight="1">
      <c r="A265" s="176"/>
      <c r="B265" s="177"/>
      <c r="C265" s="177"/>
      <c r="D265" s="177"/>
      <c r="E265" s="177"/>
      <c r="F265" s="177"/>
      <c r="G265" s="177"/>
      <c r="H265" s="178"/>
      <c r="I265" s="178"/>
      <c r="J265" s="178"/>
      <c r="K265" s="178"/>
      <c r="L265" s="178"/>
      <c r="M265" s="178"/>
      <c r="N265" s="178"/>
      <c r="O265" s="178"/>
      <c r="P265" s="178"/>
      <c r="Q265" s="178"/>
      <c r="R265" s="178"/>
      <c r="S265" s="178"/>
      <c r="T265" s="178"/>
      <c r="U265" s="178"/>
      <c r="V265" s="178"/>
      <c r="W265" s="178"/>
      <c r="X265" s="178"/>
      <c r="Y265" s="178"/>
      <c r="Z265" s="178"/>
    </row>
    <row r="266" ht="14.25" customHeight="1">
      <c r="A266" s="176"/>
      <c r="B266" s="177"/>
      <c r="C266" s="177"/>
      <c r="D266" s="177"/>
      <c r="E266" s="177"/>
      <c r="F266" s="177"/>
      <c r="G266" s="177"/>
      <c r="H266" s="178"/>
      <c r="I266" s="178"/>
      <c r="J266" s="178"/>
      <c r="K266" s="178"/>
      <c r="L266" s="178"/>
      <c r="M266" s="178"/>
      <c r="N266" s="178"/>
      <c r="O266" s="178"/>
      <c r="P266" s="178"/>
      <c r="Q266" s="178"/>
      <c r="R266" s="178"/>
      <c r="S266" s="178"/>
      <c r="T266" s="178"/>
      <c r="U266" s="178"/>
      <c r="V266" s="178"/>
      <c r="W266" s="178"/>
      <c r="X266" s="178"/>
      <c r="Y266" s="178"/>
      <c r="Z266" s="178"/>
    </row>
    <row r="267" ht="14.25" customHeight="1">
      <c r="A267" s="176"/>
      <c r="B267" s="177"/>
      <c r="C267" s="177"/>
      <c r="D267" s="177"/>
      <c r="E267" s="177"/>
      <c r="F267" s="177"/>
      <c r="G267" s="177"/>
      <c r="H267" s="178"/>
      <c r="I267" s="178"/>
      <c r="J267" s="178"/>
      <c r="K267" s="178"/>
      <c r="L267" s="178"/>
      <c r="M267" s="178"/>
      <c r="N267" s="178"/>
      <c r="O267" s="178"/>
      <c r="P267" s="178"/>
      <c r="Q267" s="178"/>
      <c r="R267" s="178"/>
      <c r="S267" s="178"/>
      <c r="T267" s="178"/>
      <c r="U267" s="178"/>
      <c r="V267" s="178"/>
      <c r="W267" s="178"/>
      <c r="X267" s="178"/>
      <c r="Y267" s="178"/>
      <c r="Z267" s="178"/>
    </row>
    <row r="268" ht="14.25" customHeight="1">
      <c r="A268" s="176"/>
      <c r="B268" s="177"/>
      <c r="C268" s="177"/>
      <c r="D268" s="177"/>
      <c r="E268" s="177"/>
      <c r="F268" s="177"/>
      <c r="G268" s="177"/>
      <c r="H268" s="178"/>
      <c r="I268" s="178"/>
      <c r="J268" s="178"/>
      <c r="K268" s="178"/>
      <c r="L268" s="178"/>
      <c r="M268" s="178"/>
      <c r="N268" s="178"/>
      <c r="O268" s="178"/>
      <c r="P268" s="178"/>
      <c r="Q268" s="178"/>
      <c r="R268" s="178"/>
      <c r="S268" s="178"/>
      <c r="T268" s="178"/>
      <c r="U268" s="178"/>
      <c r="V268" s="178"/>
      <c r="W268" s="178"/>
      <c r="X268" s="178"/>
      <c r="Y268" s="178"/>
      <c r="Z268" s="178"/>
    </row>
    <row r="269" ht="14.25" customHeight="1">
      <c r="A269" s="176"/>
      <c r="B269" s="177"/>
      <c r="C269" s="177"/>
      <c r="D269" s="177"/>
      <c r="E269" s="177"/>
      <c r="F269" s="177"/>
      <c r="G269" s="177"/>
      <c r="H269" s="178"/>
      <c r="I269" s="178"/>
      <c r="J269" s="178"/>
      <c r="K269" s="178"/>
      <c r="L269" s="178"/>
      <c r="M269" s="178"/>
      <c r="N269" s="178"/>
      <c r="O269" s="178"/>
      <c r="P269" s="178"/>
      <c r="Q269" s="178"/>
      <c r="R269" s="178"/>
      <c r="S269" s="178"/>
      <c r="T269" s="178"/>
      <c r="U269" s="178"/>
      <c r="V269" s="178"/>
      <c r="W269" s="178"/>
      <c r="X269" s="178"/>
      <c r="Y269" s="178"/>
      <c r="Z269" s="178"/>
    </row>
    <row r="270" ht="14.25" customHeight="1">
      <c r="A270" s="176"/>
      <c r="B270" s="177"/>
      <c r="C270" s="177"/>
      <c r="D270" s="177"/>
      <c r="E270" s="177"/>
      <c r="F270" s="177"/>
      <c r="G270" s="177"/>
      <c r="H270" s="178"/>
      <c r="I270" s="178"/>
      <c r="J270" s="178"/>
      <c r="K270" s="178"/>
      <c r="L270" s="178"/>
      <c r="M270" s="178"/>
      <c r="N270" s="178"/>
      <c r="O270" s="178"/>
      <c r="P270" s="178"/>
      <c r="Q270" s="178"/>
      <c r="R270" s="178"/>
      <c r="S270" s="178"/>
      <c r="T270" s="178"/>
      <c r="U270" s="178"/>
      <c r="V270" s="178"/>
      <c r="W270" s="178"/>
      <c r="X270" s="178"/>
      <c r="Y270" s="178"/>
      <c r="Z270" s="178"/>
    </row>
    <row r="271" ht="14.25" customHeight="1">
      <c r="A271" s="176"/>
      <c r="B271" s="177"/>
      <c r="C271" s="177"/>
      <c r="D271" s="177"/>
      <c r="E271" s="177"/>
      <c r="F271" s="177"/>
      <c r="G271" s="177"/>
      <c r="H271" s="178"/>
      <c r="I271" s="178"/>
      <c r="J271" s="178"/>
      <c r="K271" s="178"/>
      <c r="L271" s="178"/>
      <c r="M271" s="178"/>
      <c r="N271" s="178"/>
      <c r="O271" s="178"/>
      <c r="P271" s="178"/>
      <c r="Q271" s="178"/>
      <c r="R271" s="178"/>
      <c r="S271" s="178"/>
      <c r="T271" s="178"/>
      <c r="U271" s="178"/>
      <c r="V271" s="178"/>
      <c r="W271" s="178"/>
      <c r="X271" s="178"/>
      <c r="Y271" s="178"/>
      <c r="Z271" s="178"/>
    </row>
    <row r="272" ht="14.25" customHeight="1">
      <c r="A272" s="176"/>
      <c r="B272" s="177"/>
      <c r="C272" s="177"/>
      <c r="D272" s="177"/>
      <c r="E272" s="177"/>
      <c r="F272" s="177"/>
      <c r="G272" s="177"/>
      <c r="H272" s="178"/>
      <c r="I272" s="178"/>
      <c r="J272" s="178"/>
      <c r="K272" s="178"/>
      <c r="L272" s="178"/>
      <c r="M272" s="178"/>
      <c r="N272" s="178"/>
      <c r="O272" s="178"/>
      <c r="P272" s="178"/>
      <c r="Q272" s="178"/>
      <c r="R272" s="178"/>
      <c r="S272" s="178"/>
      <c r="T272" s="178"/>
      <c r="U272" s="178"/>
      <c r="V272" s="178"/>
      <c r="W272" s="178"/>
      <c r="X272" s="178"/>
      <c r="Y272" s="178"/>
      <c r="Z272" s="178"/>
    </row>
    <row r="273" ht="14.25" customHeight="1">
      <c r="A273" s="176"/>
      <c r="B273" s="177"/>
      <c r="C273" s="177"/>
      <c r="D273" s="177"/>
      <c r="E273" s="177"/>
      <c r="F273" s="177"/>
      <c r="G273" s="177"/>
      <c r="H273" s="178"/>
      <c r="I273" s="178"/>
      <c r="J273" s="178"/>
      <c r="K273" s="178"/>
      <c r="L273" s="178"/>
      <c r="M273" s="178"/>
      <c r="N273" s="178"/>
      <c r="O273" s="178"/>
      <c r="P273" s="178"/>
      <c r="Q273" s="178"/>
      <c r="R273" s="178"/>
      <c r="S273" s="178"/>
      <c r="T273" s="178"/>
      <c r="U273" s="178"/>
      <c r="V273" s="178"/>
      <c r="W273" s="178"/>
      <c r="X273" s="178"/>
      <c r="Y273" s="178"/>
      <c r="Z273" s="178"/>
    </row>
    <row r="274" ht="14.25" customHeight="1">
      <c r="A274" s="176"/>
      <c r="B274" s="177"/>
      <c r="C274" s="177"/>
      <c r="D274" s="177"/>
      <c r="E274" s="177"/>
      <c r="F274" s="177"/>
      <c r="G274" s="177"/>
      <c r="H274" s="178"/>
      <c r="I274" s="178"/>
      <c r="J274" s="178"/>
      <c r="K274" s="178"/>
      <c r="L274" s="178"/>
      <c r="M274" s="178"/>
      <c r="N274" s="178"/>
      <c r="O274" s="178"/>
      <c r="P274" s="178"/>
      <c r="Q274" s="178"/>
      <c r="R274" s="178"/>
      <c r="S274" s="178"/>
      <c r="T274" s="178"/>
      <c r="U274" s="178"/>
      <c r="V274" s="178"/>
      <c r="W274" s="178"/>
      <c r="X274" s="178"/>
      <c r="Y274" s="178"/>
      <c r="Z274" s="178"/>
    </row>
    <row r="275" ht="14.25" customHeight="1">
      <c r="A275" s="176"/>
      <c r="B275" s="177"/>
      <c r="C275" s="177"/>
      <c r="D275" s="177"/>
      <c r="E275" s="177"/>
      <c r="F275" s="177"/>
      <c r="G275" s="177"/>
      <c r="H275" s="178"/>
      <c r="I275" s="178"/>
      <c r="J275" s="178"/>
      <c r="K275" s="178"/>
      <c r="L275" s="178"/>
      <c r="M275" s="178"/>
      <c r="N275" s="178"/>
      <c r="O275" s="178"/>
      <c r="P275" s="178"/>
      <c r="Q275" s="178"/>
      <c r="R275" s="178"/>
      <c r="S275" s="178"/>
      <c r="T275" s="178"/>
      <c r="U275" s="178"/>
      <c r="V275" s="178"/>
      <c r="W275" s="178"/>
      <c r="X275" s="178"/>
      <c r="Y275" s="178"/>
      <c r="Z275" s="178"/>
    </row>
    <row r="276" ht="14.25" customHeight="1">
      <c r="A276" s="176"/>
      <c r="B276" s="177"/>
      <c r="C276" s="177"/>
      <c r="D276" s="177"/>
      <c r="E276" s="177"/>
      <c r="F276" s="177"/>
      <c r="G276" s="177"/>
      <c r="H276" s="178"/>
      <c r="I276" s="178"/>
      <c r="J276" s="178"/>
      <c r="K276" s="178"/>
      <c r="L276" s="178"/>
      <c r="M276" s="178"/>
      <c r="N276" s="178"/>
      <c r="O276" s="178"/>
      <c r="P276" s="178"/>
      <c r="Q276" s="178"/>
      <c r="R276" s="178"/>
      <c r="S276" s="178"/>
      <c r="T276" s="178"/>
      <c r="U276" s="178"/>
      <c r="V276" s="178"/>
      <c r="W276" s="178"/>
      <c r="X276" s="178"/>
      <c r="Y276" s="178"/>
      <c r="Z276" s="178"/>
    </row>
    <row r="277" ht="14.25" customHeight="1">
      <c r="A277" s="176"/>
      <c r="B277" s="177"/>
      <c r="C277" s="177"/>
      <c r="D277" s="177"/>
      <c r="E277" s="177"/>
      <c r="F277" s="177"/>
      <c r="G277" s="177"/>
      <c r="H277" s="178"/>
      <c r="I277" s="178"/>
      <c r="J277" s="178"/>
      <c r="K277" s="178"/>
      <c r="L277" s="178"/>
      <c r="M277" s="178"/>
      <c r="N277" s="178"/>
      <c r="O277" s="178"/>
      <c r="P277" s="178"/>
      <c r="Q277" s="178"/>
      <c r="R277" s="178"/>
      <c r="S277" s="178"/>
      <c r="T277" s="178"/>
      <c r="U277" s="178"/>
      <c r="V277" s="178"/>
      <c r="W277" s="178"/>
      <c r="X277" s="178"/>
      <c r="Y277" s="178"/>
      <c r="Z277" s="178"/>
    </row>
    <row r="278" ht="14.25" customHeight="1">
      <c r="A278" s="176"/>
      <c r="B278" s="177"/>
      <c r="C278" s="177"/>
      <c r="D278" s="177"/>
      <c r="E278" s="177"/>
      <c r="F278" s="177"/>
      <c r="G278" s="177"/>
      <c r="H278" s="178"/>
      <c r="I278" s="178"/>
      <c r="J278" s="178"/>
      <c r="K278" s="178"/>
      <c r="L278" s="178"/>
      <c r="M278" s="178"/>
      <c r="N278" s="178"/>
      <c r="O278" s="178"/>
      <c r="P278" s="178"/>
      <c r="Q278" s="178"/>
      <c r="R278" s="178"/>
      <c r="S278" s="178"/>
      <c r="T278" s="178"/>
      <c r="U278" s="178"/>
      <c r="V278" s="178"/>
      <c r="W278" s="178"/>
      <c r="X278" s="178"/>
      <c r="Y278" s="178"/>
      <c r="Z278" s="178"/>
    </row>
    <row r="279" ht="14.25" customHeight="1">
      <c r="A279" s="176"/>
      <c r="B279" s="177"/>
      <c r="C279" s="177"/>
      <c r="D279" s="177"/>
      <c r="E279" s="177"/>
      <c r="F279" s="177"/>
      <c r="G279" s="177"/>
      <c r="H279" s="178"/>
      <c r="I279" s="178"/>
      <c r="J279" s="178"/>
      <c r="K279" s="178"/>
      <c r="L279" s="178"/>
      <c r="M279" s="178"/>
      <c r="N279" s="178"/>
      <c r="O279" s="178"/>
      <c r="P279" s="178"/>
      <c r="Q279" s="178"/>
      <c r="R279" s="178"/>
      <c r="S279" s="178"/>
      <c r="T279" s="178"/>
      <c r="U279" s="178"/>
      <c r="V279" s="178"/>
      <c r="W279" s="178"/>
      <c r="X279" s="178"/>
      <c r="Y279" s="178"/>
      <c r="Z279" s="178"/>
    </row>
    <row r="280" ht="14.25" customHeight="1">
      <c r="A280" s="176"/>
      <c r="B280" s="177"/>
      <c r="C280" s="177"/>
      <c r="D280" s="177"/>
      <c r="E280" s="177"/>
      <c r="F280" s="177"/>
      <c r="G280" s="177"/>
      <c r="H280" s="178"/>
      <c r="I280" s="178"/>
      <c r="J280" s="178"/>
      <c r="K280" s="178"/>
      <c r="L280" s="178"/>
      <c r="M280" s="178"/>
      <c r="N280" s="178"/>
      <c r="O280" s="178"/>
      <c r="P280" s="178"/>
      <c r="Q280" s="178"/>
      <c r="R280" s="178"/>
      <c r="S280" s="178"/>
      <c r="T280" s="178"/>
      <c r="U280" s="178"/>
      <c r="V280" s="178"/>
      <c r="W280" s="178"/>
      <c r="X280" s="178"/>
      <c r="Y280" s="178"/>
      <c r="Z280" s="178"/>
    </row>
    <row r="281" ht="14.25" customHeight="1">
      <c r="A281" s="176"/>
      <c r="B281" s="177"/>
      <c r="C281" s="177"/>
      <c r="D281" s="177"/>
      <c r="E281" s="177"/>
      <c r="F281" s="177"/>
      <c r="G281" s="177"/>
      <c r="H281" s="178"/>
      <c r="I281" s="178"/>
      <c r="J281" s="178"/>
      <c r="K281" s="178"/>
      <c r="L281" s="178"/>
      <c r="M281" s="178"/>
      <c r="N281" s="178"/>
      <c r="O281" s="178"/>
      <c r="P281" s="178"/>
      <c r="Q281" s="178"/>
      <c r="R281" s="178"/>
      <c r="S281" s="178"/>
      <c r="T281" s="178"/>
      <c r="U281" s="178"/>
      <c r="V281" s="178"/>
      <c r="W281" s="178"/>
      <c r="X281" s="178"/>
      <c r="Y281" s="178"/>
      <c r="Z281" s="178"/>
    </row>
    <row r="282" ht="14.25" customHeight="1">
      <c r="A282" s="176"/>
      <c r="B282" s="177"/>
      <c r="C282" s="177"/>
      <c r="D282" s="177"/>
      <c r="E282" s="177"/>
      <c r="F282" s="177"/>
      <c r="G282" s="177"/>
      <c r="H282" s="178"/>
      <c r="I282" s="178"/>
      <c r="J282" s="178"/>
      <c r="K282" s="178"/>
      <c r="L282" s="178"/>
      <c r="M282" s="178"/>
      <c r="N282" s="178"/>
      <c r="O282" s="178"/>
      <c r="P282" s="178"/>
      <c r="Q282" s="178"/>
      <c r="R282" s="178"/>
      <c r="S282" s="178"/>
      <c r="T282" s="178"/>
      <c r="U282" s="178"/>
      <c r="V282" s="178"/>
      <c r="W282" s="178"/>
      <c r="X282" s="178"/>
      <c r="Y282" s="178"/>
      <c r="Z282" s="178"/>
    </row>
    <row r="283" ht="14.25" customHeight="1">
      <c r="A283" s="176"/>
      <c r="B283" s="177"/>
      <c r="C283" s="177"/>
      <c r="D283" s="177"/>
      <c r="E283" s="177"/>
      <c r="F283" s="177"/>
      <c r="G283" s="177"/>
      <c r="H283" s="178"/>
      <c r="I283" s="178"/>
      <c r="J283" s="178"/>
      <c r="K283" s="178"/>
      <c r="L283" s="178"/>
      <c r="M283" s="178"/>
      <c r="N283" s="178"/>
      <c r="O283" s="178"/>
      <c r="P283" s="178"/>
      <c r="Q283" s="178"/>
      <c r="R283" s="178"/>
      <c r="S283" s="178"/>
      <c r="T283" s="178"/>
      <c r="U283" s="178"/>
      <c r="V283" s="178"/>
      <c r="W283" s="178"/>
      <c r="X283" s="178"/>
      <c r="Y283" s="178"/>
      <c r="Z283" s="178"/>
    </row>
    <row r="284" ht="14.25" customHeight="1">
      <c r="A284" s="176"/>
      <c r="B284" s="177"/>
      <c r="C284" s="177"/>
      <c r="D284" s="177"/>
      <c r="E284" s="177"/>
      <c r="F284" s="177"/>
      <c r="G284" s="177"/>
      <c r="H284" s="178"/>
      <c r="I284" s="178"/>
      <c r="J284" s="178"/>
      <c r="K284" s="178"/>
      <c r="L284" s="178"/>
      <c r="M284" s="178"/>
      <c r="N284" s="178"/>
      <c r="O284" s="178"/>
      <c r="P284" s="178"/>
      <c r="Q284" s="178"/>
      <c r="R284" s="178"/>
      <c r="S284" s="178"/>
      <c r="T284" s="178"/>
      <c r="U284" s="178"/>
      <c r="V284" s="178"/>
      <c r="W284" s="178"/>
      <c r="X284" s="178"/>
      <c r="Y284" s="178"/>
      <c r="Z284" s="178"/>
    </row>
    <row r="285" ht="14.25" customHeight="1">
      <c r="A285" s="176"/>
      <c r="B285" s="177"/>
      <c r="C285" s="177"/>
      <c r="D285" s="177"/>
      <c r="E285" s="177"/>
      <c r="F285" s="177"/>
      <c r="G285" s="177"/>
      <c r="H285" s="178"/>
      <c r="I285" s="178"/>
      <c r="J285" s="178"/>
      <c r="K285" s="178"/>
      <c r="L285" s="178"/>
      <c r="M285" s="178"/>
      <c r="N285" s="178"/>
      <c r="O285" s="178"/>
      <c r="P285" s="178"/>
      <c r="Q285" s="178"/>
      <c r="R285" s="178"/>
      <c r="S285" s="178"/>
      <c r="T285" s="178"/>
      <c r="U285" s="178"/>
      <c r="V285" s="178"/>
      <c r="W285" s="178"/>
      <c r="X285" s="178"/>
      <c r="Y285" s="178"/>
      <c r="Z285" s="178"/>
    </row>
    <row r="286" ht="14.25" customHeight="1">
      <c r="A286" s="176"/>
      <c r="B286" s="177"/>
      <c r="C286" s="177"/>
      <c r="D286" s="177"/>
      <c r="E286" s="177"/>
      <c r="F286" s="177"/>
      <c r="G286" s="177"/>
      <c r="H286" s="178"/>
      <c r="I286" s="178"/>
      <c r="J286" s="178"/>
      <c r="K286" s="178"/>
      <c r="L286" s="178"/>
      <c r="M286" s="178"/>
      <c r="N286" s="178"/>
      <c r="O286" s="178"/>
      <c r="P286" s="178"/>
      <c r="Q286" s="178"/>
      <c r="R286" s="178"/>
      <c r="S286" s="178"/>
      <c r="T286" s="178"/>
      <c r="U286" s="178"/>
      <c r="V286" s="178"/>
      <c r="W286" s="178"/>
      <c r="X286" s="178"/>
      <c r="Y286" s="178"/>
      <c r="Z286" s="178"/>
    </row>
    <row r="287" ht="14.25" customHeight="1">
      <c r="A287" s="176"/>
      <c r="B287" s="177"/>
      <c r="C287" s="177"/>
      <c r="D287" s="177"/>
      <c r="E287" s="177"/>
      <c r="F287" s="177"/>
      <c r="G287" s="177"/>
      <c r="H287" s="178"/>
      <c r="I287" s="178"/>
      <c r="J287" s="178"/>
      <c r="K287" s="178"/>
      <c r="L287" s="178"/>
      <c r="M287" s="178"/>
      <c r="N287" s="178"/>
      <c r="O287" s="178"/>
      <c r="P287" s="178"/>
      <c r="Q287" s="178"/>
      <c r="R287" s="178"/>
      <c r="S287" s="178"/>
      <c r="T287" s="178"/>
      <c r="U287" s="178"/>
      <c r="V287" s="178"/>
      <c r="W287" s="178"/>
      <c r="X287" s="178"/>
      <c r="Y287" s="178"/>
      <c r="Z287" s="178"/>
    </row>
    <row r="288" ht="14.25" customHeight="1">
      <c r="A288" s="176"/>
      <c r="B288" s="177"/>
      <c r="C288" s="177"/>
      <c r="D288" s="177"/>
      <c r="E288" s="177"/>
      <c r="F288" s="177"/>
      <c r="G288" s="177"/>
      <c r="H288" s="178"/>
      <c r="I288" s="178"/>
      <c r="J288" s="178"/>
      <c r="K288" s="178"/>
      <c r="L288" s="178"/>
      <c r="M288" s="178"/>
      <c r="N288" s="178"/>
      <c r="O288" s="178"/>
      <c r="P288" s="178"/>
      <c r="Q288" s="178"/>
      <c r="R288" s="178"/>
      <c r="S288" s="178"/>
      <c r="T288" s="178"/>
      <c r="U288" s="178"/>
      <c r="V288" s="178"/>
      <c r="W288" s="178"/>
      <c r="X288" s="178"/>
      <c r="Y288" s="178"/>
      <c r="Z288" s="178"/>
    </row>
    <row r="289" ht="14.25" customHeight="1">
      <c r="A289" s="176"/>
      <c r="B289" s="177"/>
      <c r="C289" s="177"/>
      <c r="D289" s="177"/>
      <c r="E289" s="177"/>
      <c r="F289" s="177"/>
      <c r="G289" s="177"/>
      <c r="H289" s="178"/>
      <c r="I289" s="178"/>
      <c r="J289" s="178"/>
      <c r="K289" s="178"/>
      <c r="L289" s="178"/>
      <c r="M289" s="178"/>
      <c r="N289" s="178"/>
      <c r="O289" s="178"/>
      <c r="P289" s="178"/>
      <c r="Q289" s="178"/>
      <c r="R289" s="178"/>
      <c r="S289" s="178"/>
      <c r="T289" s="178"/>
      <c r="U289" s="178"/>
      <c r="V289" s="178"/>
      <c r="W289" s="178"/>
      <c r="X289" s="178"/>
      <c r="Y289" s="178"/>
      <c r="Z289" s="178"/>
    </row>
    <row r="290" ht="14.25" customHeight="1">
      <c r="A290" s="176"/>
      <c r="B290" s="177"/>
      <c r="C290" s="177"/>
      <c r="D290" s="177"/>
      <c r="E290" s="177"/>
      <c r="F290" s="177"/>
      <c r="G290" s="177"/>
      <c r="H290" s="178"/>
      <c r="I290" s="178"/>
      <c r="J290" s="178"/>
      <c r="K290" s="178"/>
      <c r="L290" s="178"/>
      <c r="M290" s="178"/>
      <c r="N290" s="178"/>
      <c r="O290" s="178"/>
      <c r="P290" s="178"/>
      <c r="Q290" s="178"/>
      <c r="R290" s="178"/>
      <c r="S290" s="178"/>
      <c r="T290" s="178"/>
      <c r="U290" s="178"/>
      <c r="V290" s="178"/>
      <c r="W290" s="178"/>
      <c r="X290" s="178"/>
      <c r="Y290" s="178"/>
      <c r="Z290" s="178"/>
    </row>
    <row r="291" ht="14.25" customHeight="1">
      <c r="A291" s="176"/>
      <c r="B291" s="177"/>
      <c r="C291" s="177"/>
      <c r="D291" s="177"/>
      <c r="E291" s="177"/>
      <c r="F291" s="177"/>
      <c r="G291" s="177"/>
      <c r="H291" s="178"/>
      <c r="I291" s="178"/>
      <c r="J291" s="178"/>
      <c r="K291" s="178"/>
      <c r="L291" s="178"/>
      <c r="M291" s="178"/>
      <c r="N291" s="178"/>
      <c r="O291" s="178"/>
      <c r="P291" s="178"/>
      <c r="Q291" s="178"/>
      <c r="R291" s="178"/>
      <c r="S291" s="178"/>
      <c r="T291" s="178"/>
      <c r="U291" s="178"/>
      <c r="V291" s="178"/>
      <c r="W291" s="178"/>
      <c r="X291" s="178"/>
      <c r="Y291" s="178"/>
      <c r="Z291" s="178"/>
    </row>
    <row r="292" ht="14.25" customHeight="1">
      <c r="A292" s="176"/>
      <c r="B292" s="177"/>
      <c r="C292" s="177"/>
      <c r="D292" s="177"/>
      <c r="E292" s="177"/>
      <c r="F292" s="177"/>
      <c r="G292" s="177"/>
      <c r="H292" s="178"/>
      <c r="I292" s="178"/>
      <c r="J292" s="178"/>
      <c r="K292" s="178"/>
      <c r="L292" s="178"/>
      <c r="M292" s="178"/>
      <c r="N292" s="178"/>
      <c r="O292" s="178"/>
      <c r="P292" s="178"/>
      <c r="Q292" s="178"/>
      <c r="R292" s="178"/>
      <c r="S292" s="178"/>
      <c r="T292" s="178"/>
      <c r="U292" s="178"/>
      <c r="V292" s="178"/>
      <c r="W292" s="178"/>
      <c r="X292" s="178"/>
      <c r="Y292" s="178"/>
      <c r="Z292" s="178"/>
    </row>
    <row r="293" ht="14.25" customHeight="1">
      <c r="A293" s="176"/>
      <c r="B293" s="177"/>
      <c r="C293" s="177"/>
      <c r="D293" s="177"/>
      <c r="E293" s="177"/>
      <c r="F293" s="177"/>
      <c r="G293" s="177"/>
      <c r="H293" s="178"/>
      <c r="I293" s="178"/>
      <c r="J293" s="178"/>
      <c r="K293" s="178"/>
      <c r="L293" s="178"/>
      <c r="M293" s="178"/>
      <c r="N293" s="178"/>
      <c r="O293" s="178"/>
      <c r="P293" s="178"/>
      <c r="Q293" s="178"/>
      <c r="R293" s="178"/>
      <c r="S293" s="178"/>
      <c r="T293" s="178"/>
      <c r="U293" s="178"/>
      <c r="V293" s="178"/>
      <c r="W293" s="178"/>
      <c r="X293" s="178"/>
      <c r="Y293" s="178"/>
      <c r="Z293" s="178"/>
    </row>
    <row r="294" ht="14.25" customHeight="1">
      <c r="A294" s="176"/>
      <c r="B294" s="177"/>
      <c r="C294" s="177"/>
      <c r="D294" s="177"/>
      <c r="E294" s="177"/>
      <c r="F294" s="177"/>
      <c r="G294" s="177"/>
      <c r="H294" s="178"/>
      <c r="I294" s="178"/>
      <c r="J294" s="178"/>
      <c r="K294" s="178"/>
      <c r="L294" s="178"/>
      <c r="M294" s="178"/>
      <c r="N294" s="178"/>
      <c r="O294" s="178"/>
      <c r="P294" s="178"/>
      <c r="Q294" s="178"/>
      <c r="R294" s="178"/>
      <c r="S294" s="178"/>
      <c r="T294" s="178"/>
      <c r="U294" s="178"/>
      <c r="V294" s="178"/>
      <c r="W294" s="178"/>
      <c r="X294" s="178"/>
      <c r="Y294" s="178"/>
      <c r="Z294" s="178"/>
    </row>
    <row r="295" ht="14.25" customHeight="1">
      <c r="A295" s="176"/>
      <c r="B295" s="177"/>
      <c r="C295" s="177"/>
      <c r="D295" s="177"/>
      <c r="E295" s="177"/>
      <c r="F295" s="177"/>
      <c r="G295" s="177"/>
      <c r="H295" s="178"/>
      <c r="I295" s="178"/>
      <c r="J295" s="178"/>
      <c r="K295" s="178"/>
      <c r="L295" s="178"/>
      <c r="M295" s="178"/>
      <c r="N295" s="178"/>
      <c r="O295" s="178"/>
      <c r="P295" s="178"/>
      <c r="Q295" s="178"/>
      <c r="R295" s="178"/>
      <c r="S295" s="178"/>
      <c r="T295" s="178"/>
      <c r="U295" s="178"/>
      <c r="V295" s="178"/>
      <c r="W295" s="178"/>
      <c r="X295" s="178"/>
      <c r="Y295" s="178"/>
      <c r="Z295" s="178"/>
    </row>
    <row r="296" ht="14.25" customHeight="1">
      <c r="A296" s="176"/>
      <c r="B296" s="177"/>
      <c r="C296" s="177"/>
      <c r="D296" s="177"/>
      <c r="E296" s="177"/>
      <c r="F296" s="177"/>
      <c r="G296" s="177"/>
      <c r="H296" s="178"/>
      <c r="I296" s="178"/>
      <c r="J296" s="178"/>
      <c r="K296" s="178"/>
      <c r="L296" s="178"/>
      <c r="M296" s="178"/>
      <c r="N296" s="178"/>
      <c r="O296" s="178"/>
      <c r="P296" s="178"/>
      <c r="Q296" s="178"/>
      <c r="R296" s="178"/>
      <c r="S296" s="178"/>
      <c r="T296" s="178"/>
      <c r="U296" s="178"/>
      <c r="V296" s="178"/>
      <c r="W296" s="178"/>
      <c r="X296" s="178"/>
      <c r="Y296" s="178"/>
      <c r="Z296" s="178"/>
    </row>
    <row r="297" ht="14.25" customHeight="1">
      <c r="A297" s="176"/>
      <c r="B297" s="177"/>
      <c r="C297" s="177"/>
      <c r="D297" s="177"/>
      <c r="E297" s="177"/>
      <c r="F297" s="177"/>
      <c r="G297" s="177"/>
      <c r="H297" s="178"/>
      <c r="I297" s="178"/>
      <c r="J297" s="178"/>
      <c r="K297" s="178"/>
      <c r="L297" s="178"/>
      <c r="M297" s="178"/>
      <c r="N297" s="178"/>
      <c r="O297" s="178"/>
      <c r="P297" s="178"/>
      <c r="Q297" s="178"/>
      <c r="R297" s="178"/>
      <c r="S297" s="178"/>
      <c r="T297" s="178"/>
      <c r="U297" s="178"/>
      <c r="V297" s="178"/>
      <c r="W297" s="178"/>
      <c r="X297" s="178"/>
      <c r="Y297" s="178"/>
      <c r="Z297" s="178"/>
    </row>
    <row r="298" ht="14.25" customHeight="1">
      <c r="A298" s="176"/>
      <c r="B298" s="177"/>
      <c r="C298" s="177"/>
      <c r="D298" s="177"/>
      <c r="E298" s="177"/>
      <c r="F298" s="177"/>
      <c r="G298" s="177"/>
      <c r="H298" s="178"/>
      <c r="I298" s="178"/>
      <c r="J298" s="178"/>
      <c r="K298" s="178"/>
      <c r="L298" s="178"/>
      <c r="M298" s="178"/>
      <c r="N298" s="178"/>
      <c r="O298" s="178"/>
      <c r="P298" s="178"/>
      <c r="Q298" s="178"/>
      <c r="R298" s="178"/>
      <c r="S298" s="178"/>
      <c r="T298" s="178"/>
      <c r="U298" s="178"/>
      <c r="V298" s="178"/>
      <c r="W298" s="178"/>
      <c r="X298" s="178"/>
      <c r="Y298" s="178"/>
      <c r="Z298" s="178"/>
    </row>
    <row r="299" ht="14.25" customHeight="1">
      <c r="A299" s="176"/>
      <c r="B299" s="177"/>
      <c r="C299" s="177"/>
      <c r="D299" s="177"/>
      <c r="E299" s="177"/>
      <c r="F299" s="177"/>
      <c r="G299" s="177"/>
      <c r="H299" s="178"/>
      <c r="I299" s="178"/>
      <c r="J299" s="178"/>
      <c r="K299" s="178"/>
      <c r="L299" s="178"/>
      <c r="M299" s="178"/>
      <c r="N299" s="178"/>
      <c r="O299" s="178"/>
      <c r="P299" s="178"/>
      <c r="Q299" s="178"/>
      <c r="R299" s="178"/>
      <c r="S299" s="178"/>
      <c r="T299" s="178"/>
      <c r="U299" s="178"/>
      <c r="V299" s="178"/>
      <c r="W299" s="178"/>
      <c r="X299" s="178"/>
      <c r="Y299" s="178"/>
      <c r="Z299" s="178"/>
    </row>
    <row r="300" ht="14.25" customHeight="1">
      <c r="A300" s="176"/>
      <c r="B300" s="177"/>
      <c r="C300" s="177"/>
      <c r="D300" s="177"/>
      <c r="E300" s="177"/>
      <c r="F300" s="177"/>
      <c r="G300" s="177"/>
      <c r="H300" s="178"/>
      <c r="I300" s="178"/>
      <c r="J300" s="178"/>
      <c r="K300" s="178"/>
      <c r="L300" s="178"/>
      <c r="M300" s="178"/>
      <c r="N300" s="178"/>
      <c r="O300" s="178"/>
      <c r="P300" s="178"/>
      <c r="Q300" s="178"/>
      <c r="R300" s="178"/>
      <c r="S300" s="178"/>
      <c r="T300" s="178"/>
      <c r="U300" s="178"/>
      <c r="V300" s="178"/>
      <c r="W300" s="178"/>
      <c r="X300" s="178"/>
      <c r="Y300" s="178"/>
      <c r="Z300" s="178"/>
    </row>
    <row r="301" ht="14.25" customHeight="1">
      <c r="A301" s="176"/>
      <c r="B301" s="177"/>
      <c r="C301" s="177"/>
      <c r="D301" s="177"/>
      <c r="E301" s="177"/>
      <c r="F301" s="177"/>
      <c r="G301" s="177"/>
      <c r="H301" s="178"/>
      <c r="I301" s="178"/>
      <c r="J301" s="178"/>
      <c r="K301" s="178"/>
      <c r="L301" s="178"/>
      <c r="M301" s="178"/>
      <c r="N301" s="178"/>
      <c r="O301" s="178"/>
      <c r="P301" s="178"/>
      <c r="Q301" s="178"/>
      <c r="R301" s="178"/>
      <c r="S301" s="178"/>
      <c r="T301" s="178"/>
      <c r="U301" s="178"/>
      <c r="V301" s="178"/>
      <c r="W301" s="178"/>
      <c r="X301" s="178"/>
      <c r="Y301" s="178"/>
      <c r="Z301" s="178"/>
    </row>
    <row r="302" ht="14.25" customHeight="1">
      <c r="A302" s="176"/>
      <c r="B302" s="177"/>
      <c r="C302" s="177"/>
      <c r="D302" s="177"/>
      <c r="E302" s="177"/>
      <c r="F302" s="177"/>
      <c r="G302" s="177"/>
      <c r="H302" s="178"/>
      <c r="I302" s="178"/>
      <c r="J302" s="178"/>
      <c r="K302" s="178"/>
      <c r="L302" s="178"/>
      <c r="M302" s="178"/>
      <c r="N302" s="178"/>
      <c r="O302" s="178"/>
      <c r="P302" s="178"/>
      <c r="Q302" s="178"/>
      <c r="R302" s="178"/>
      <c r="S302" s="178"/>
      <c r="T302" s="178"/>
      <c r="U302" s="178"/>
      <c r="V302" s="178"/>
      <c r="W302" s="178"/>
      <c r="X302" s="178"/>
      <c r="Y302" s="178"/>
      <c r="Z302" s="178"/>
    </row>
    <row r="303" ht="14.25" customHeight="1">
      <c r="A303" s="176"/>
      <c r="B303" s="177"/>
      <c r="C303" s="177"/>
      <c r="D303" s="177"/>
      <c r="E303" s="177"/>
      <c r="F303" s="177"/>
      <c r="G303" s="177"/>
      <c r="H303" s="178"/>
      <c r="I303" s="178"/>
      <c r="J303" s="178"/>
      <c r="K303" s="178"/>
      <c r="L303" s="178"/>
      <c r="M303" s="178"/>
      <c r="N303" s="178"/>
      <c r="O303" s="178"/>
      <c r="P303" s="178"/>
      <c r="Q303" s="178"/>
      <c r="R303" s="178"/>
      <c r="S303" s="178"/>
      <c r="T303" s="178"/>
      <c r="U303" s="178"/>
      <c r="V303" s="178"/>
      <c r="W303" s="178"/>
      <c r="X303" s="178"/>
      <c r="Y303" s="178"/>
      <c r="Z303" s="178"/>
    </row>
    <row r="304" ht="14.25" customHeight="1">
      <c r="A304" s="176"/>
      <c r="B304" s="177"/>
      <c r="C304" s="177"/>
      <c r="D304" s="177"/>
      <c r="E304" s="177"/>
      <c r="F304" s="177"/>
      <c r="G304" s="177"/>
      <c r="H304" s="178"/>
      <c r="I304" s="178"/>
      <c r="J304" s="178"/>
      <c r="K304" s="178"/>
      <c r="L304" s="178"/>
      <c r="M304" s="178"/>
      <c r="N304" s="178"/>
      <c r="O304" s="178"/>
      <c r="P304" s="178"/>
      <c r="Q304" s="178"/>
      <c r="R304" s="178"/>
      <c r="S304" s="178"/>
      <c r="T304" s="178"/>
      <c r="U304" s="178"/>
      <c r="V304" s="178"/>
      <c r="W304" s="178"/>
      <c r="X304" s="178"/>
      <c r="Y304" s="178"/>
      <c r="Z304" s="178"/>
    </row>
    <row r="305" ht="14.25" customHeight="1">
      <c r="A305" s="176"/>
      <c r="B305" s="177"/>
      <c r="C305" s="177"/>
      <c r="D305" s="177"/>
      <c r="E305" s="177"/>
      <c r="F305" s="177"/>
      <c r="G305" s="177"/>
      <c r="H305" s="178"/>
      <c r="I305" s="178"/>
      <c r="J305" s="178"/>
      <c r="K305" s="178"/>
      <c r="L305" s="178"/>
      <c r="M305" s="178"/>
      <c r="N305" s="178"/>
      <c r="O305" s="178"/>
      <c r="P305" s="178"/>
      <c r="Q305" s="178"/>
      <c r="R305" s="178"/>
      <c r="S305" s="178"/>
      <c r="T305" s="178"/>
      <c r="U305" s="178"/>
      <c r="V305" s="178"/>
      <c r="W305" s="178"/>
      <c r="X305" s="178"/>
      <c r="Y305" s="178"/>
      <c r="Z305" s="178"/>
    </row>
    <row r="306" ht="14.25" customHeight="1">
      <c r="A306" s="176"/>
      <c r="B306" s="177"/>
      <c r="C306" s="177"/>
      <c r="D306" s="177"/>
      <c r="E306" s="177"/>
      <c r="F306" s="177"/>
      <c r="G306" s="177"/>
      <c r="H306" s="178"/>
      <c r="I306" s="178"/>
      <c r="J306" s="178"/>
      <c r="K306" s="178"/>
      <c r="L306" s="178"/>
      <c r="M306" s="178"/>
      <c r="N306" s="178"/>
      <c r="O306" s="178"/>
      <c r="P306" s="178"/>
      <c r="Q306" s="178"/>
      <c r="R306" s="178"/>
      <c r="S306" s="178"/>
      <c r="T306" s="178"/>
      <c r="U306" s="178"/>
      <c r="V306" s="178"/>
      <c r="W306" s="178"/>
      <c r="X306" s="178"/>
      <c r="Y306" s="178"/>
      <c r="Z306" s="178"/>
    </row>
    <row r="307" ht="14.25" customHeight="1">
      <c r="A307" s="176"/>
      <c r="B307" s="177"/>
      <c r="C307" s="177"/>
      <c r="D307" s="177"/>
      <c r="E307" s="177"/>
      <c r="F307" s="177"/>
      <c r="G307" s="177"/>
      <c r="H307" s="178"/>
      <c r="I307" s="178"/>
      <c r="J307" s="178"/>
      <c r="K307" s="178"/>
      <c r="L307" s="178"/>
      <c r="M307" s="178"/>
      <c r="N307" s="178"/>
      <c r="O307" s="178"/>
      <c r="P307" s="178"/>
      <c r="Q307" s="178"/>
      <c r="R307" s="178"/>
      <c r="S307" s="178"/>
      <c r="T307" s="178"/>
      <c r="U307" s="178"/>
      <c r="V307" s="178"/>
      <c r="W307" s="178"/>
      <c r="X307" s="178"/>
      <c r="Y307" s="178"/>
      <c r="Z307" s="178"/>
    </row>
    <row r="308" ht="14.25" customHeight="1">
      <c r="A308" s="176"/>
      <c r="B308" s="177"/>
      <c r="C308" s="177"/>
      <c r="D308" s="177"/>
      <c r="E308" s="177"/>
      <c r="F308" s="177"/>
      <c r="G308" s="177"/>
      <c r="H308" s="178"/>
      <c r="I308" s="178"/>
      <c r="J308" s="178"/>
      <c r="K308" s="178"/>
      <c r="L308" s="178"/>
      <c r="M308" s="178"/>
      <c r="N308" s="178"/>
      <c r="O308" s="178"/>
      <c r="P308" s="178"/>
      <c r="Q308" s="178"/>
      <c r="R308" s="178"/>
      <c r="S308" s="178"/>
      <c r="T308" s="178"/>
      <c r="U308" s="178"/>
      <c r="V308" s="178"/>
      <c r="W308" s="178"/>
      <c r="X308" s="178"/>
      <c r="Y308" s="178"/>
      <c r="Z308" s="178"/>
    </row>
    <row r="309" ht="14.25" customHeight="1">
      <c r="A309" s="176"/>
      <c r="B309" s="177"/>
      <c r="C309" s="177"/>
      <c r="D309" s="177"/>
      <c r="E309" s="177"/>
      <c r="F309" s="177"/>
      <c r="G309" s="177"/>
      <c r="H309" s="178"/>
      <c r="I309" s="178"/>
      <c r="J309" s="178"/>
      <c r="K309" s="178"/>
      <c r="L309" s="178"/>
      <c r="M309" s="178"/>
      <c r="N309" s="178"/>
      <c r="O309" s="178"/>
      <c r="P309" s="178"/>
      <c r="Q309" s="178"/>
      <c r="R309" s="178"/>
      <c r="S309" s="178"/>
      <c r="T309" s="178"/>
      <c r="U309" s="178"/>
      <c r="V309" s="178"/>
      <c r="W309" s="178"/>
      <c r="X309" s="178"/>
      <c r="Y309" s="178"/>
      <c r="Z309" s="178"/>
    </row>
    <row r="310" ht="14.25" customHeight="1">
      <c r="A310" s="176"/>
      <c r="B310" s="177"/>
      <c r="C310" s="177"/>
      <c r="D310" s="177"/>
      <c r="E310" s="177"/>
      <c r="F310" s="177"/>
      <c r="G310" s="177"/>
      <c r="H310" s="178"/>
      <c r="I310" s="178"/>
      <c r="J310" s="178"/>
      <c r="K310" s="178"/>
      <c r="L310" s="178"/>
      <c r="M310" s="178"/>
      <c r="N310" s="178"/>
      <c r="O310" s="178"/>
      <c r="P310" s="178"/>
      <c r="Q310" s="178"/>
      <c r="R310" s="178"/>
      <c r="S310" s="178"/>
      <c r="T310" s="178"/>
      <c r="U310" s="178"/>
      <c r="V310" s="178"/>
      <c r="W310" s="178"/>
      <c r="X310" s="178"/>
      <c r="Y310" s="178"/>
      <c r="Z310" s="178"/>
    </row>
    <row r="311" ht="14.25" customHeight="1">
      <c r="A311" s="176"/>
      <c r="B311" s="177"/>
      <c r="C311" s="177"/>
      <c r="D311" s="177"/>
      <c r="E311" s="177"/>
      <c r="F311" s="177"/>
      <c r="G311" s="177"/>
      <c r="H311" s="178"/>
      <c r="I311" s="178"/>
      <c r="J311" s="178"/>
      <c r="K311" s="178"/>
      <c r="L311" s="178"/>
      <c r="M311" s="178"/>
      <c r="N311" s="178"/>
      <c r="O311" s="178"/>
      <c r="P311" s="178"/>
      <c r="Q311" s="178"/>
      <c r="R311" s="178"/>
      <c r="S311" s="178"/>
      <c r="T311" s="178"/>
      <c r="U311" s="178"/>
      <c r="V311" s="178"/>
      <c r="W311" s="178"/>
      <c r="X311" s="178"/>
      <c r="Y311" s="178"/>
      <c r="Z311" s="178"/>
    </row>
    <row r="312" ht="14.25" customHeight="1">
      <c r="A312" s="176"/>
      <c r="B312" s="177"/>
      <c r="C312" s="177"/>
      <c r="D312" s="177"/>
      <c r="E312" s="177"/>
      <c r="F312" s="177"/>
      <c r="G312" s="177"/>
      <c r="H312" s="178"/>
      <c r="I312" s="178"/>
      <c r="J312" s="178"/>
      <c r="K312" s="178"/>
      <c r="L312" s="178"/>
      <c r="M312" s="178"/>
      <c r="N312" s="178"/>
      <c r="O312" s="178"/>
      <c r="P312" s="178"/>
      <c r="Q312" s="178"/>
      <c r="R312" s="178"/>
      <c r="S312" s="178"/>
      <c r="T312" s="178"/>
      <c r="U312" s="178"/>
      <c r="V312" s="178"/>
      <c r="W312" s="178"/>
      <c r="X312" s="178"/>
      <c r="Y312" s="178"/>
      <c r="Z312" s="178"/>
    </row>
    <row r="313" ht="14.25" customHeight="1">
      <c r="A313" s="176"/>
      <c r="B313" s="177"/>
      <c r="C313" s="177"/>
      <c r="D313" s="177"/>
      <c r="E313" s="177"/>
      <c r="F313" s="177"/>
      <c r="G313" s="177"/>
      <c r="H313" s="178"/>
      <c r="I313" s="178"/>
      <c r="J313" s="178"/>
      <c r="K313" s="178"/>
      <c r="L313" s="178"/>
      <c r="M313" s="178"/>
      <c r="N313" s="178"/>
      <c r="O313" s="178"/>
      <c r="P313" s="178"/>
      <c r="Q313" s="178"/>
      <c r="R313" s="178"/>
      <c r="S313" s="178"/>
      <c r="T313" s="178"/>
      <c r="U313" s="178"/>
      <c r="V313" s="178"/>
      <c r="W313" s="178"/>
      <c r="X313" s="178"/>
      <c r="Y313" s="178"/>
      <c r="Z313" s="178"/>
    </row>
    <row r="314" ht="14.25" customHeight="1">
      <c r="A314" s="176"/>
      <c r="B314" s="177"/>
      <c r="C314" s="177"/>
      <c r="D314" s="177"/>
      <c r="E314" s="177"/>
      <c r="F314" s="177"/>
      <c r="G314" s="177"/>
      <c r="H314" s="178"/>
      <c r="I314" s="178"/>
      <c r="J314" s="178"/>
      <c r="K314" s="178"/>
      <c r="L314" s="178"/>
      <c r="M314" s="178"/>
      <c r="N314" s="178"/>
      <c r="O314" s="178"/>
      <c r="P314" s="178"/>
      <c r="Q314" s="178"/>
      <c r="R314" s="178"/>
      <c r="S314" s="178"/>
      <c r="T314" s="178"/>
      <c r="U314" s="178"/>
      <c r="V314" s="178"/>
      <c r="W314" s="178"/>
      <c r="X314" s="178"/>
      <c r="Y314" s="178"/>
      <c r="Z314" s="178"/>
    </row>
    <row r="315" ht="14.25" customHeight="1">
      <c r="A315" s="176"/>
      <c r="B315" s="177"/>
      <c r="C315" s="177"/>
      <c r="D315" s="177"/>
      <c r="E315" s="177"/>
      <c r="F315" s="177"/>
      <c r="G315" s="177"/>
      <c r="H315" s="178"/>
      <c r="I315" s="178"/>
      <c r="J315" s="178"/>
      <c r="K315" s="178"/>
      <c r="L315" s="178"/>
      <c r="M315" s="178"/>
      <c r="N315" s="178"/>
      <c r="O315" s="178"/>
      <c r="P315" s="178"/>
      <c r="Q315" s="178"/>
      <c r="R315" s="178"/>
      <c r="S315" s="178"/>
      <c r="T315" s="178"/>
      <c r="U315" s="178"/>
      <c r="V315" s="178"/>
      <c r="W315" s="178"/>
      <c r="X315" s="178"/>
      <c r="Y315" s="178"/>
      <c r="Z315" s="178"/>
    </row>
    <row r="316" ht="14.25" customHeight="1">
      <c r="A316" s="176"/>
      <c r="B316" s="177"/>
      <c r="C316" s="177"/>
      <c r="D316" s="177"/>
      <c r="E316" s="177"/>
      <c r="F316" s="177"/>
      <c r="G316" s="177"/>
      <c r="H316" s="178"/>
      <c r="I316" s="178"/>
      <c r="J316" s="178"/>
      <c r="K316" s="178"/>
      <c r="L316" s="178"/>
      <c r="M316" s="178"/>
      <c r="N316" s="178"/>
      <c r="O316" s="178"/>
      <c r="P316" s="178"/>
      <c r="Q316" s="178"/>
      <c r="R316" s="178"/>
      <c r="S316" s="178"/>
      <c r="T316" s="178"/>
      <c r="U316" s="178"/>
      <c r="V316" s="178"/>
      <c r="W316" s="178"/>
      <c r="X316" s="178"/>
      <c r="Y316" s="178"/>
      <c r="Z316" s="178"/>
    </row>
    <row r="317" ht="14.25" customHeight="1">
      <c r="A317" s="176"/>
      <c r="B317" s="177"/>
      <c r="C317" s="177"/>
      <c r="D317" s="177"/>
      <c r="E317" s="177"/>
      <c r="F317" s="177"/>
      <c r="G317" s="177"/>
      <c r="H317" s="178"/>
      <c r="I317" s="178"/>
      <c r="J317" s="178"/>
      <c r="K317" s="178"/>
      <c r="L317" s="178"/>
      <c r="M317" s="178"/>
      <c r="N317" s="178"/>
      <c r="O317" s="178"/>
      <c r="P317" s="178"/>
      <c r="Q317" s="178"/>
      <c r="R317" s="178"/>
      <c r="S317" s="178"/>
      <c r="T317" s="178"/>
      <c r="U317" s="178"/>
      <c r="V317" s="178"/>
      <c r="W317" s="178"/>
      <c r="X317" s="178"/>
      <c r="Y317" s="178"/>
      <c r="Z317" s="178"/>
    </row>
    <row r="318" ht="14.25" customHeight="1">
      <c r="A318" s="176"/>
      <c r="B318" s="177"/>
      <c r="C318" s="177"/>
      <c r="D318" s="177"/>
      <c r="E318" s="177"/>
      <c r="F318" s="177"/>
      <c r="G318" s="177"/>
      <c r="H318" s="178"/>
      <c r="I318" s="178"/>
      <c r="J318" s="178"/>
      <c r="K318" s="178"/>
      <c r="L318" s="178"/>
      <c r="M318" s="178"/>
      <c r="N318" s="178"/>
      <c r="O318" s="178"/>
      <c r="P318" s="178"/>
      <c r="Q318" s="178"/>
      <c r="R318" s="178"/>
      <c r="S318" s="178"/>
      <c r="T318" s="178"/>
      <c r="U318" s="178"/>
      <c r="V318" s="178"/>
      <c r="W318" s="178"/>
      <c r="X318" s="178"/>
      <c r="Y318" s="178"/>
      <c r="Z318" s="178"/>
    </row>
    <row r="319" ht="14.25" customHeight="1">
      <c r="A319" s="176"/>
      <c r="B319" s="177"/>
      <c r="C319" s="177"/>
      <c r="D319" s="177"/>
      <c r="E319" s="177"/>
      <c r="F319" s="177"/>
      <c r="G319" s="177"/>
      <c r="H319" s="178"/>
      <c r="I319" s="178"/>
      <c r="J319" s="178"/>
      <c r="K319" s="178"/>
      <c r="L319" s="178"/>
      <c r="M319" s="178"/>
      <c r="N319" s="178"/>
      <c r="O319" s="178"/>
      <c r="P319" s="178"/>
      <c r="Q319" s="178"/>
      <c r="R319" s="178"/>
      <c r="S319" s="178"/>
      <c r="T319" s="178"/>
      <c r="U319" s="178"/>
      <c r="V319" s="178"/>
      <c r="W319" s="178"/>
      <c r="X319" s="178"/>
      <c r="Y319" s="178"/>
      <c r="Z319" s="178"/>
    </row>
    <row r="320" ht="14.25" customHeight="1">
      <c r="A320" s="176"/>
      <c r="B320" s="177"/>
      <c r="C320" s="177"/>
      <c r="D320" s="177"/>
      <c r="E320" s="177"/>
      <c r="F320" s="177"/>
      <c r="G320" s="177"/>
      <c r="H320" s="178"/>
      <c r="I320" s="178"/>
      <c r="J320" s="178"/>
      <c r="K320" s="178"/>
      <c r="L320" s="178"/>
      <c r="M320" s="178"/>
      <c r="N320" s="178"/>
      <c r="O320" s="178"/>
      <c r="P320" s="178"/>
      <c r="Q320" s="178"/>
      <c r="R320" s="178"/>
      <c r="S320" s="178"/>
      <c r="T320" s="178"/>
      <c r="U320" s="178"/>
      <c r="V320" s="178"/>
      <c r="W320" s="178"/>
      <c r="X320" s="178"/>
      <c r="Y320" s="178"/>
      <c r="Z320" s="178"/>
    </row>
    <row r="321" ht="14.25" customHeight="1">
      <c r="A321" s="176"/>
      <c r="B321" s="177"/>
      <c r="C321" s="177"/>
      <c r="D321" s="177"/>
      <c r="E321" s="177"/>
      <c r="F321" s="177"/>
      <c r="G321" s="177"/>
      <c r="H321" s="178"/>
      <c r="I321" s="178"/>
      <c r="J321" s="178"/>
      <c r="K321" s="178"/>
      <c r="L321" s="178"/>
      <c r="M321" s="178"/>
      <c r="N321" s="178"/>
      <c r="O321" s="178"/>
      <c r="P321" s="178"/>
      <c r="Q321" s="178"/>
      <c r="R321" s="178"/>
      <c r="S321" s="178"/>
      <c r="T321" s="178"/>
      <c r="U321" s="178"/>
      <c r="V321" s="178"/>
      <c r="W321" s="178"/>
      <c r="X321" s="178"/>
      <c r="Y321" s="178"/>
      <c r="Z321" s="178"/>
    </row>
    <row r="322" ht="14.25" customHeight="1">
      <c r="A322" s="176"/>
      <c r="B322" s="177"/>
      <c r="C322" s="177"/>
      <c r="D322" s="177"/>
      <c r="E322" s="177"/>
      <c r="F322" s="177"/>
      <c r="G322" s="177"/>
      <c r="H322" s="178"/>
      <c r="I322" s="178"/>
      <c r="J322" s="178"/>
      <c r="K322" s="178"/>
      <c r="L322" s="178"/>
      <c r="M322" s="178"/>
      <c r="N322" s="178"/>
      <c r="O322" s="178"/>
      <c r="P322" s="178"/>
      <c r="Q322" s="178"/>
      <c r="R322" s="178"/>
      <c r="S322" s="178"/>
      <c r="T322" s="178"/>
      <c r="U322" s="178"/>
      <c r="V322" s="178"/>
      <c r="W322" s="178"/>
      <c r="X322" s="178"/>
      <c r="Y322" s="178"/>
      <c r="Z322" s="178"/>
    </row>
    <row r="323" ht="14.25" customHeight="1">
      <c r="A323" s="176"/>
      <c r="B323" s="177"/>
      <c r="C323" s="177"/>
      <c r="D323" s="177"/>
      <c r="E323" s="177"/>
      <c r="F323" s="177"/>
      <c r="G323" s="177"/>
      <c r="H323" s="178"/>
      <c r="I323" s="178"/>
      <c r="J323" s="178"/>
      <c r="K323" s="178"/>
      <c r="L323" s="178"/>
      <c r="M323" s="178"/>
      <c r="N323" s="178"/>
      <c r="O323" s="178"/>
      <c r="P323" s="178"/>
      <c r="Q323" s="178"/>
      <c r="R323" s="178"/>
      <c r="S323" s="178"/>
      <c r="T323" s="178"/>
      <c r="U323" s="178"/>
      <c r="V323" s="178"/>
      <c r="W323" s="178"/>
      <c r="X323" s="178"/>
      <c r="Y323" s="178"/>
      <c r="Z323" s="178"/>
    </row>
    <row r="324" ht="14.25" customHeight="1">
      <c r="A324" s="176"/>
      <c r="B324" s="177"/>
      <c r="C324" s="177"/>
      <c r="D324" s="177"/>
      <c r="E324" s="177"/>
      <c r="F324" s="177"/>
      <c r="G324" s="177"/>
      <c r="H324" s="178"/>
      <c r="I324" s="178"/>
      <c r="J324" s="178"/>
      <c r="K324" s="178"/>
      <c r="L324" s="178"/>
      <c r="M324" s="178"/>
      <c r="N324" s="178"/>
      <c r="O324" s="178"/>
      <c r="P324" s="178"/>
      <c r="Q324" s="178"/>
      <c r="R324" s="178"/>
      <c r="S324" s="178"/>
      <c r="T324" s="178"/>
      <c r="U324" s="178"/>
      <c r="V324" s="178"/>
      <c r="W324" s="178"/>
      <c r="X324" s="178"/>
      <c r="Y324" s="178"/>
      <c r="Z324" s="178"/>
    </row>
    <row r="325" ht="14.25" customHeight="1">
      <c r="A325" s="176"/>
      <c r="B325" s="177"/>
      <c r="C325" s="177"/>
      <c r="D325" s="177"/>
      <c r="E325" s="177"/>
      <c r="F325" s="177"/>
      <c r="G325" s="177"/>
      <c r="H325" s="178"/>
      <c r="I325" s="178"/>
      <c r="J325" s="178"/>
      <c r="K325" s="178"/>
      <c r="L325" s="178"/>
      <c r="M325" s="178"/>
      <c r="N325" s="178"/>
      <c r="O325" s="178"/>
      <c r="P325" s="178"/>
      <c r="Q325" s="178"/>
      <c r="R325" s="178"/>
      <c r="S325" s="178"/>
      <c r="T325" s="178"/>
      <c r="U325" s="178"/>
      <c r="V325" s="178"/>
      <c r="W325" s="178"/>
      <c r="X325" s="178"/>
      <c r="Y325" s="178"/>
      <c r="Z325" s="178"/>
    </row>
    <row r="326" ht="14.25" customHeight="1">
      <c r="A326" s="176"/>
      <c r="B326" s="177"/>
      <c r="C326" s="177"/>
      <c r="D326" s="177"/>
      <c r="E326" s="177"/>
      <c r="F326" s="177"/>
      <c r="G326" s="177"/>
      <c r="H326" s="178"/>
      <c r="I326" s="178"/>
      <c r="J326" s="178"/>
      <c r="K326" s="178"/>
      <c r="L326" s="178"/>
      <c r="M326" s="178"/>
      <c r="N326" s="178"/>
      <c r="O326" s="178"/>
      <c r="P326" s="178"/>
      <c r="Q326" s="178"/>
      <c r="R326" s="178"/>
      <c r="S326" s="178"/>
      <c r="T326" s="178"/>
      <c r="U326" s="178"/>
      <c r="V326" s="178"/>
      <c r="W326" s="178"/>
      <c r="X326" s="178"/>
      <c r="Y326" s="178"/>
      <c r="Z326" s="178"/>
    </row>
    <row r="327" ht="14.25" customHeight="1">
      <c r="A327" s="176"/>
      <c r="B327" s="177"/>
      <c r="C327" s="177"/>
      <c r="D327" s="177"/>
      <c r="E327" s="177"/>
      <c r="F327" s="177"/>
      <c r="G327" s="177"/>
      <c r="H327" s="178"/>
      <c r="I327" s="178"/>
      <c r="J327" s="178"/>
      <c r="K327" s="178"/>
      <c r="L327" s="178"/>
      <c r="M327" s="178"/>
      <c r="N327" s="178"/>
      <c r="O327" s="178"/>
      <c r="P327" s="178"/>
      <c r="Q327" s="178"/>
      <c r="R327" s="178"/>
      <c r="S327" s="178"/>
      <c r="T327" s="178"/>
      <c r="U327" s="178"/>
      <c r="V327" s="178"/>
      <c r="W327" s="178"/>
      <c r="X327" s="178"/>
      <c r="Y327" s="178"/>
      <c r="Z327" s="178"/>
    </row>
    <row r="328" ht="14.25" customHeight="1">
      <c r="A328" s="176"/>
      <c r="B328" s="177"/>
      <c r="C328" s="177"/>
      <c r="D328" s="177"/>
      <c r="E328" s="177"/>
      <c r="F328" s="177"/>
      <c r="G328" s="177"/>
      <c r="H328" s="178"/>
      <c r="I328" s="178"/>
      <c r="J328" s="178"/>
      <c r="K328" s="178"/>
      <c r="L328" s="178"/>
      <c r="M328" s="178"/>
      <c r="N328" s="178"/>
      <c r="O328" s="178"/>
      <c r="P328" s="178"/>
      <c r="Q328" s="178"/>
      <c r="R328" s="178"/>
      <c r="S328" s="178"/>
      <c r="T328" s="178"/>
      <c r="U328" s="178"/>
      <c r="V328" s="178"/>
      <c r="W328" s="178"/>
      <c r="X328" s="178"/>
      <c r="Y328" s="178"/>
      <c r="Z328" s="178"/>
    </row>
    <row r="329" ht="14.25" customHeight="1">
      <c r="A329" s="176"/>
      <c r="B329" s="177"/>
      <c r="C329" s="177"/>
      <c r="D329" s="177"/>
      <c r="E329" s="177"/>
      <c r="F329" s="177"/>
      <c r="G329" s="177"/>
      <c r="H329" s="178"/>
      <c r="I329" s="178"/>
      <c r="J329" s="178"/>
      <c r="K329" s="178"/>
      <c r="L329" s="178"/>
      <c r="M329" s="178"/>
      <c r="N329" s="178"/>
      <c r="O329" s="178"/>
      <c r="P329" s="178"/>
      <c r="Q329" s="178"/>
      <c r="R329" s="178"/>
      <c r="S329" s="178"/>
      <c r="T329" s="178"/>
      <c r="U329" s="178"/>
      <c r="V329" s="178"/>
      <c r="W329" s="178"/>
      <c r="X329" s="178"/>
      <c r="Y329" s="178"/>
      <c r="Z329" s="178"/>
    </row>
    <row r="330" ht="14.25" customHeight="1">
      <c r="A330" s="176"/>
      <c r="B330" s="177"/>
      <c r="C330" s="177"/>
      <c r="D330" s="177"/>
      <c r="E330" s="177"/>
      <c r="F330" s="177"/>
      <c r="G330" s="177"/>
      <c r="H330" s="178"/>
      <c r="I330" s="178"/>
      <c r="J330" s="178"/>
      <c r="K330" s="178"/>
      <c r="L330" s="178"/>
      <c r="M330" s="178"/>
      <c r="N330" s="178"/>
      <c r="O330" s="178"/>
      <c r="P330" s="178"/>
      <c r="Q330" s="178"/>
      <c r="R330" s="178"/>
      <c r="S330" s="178"/>
      <c r="T330" s="178"/>
      <c r="U330" s="178"/>
      <c r="V330" s="178"/>
      <c r="W330" s="178"/>
      <c r="X330" s="178"/>
      <c r="Y330" s="178"/>
      <c r="Z330" s="178"/>
    </row>
    <row r="331" ht="14.25" customHeight="1">
      <c r="A331" s="176"/>
      <c r="B331" s="177"/>
      <c r="C331" s="177"/>
      <c r="D331" s="177"/>
      <c r="E331" s="177"/>
      <c r="F331" s="177"/>
      <c r="G331" s="177"/>
      <c r="H331" s="178"/>
      <c r="I331" s="178"/>
      <c r="J331" s="178"/>
      <c r="K331" s="178"/>
      <c r="L331" s="178"/>
      <c r="M331" s="178"/>
      <c r="N331" s="178"/>
      <c r="O331" s="178"/>
      <c r="P331" s="178"/>
      <c r="Q331" s="178"/>
      <c r="R331" s="178"/>
      <c r="S331" s="178"/>
      <c r="T331" s="178"/>
      <c r="U331" s="178"/>
      <c r="V331" s="178"/>
      <c r="W331" s="178"/>
      <c r="X331" s="178"/>
      <c r="Y331" s="178"/>
      <c r="Z331" s="178"/>
    </row>
    <row r="332" ht="14.25" customHeight="1">
      <c r="A332" s="176"/>
      <c r="B332" s="177"/>
      <c r="C332" s="177"/>
      <c r="D332" s="177"/>
      <c r="E332" s="177"/>
      <c r="F332" s="177"/>
      <c r="G332" s="177"/>
      <c r="H332" s="178"/>
      <c r="I332" s="178"/>
      <c r="J332" s="178"/>
      <c r="K332" s="178"/>
      <c r="L332" s="178"/>
      <c r="M332" s="178"/>
      <c r="N332" s="178"/>
      <c r="O332" s="178"/>
      <c r="P332" s="178"/>
      <c r="Q332" s="178"/>
      <c r="R332" s="178"/>
      <c r="S332" s="178"/>
      <c r="T332" s="178"/>
      <c r="U332" s="178"/>
      <c r="V332" s="178"/>
      <c r="W332" s="178"/>
      <c r="X332" s="178"/>
      <c r="Y332" s="178"/>
      <c r="Z332" s="178"/>
    </row>
    <row r="333" ht="14.25" customHeight="1">
      <c r="A333" s="176"/>
      <c r="B333" s="177"/>
      <c r="C333" s="177"/>
      <c r="D333" s="177"/>
      <c r="E333" s="177"/>
      <c r="F333" s="177"/>
      <c r="G333" s="177"/>
      <c r="H333" s="178"/>
      <c r="I333" s="178"/>
      <c r="J333" s="178"/>
      <c r="K333" s="178"/>
      <c r="L333" s="178"/>
      <c r="M333" s="178"/>
      <c r="N333" s="178"/>
      <c r="O333" s="178"/>
      <c r="P333" s="178"/>
      <c r="Q333" s="178"/>
      <c r="R333" s="178"/>
      <c r="S333" s="178"/>
      <c r="T333" s="178"/>
      <c r="U333" s="178"/>
      <c r="V333" s="178"/>
      <c r="W333" s="178"/>
      <c r="X333" s="178"/>
      <c r="Y333" s="178"/>
      <c r="Z333" s="178"/>
    </row>
    <row r="334" ht="14.25" customHeight="1">
      <c r="A334" s="176"/>
      <c r="B334" s="177"/>
      <c r="C334" s="177"/>
      <c r="D334" s="177"/>
      <c r="E334" s="177"/>
      <c r="F334" s="177"/>
      <c r="G334" s="177"/>
      <c r="H334" s="178"/>
      <c r="I334" s="178"/>
      <c r="J334" s="178"/>
      <c r="K334" s="178"/>
      <c r="L334" s="178"/>
      <c r="M334" s="178"/>
      <c r="N334" s="178"/>
      <c r="O334" s="178"/>
      <c r="P334" s="178"/>
      <c r="Q334" s="178"/>
      <c r="R334" s="178"/>
      <c r="S334" s="178"/>
      <c r="T334" s="178"/>
      <c r="U334" s="178"/>
      <c r="V334" s="178"/>
      <c r="W334" s="178"/>
      <c r="X334" s="178"/>
      <c r="Y334" s="178"/>
      <c r="Z334" s="178"/>
    </row>
    <row r="335" ht="14.25" customHeight="1">
      <c r="A335" s="176"/>
      <c r="B335" s="177"/>
      <c r="C335" s="177"/>
      <c r="D335" s="177"/>
      <c r="E335" s="177"/>
      <c r="F335" s="177"/>
      <c r="G335" s="177"/>
      <c r="H335" s="178"/>
      <c r="I335" s="178"/>
      <c r="J335" s="178"/>
      <c r="K335" s="178"/>
      <c r="L335" s="178"/>
      <c r="M335" s="178"/>
      <c r="N335" s="178"/>
      <c r="O335" s="178"/>
      <c r="P335" s="178"/>
      <c r="Q335" s="178"/>
      <c r="R335" s="178"/>
      <c r="S335" s="178"/>
      <c r="T335" s="178"/>
      <c r="U335" s="178"/>
      <c r="V335" s="178"/>
      <c r="W335" s="178"/>
      <c r="X335" s="178"/>
      <c r="Y335" s="178"/>
      <c r="Z335" s="178"/>
    </row>
    <row r="336" ht="14.25" customHeight="1">
      <c r="A336" s="176"/>
      <c r="B336" s="177"/>
      <c r="C336" s="177"/>
      <c r="D336" s="177"/>
      <c r="E336" s="177"/>
      <c r="F336" s="177"/>
      <c r="G336" s="177"/>
      <c r="H336" s="178"/>
      <c r="I336" s="178"/>
      <c r="J336" s="178"/>
      <c r="K336" s="178"/>
      <c r="L336" s="178"/>
      <c r="M336" s="178"/>
      <c r="N336" s="178"/>
      <c r="O336" s="178"/>
      <c r="P336" s="178"/>
      <c r="Q336" s="178"/>
      <c r="R336" s="178"/>
      <c r="S336" s="178"/>
      <c r="T336" s="178"/>
      <c r="U336" s="178"/>
      <c r="V336" s="178"/>
      <c r="W336" s="178"/>
      <c r="X336" s="178"/>
      <c r="Y336" s="178"/>
      <c r="Z336" s="178"/>
    </row>
    <row r="337" ht="14.25" customHeight="1">
      <c r="A337" s="176"/>
      <c r="B337" s="177"/>
      <c r="C337" s="177"/>
      <c r="D337" s="177"/>
      <c r="E337" s="177"/>
      <c r="F337" s="177"/>
      <c r="G337" s="177"/>
      <c r="H337" s="178"/>
      <c r="I337" s="178"/>
      <c r="J337" s="178"/>
      <c r="K337" s="178"/>
      <c r="L337" s="178"/>
      <c r="M337" s="178"/>
      <c r="N337" s="178"/>
      <c r="O337" s="178"/>
      <c r="P337" s="178"/>
      <c r="Q337" s="178"/>
      <c r="R337" s="178"/>
      <c r="S337" s="178"/>
      <c r="T337" s="178"/>
      <c r="U337" s="178"/>
      <c r="V337" s="178"/>
      <c r="W337" s="178"/>
      <c r="X337" s="178"/>
      <c r="Y337" s="178"/>
      <c r="Z337" s="178"/>
    </row>
    <row r="338" ht="14.25" customHeight="1">
      <c r="A338" s="176"/>
      <c r="B338" s="177"/>
      <c r="C338" s="177"/>
      <c r="D338" s="177"/>
      <c r="E338" s="177"/>
      <c r="F338" s="177"/>
      <c r="G338" s="177"/>
      <c r="H338" s="178"/>
      <c r="I338" s="178"/>
      <c r="J338" s="178"/>
      <c r="K338" s="178"/>
      <c r="L338" s="178"/>
      <c r="M338" s="178"/>
      <c r="N338" s="178"/>
      <c r="O338" s="178"/>
      <c r="P338" s="178"/>
      <c r="Q338" s="178"/>
      <c r="R338" s="178"/>
      <c r="S338" s="178"/>
      <c r="T338" s="178"/>
      <c r="U338" s="178"/>
      <c r="V338" s="178"/>
      <c r="W338" s="178"/>
      <c r="X338" s="178"/>
      <c r="Y338" s="178"/>
      <c r="Z338" s="178"/>
    </row>
    <row r="339" ht="14.25" customHeight="1">
      <c r="A339" s="176"/>
      <c r="B339" s="177"/>
      <c r="C339" s="177"/>
      <c r="D339" s="177"/>
      <c r="E339" s="177"/>
      <c r="F339" s="177"/>
      <c r="G339" s="177"/>
      <c r="H339" s="178"/>
      <c r="I339" s="178"/>
      <c r="J339" s="178"/>
      <c r="K339" s="178"/>
      <c r="L339" s="178"/>
      <c r="M339" s="178"/>
      <c r="N339" s="178"/>
      <c r="O339" s="178"/>
      <c r="P339" s="178"/>
      <c r="Q339" s="178"/>
      <c r="R339" s="178"/>
      <c r="S339" s="178"/>
      <c r="T339" s="178"/>
      <c r="U339" s="178"/>
      <c r="V339" s="178"/>
      <c r="W339" s="178"/>
      <c r="X339" s="178"/>
      <c r="Y339" s="178"/>
      <c r="Z339" s="178"/>
    </row>
    <row r="340" ht="14.25" customHeight="1">
      <c r="A340" s="176"/>
      <c r="B340" s="177"/>
      <c r="C340" s="177"/>
      <c r="D340" s="177"/>
      <c r="E340" s="177"/>
      <c r="F340" s="177"/>
      <c r="G340" s="177"/>
      <c r="H340" s="178"/>
      <c r="I340" s="178"/>
      <c r="J340" s="178"/>
      <c r="K340" s="178"/>
      <c r="L340" s="178"/>
      <c r="M340" s="178"/>
      <c r="N340" s="178"/>
      <c r="O340" s="178"/>
      <c r="P340" s="178"/>
      <c r="Q340" s="178"/>
      <c r="R340" s="178"/>
      <c r="S340" s="178"/>
      <c r="T340" s="178"/>
      <c r="U340" s="178"/>
      <c r="V340" s="178"/>
      <c r="W340" s="178"/>
      <c r="X340" s="178"/>
      <c r="Y340" s="178"/>
      <c r="Z340" s="178"/>
    </row>
    <row r="341" ht="14.25" customHeight="1">
      <c r="A341" s="176"/>
      <c r="B341" s="177"/>
      <c r="C341" s="177"/>
      <c r="D341" s="177"/>
      <c r="E341" s="177"/>
      <c r="F341" s="177"/>
      <c r="G341" s="177"/>
      <c r="H341" s="178"/>
      <c r="I341" s="178"/>
      <c r="J341" s="178"/>
      <c r="K341" s="178"/>
      <c r="L341" s="178"/>
      <c r="M341" s="178"/>
      <c r="N341" s="178"/>
      <c r="O341" s="178"/>
      <c r="P341" s="178"/>
      <c r="Q341" s="178"/>
      <c r="R341" s="178"/>
      <c r="S341" s="178"/>
      <c r="T341" s="178"/>
      <c r="U341" s="178"/>
      <c r="V341" s="178"/>
      <c r="W341" s="178"/>
      <c r="X341" s="178"/>
      <c r="Y341" s="178"/>
      <c r="Z341" s="178"/>
    </row>
    <row r="342" ht="14.25" customHeight="1">
      <c r="A342" s="176"/>
      <c r="B342" s="177"/>
      <c r="C342" s="177"/>
      <c r="D342" s="177"/>
      <c r="E342" s="177"/>
      <c r="F342" s="177"/>
      <c r="G342" s="177"/>
      <c r="H342" s="178"/>
      <c r="I342" s="178"/>
      <c r="J342" s="178"/>
      <c r="K342" s="178"/>
      <c r="L342" s="178"/>
      <c r="M342" s="178"/>
      <c r="N342" s="178"/>
      <c r="O342" s="178"/>
      <c r="P342" s="178"/>
      <c r="Q342" s="178"/>
      <c r="R342" s="178"/>
      <c r="S342" s="178"/>
      <c r="T342" s="178"/>
      <c r="U342" s="178"/>
      <c r="V342" s="178"/>
      <c r="W342" s="178"/>
      <c r="X342" s="178"/>
      <c r="Y342" s="178"/>
      <c r="Z342" s="178"/>
    </row>
    <row r="343" ht="14.25" customHeight="1">
      <c r="A343" s="176"/>
      <c r="B343" s="177"/>
      <c r="C343" s="177"/>
      <c r="D343" s="177"/>
      <c r="E343" s="177"/>
      <c r="F343" s="177"/>
      <c r="G343" s="177"/>
      <c r="H343" s="178"/>
      <c r="I343" s="178"/>
      <c r="J343" s="178"/>
      <c r="K343" s="178"/>
      <c r="L343" s="178"/>
      <c r="M343" s="178"/>
      <c r="N343" s="178"/>
      <c r="O343" s="178"/>
      <c r="P343" s="178"/>
      <c r="Q343" s="178"/>
      <c r="R343" s="178"/>
      <c r="S343" s="178"/>
      <c r="T343" s="178"/>
      <c r="U343" s="178"/>
      <c r="V343" s="178"/>
      <c r="W343" s="178"/>
      <c r="X343" s="178"/>
      <c r="Y343" s="178"/>
      <c r="Z343" s="178"/>
    </row>
    <row r="344" ht="14.25" customHeight="1">
      <c r="A344" s="176"/>
      <c r="B344" s="177"/>
      <c r="C344" s="177"/>
      <c r="D344" s="177"/>
      <c r="E344" s="177"/>
      <c r="F344" s="177"/>
      <c r="G344" s="177"/>
      <c r="H344" s="178"/>
      <c r="I344" s="178"/>
      <c r="J344" s="178"/>
      <c r="K344" s="178"/>
      <c r="L344" s="178"/>
      <c r="M344" s="178"/>
      <c r="N344" s="178"/>
      <c r="O344" s="178"/>
      <c r="P344" s="178"/>
      <c r="Q344" s="178"/>
      <c r="R344" s="178"/>
      <c r="S344" s="178"/>
      <c r="T344" s="178"/>
      <c r="U344" s="178"/>
      <c r="V344" s="178"/>
      <c r="W344" s="178"/>
      <c r="X344" s="178"/>
      <c r="Y344" s="178"/>
      <c r="Z344" s="178"/>
    </row>
    <row r="345" ht="14.25" customHeight="1">
      <c r="A345" s="176"/>
      <c r="B345" s="177"/>
      <c r="C345" s="177"/>
      <c r="D345" s="177"/>
      <c r="E345" s="177"/>
      <c r="F345" s="177"/>
      <c r="G345" s="177"/>
      <c r="H345" s="178"/>
      <c r="I345" s="178"/>
      <c r="J345" s="178"/>
      <c r="K345" s="178"/>
      <c r="L345" s="178"/>
      <c r="M345" s="178"/>
      <c r="N345" s="178"/>
      <c r="O345" s="178"/>
      <c r="P345" s="178"/>
      <c r="Q345" s="178"/>
      <c r="R345" s="178"/>
      <c r="S345" s="178"/>
      <c r="T345" s="178"/>
      <c r="U345" s="178"/>
      <c r="V345" s="178"/>
      <c r="W345" s="178"/>
      <c r="X345" s="178"/>
      <c r="Y345" s="178"/>
      <c r="Z345" s="178"/>
    </row>
    <row r="346" ht="14.25" customHeight="1">
      <c r="A346" s="176"/>
      <c r="B346" s="177"/>
      <c r="C346" s="177"/>
      <c r="D346" s="177"/>
      <c r="E346" s="177"/>
      <c r="F346" s="177"/>
      <c r="G346" s="177"/>
      <c r="H346" s="178"/>
      <c r="I346" s="178"/>
      <c r="J346" s="178"/>
      <c r="K346" s="178"/>
      <c r="L346" s="178"/>
      <c r="M346" s="178"/>
      <c r="N346" s="178"/>
      <c r="O346" s="178"/>
      <c r="P346" s="178"/>
      <c r="Q346" s="178"/>
      <c r="R346" s="178"/>
      <c r="S346" s="178"/>
      <c r="T346" s="178"/>
      <c r="U346" s="178"/>
      <c r="V346" s="178"/>
      <c r="W346" s="178"/>
      <c r="X346" s="178"/>
      <c r="Y346" s="178"/>
      <c r="Z346" s="178"/>
    </row>
    <row r="347" ht="14.25" customHeight="1">
      <c r="A347" s="176"/>
      <c r="B347" s="177"/>
      <c r="C347" s="177"/>
      <c r="D347" s="177"/>
      <c r="E347" s="177"/>
      <c r="F347" s="177"/>
      <c r="G347" s="177"/>
      <c r="H347" s="178"/>
      <c r="I347" s="178"/>
      <c r="J347" s="178"/>
      <c r="K347" s="178"/>
      <c r="L347" s="178"/>
      <c r="M347" s="178"/>
      <c r="N347" s="178"/>
      <c r="O347" s="178"/>
      <c r="P347" s="178"/>
      <c r="Q347" s="178"/>
      <c r="R347" s="178"/>
      <c r="S347" s="178"/>
      <c r="T347" s="178"/>
      <c r="U347" s="178"/>
      <c r="V347" s="178"/>
      <c r="W347" s="178"/>
      <c r="X347" s="178"/>
      <c r="Y347" s="178"/>
      <c r="Z347" s="178"/>
    </row>
    <row r="348" ht="14.25" customHeight="1">
      <c r="A348" s="176"/>
      <c r="B348" s="177"/>
      <c r="C348" s="177"/>
      <c r="D348" s="177"/>
      <c r="E348" s="177"/>
      <c r="F348" s="177"/>
      <c r="G348" s="177"/>
      <c r="H348" s="178"/>
      <c r="I348" s="178"/>
      <c r="J348" s="178"/>
      <c r="K348" s="178"/>
      <c r="L348" s="178"/>
      <c r="M348" s="178"/>
      <c r="N348" s="178"/>
      <c r="O348" s="178"/>
      <c r="P348" s="178"/>
      <c r="Q348" s="178"/>
      <c r="R348" s="178"/>
      <c r="S348" s="178"/>
      <c r="T348" s="178"/>
      <c r="U348" s="178"/>
      <c r="V348" s="178"/>
      <c r="W348" s="178"/>
      <c r="X348" s="178"/>
      <c r="Y348" s="178"/>
      <c r="Z348" s="178"/>
    </row>
    <row r="349" ht="14.25" customHeight="1">
      <c r="A349" s="176"/>
      <c r="B349" s="177"/>
      <c r="C349" s="177"/>
      <c r="D349" s="177"/>
      <c r="E349" s="177"/>
      <c r="F349" s="177"/>
      <c r="G349" s="177"/>
      <c r="H349" s="178"/>
      <c r="I349" s="178"/>
      <c r="J349" s="178"/>
      <c r="K349" s="178"/>
      <c r="L349" s="178"/>
      <c r="M349" s="178"/>
      <c r="N349" s="178"/>
      <c r="O349" s="178"/>
      <c r="P349" s="178"/>
      <c r="Q349" s="178"/>
      <c r="R349" s="178"/>
      <c r="S349" s="178"/>
      <c r="T349" s="178"/>
      <c r="U349" s="178"/>
      <c r="V349" s="178"/>
      <c r="W349" s="178"/>
      <c r="X349" s="178"/>
      <c r="Y349" s="178"/>
      <c r="Z349" s="178"/>
    </row>
    <row r="350" ht="14.25" customHeight="1">
      <c r="A350" s="176"/>
      <c r="B350" s="177"/>
      <c r="C350" s="177"/>
      <c r="D350" s="177"/>
      <c r="E350" s="177"/>
      <c r="F350" s="177"/>
      <c r="G350" s="177"/>
      <c r="H350" s="178"/>
      <c r="I350" s="178"/>
      <c r="J350" s="178"/>
      <c r="K350" s="178"/>
      <c r="L350" s="178"/>
      <c r="M350" s="178"/>
      <c r="N350" s="178"/>
      <c r="O350" s="178"/>
      <c r="P350" s="178"/>
      <c r="Q350" s="178"/>
      <c r="R350" s="178"/>
      <c r="S350" s="178"/>
      <c r="T350" s="178"/>
      <c r="U350" s="178"/>
      <c r="V350" s="178"/>
      <c r="W350" s="178"/>
      <c r="X350" s="178"/>
      <c r="Y350" s="178"/>
      <c r="Z350" s="178"/>
    </row>
    <row r="351" ht="14.25" customHeight="1">
      <c r="A351" s="176"/>
      <c r="B351" s="177"/>
      <c r="C351" s="177"/>
      <c r="D351" s="177"/>
      <c r="E351" s="177"/>
      <c r="F351" s="177"/>
      <c r="G351" s="177"/>
      <c r="H351" s="178"/>
      <c r="I351" s="178"/>
      <c r="J351" s="178"/>
      <c r="K351" s="178"/>
      <c r="L351" s="178"/>
      <c r="M351" s="178"/>
      <c r="N351" s="178"/>
      <c r="O351" s="178"/>
      <c r="P351" s="178"/>
      <c r="Q351" s="178"/>
      <c r="R351" s="178"/>
      <c r="S351" s="178"/>
      <c r="T351" s="178"/>
      <c r="U351" s="178"/>
      <c r="V351" s="178"/>
      <c r="W351" s="178"/>
      <c r="X351" s="178"/>
      <c r="Y351" s="178"/>
      <c r="Z351" s="178"/>
    </row>
    <row r="352" ht="14.25" customHeight="1">
      <c r="A352" s="176"/>
      <c r="B352" s="177"/>
      <c r="C352" s="177"/>
      <c r="D352" s="177"/>
      <c r="E352" s="177"/>
      <c r="F352" s="177"/>
      <c r="G352" s="177"/>
      <c r="H352" s="178"/>
      <c r="I352" s="178"/>
      <c r="J352" s="178"/>
      <c r="K352" s="178"/>
      <c r="L352" s="178"/>
      <c r="M352" s="178"/>
      <c r="N352" s="178"/>
      <c r="O352" s="178"/>
      <c r="P352" s="178"/>
      <c r="Q352" s="178"/>
      <c r="R352" s="178"/>
      <c r="S352" s="178"/>
      <c r="T352" s="178"/>
      <c r="U352" s="178"/>
      <c r="V352" s="178"/>
      <c r="W352" s="178"/>
      <c r="X352" s="178"/>
      <c r="Y352" s="178"/>
      <c r="Z352" s="178"/>
    </row>
    <row r="353" ht="14.25" customHeight="1">
      <c r="A353" s="176"/>
      <c r="B353" s="177"/>
      <c r="C353" s="177"/>
      <c r="D353" s="177"/>
      <c r="E353" s="177"/>
      <c r="F353" s="177"/>
      <c r="G353" s="177"/>
      <c r="H353" s="178"/>
      <c r="I353" s="178"/>
      <c r="J353" s="178"/>
      <c r="K353" s="178"/>
      <c r="L353" s="178"/>
      <c r="M353" s="178"/>
      <c r="N353" s="178"/>
      <c r="O353" s="178"/>
      <c r="P353" s="178"/>
      <c r="Q353" s="178"/>
      <c r="R353" s="178"/>
      <c r="S353" s="178"/>
      <c r="T353" s="178"/>
      <c r="U353" s="178"/>
      <c r="V353" s="178"/>
      <c r="W353" s="178"/>
      <c r="X353" s="178"/>
      <c r="Y353" s="178"/>
      <c r="Z353" s="178"/>
    </row>
    <row r="354" ht="14.25" customHeight="1">
      <c r="A354" s="176"/>
      <c r="B354" s="177"/>
      <c r="C354" s="177"/>
      <c r="D354" s="177"/>
      <c r="E354" s="177"/>
      <c r="F354" s="177"/>
      <c r="G354" s="177"/>
      <c r="H354" s="178"/>
      <c r="I354" s="178"/>
      <c r="J354" s="178"/>
      <c r="K354" s="178"/>
      <c r="L354" s="178"/>
      <c r="M354" s="178"/>
      <c r="N354" s="178"/>
      <c r="O354" s="178"/>
      <c r="P354" s="178"/>
      <c r="Q354" s="178"/>
      <c r="R354" s="178"/>
      <c r="S354" s="178"/>
      <c r="T354" s="178"/>
      <c r="U354" s="178"/>
      <c r="V354" s="178"/>
      <c r="W354" s="178"/>
      <c r="X354" s="178"/>
      <c r="Y354" s="178"/>
      <c r="Z354" s="178"/>
    </row>
    <row r="355" ht="14.25" customHeight="1">
      <c r="A355" s="176"/>
      <c r="B355" s="177"/>
      <c r="C355" s="177"/>
      <c r="D355" s="177"/>
      <c r="E355" s="177"/>
      <c r="F355" s="177"/>
      <c r="G355" s="177"/>
      <c r="H355" s="178"/>
      <c r="I355" s="178"/>
      <c r="J355" s="178"/>
      <c r="K355" s="178"/>
      <c r="L355" s="178"/>
      <c r="M355" s="178"/>
      <c r="N355" s="178"/>
      <c r="O355" s="178"/>
      <c r="P355" s="178"/>
      <c r="Q355" s="178"/>
      <c r="R355" s="178"/>
      <c r="S355" s="178"/>
      <c r="T355" s="178"/>
      <c r="U355" s="178"/>
      <c r="V355" s="178"/>
      <c r="W355" s="178"/>
      <c r="X355" s="178"/>
      <c r="Y355" s="178"/>
      <c r="Z355" s="178"/>
    </row>
    <row r="356" ht="14.25" customHeight="1">
      <c r="A356" s="176"/>
      <c r="B356" s="177"/>
      <c r="C356" s="177"/>
      <c r="D356" s="177"/>
      <c r="E356" s="177"/>
      <c r="F356" s="177"/>
      <c r="G356" s="177"/>
      <c r="H356" s="178"/>
      <c r="I356" s="178"/>
      <c r="J356" s="178"/>
      <c r="K356" s="178"/>
      <c r="L356" s="178"/>
      <c r="M356" s="178"/>
      <c r="N356" s="178"/>
      <c r="O356" s="178"/>
      <c r="P356" s="178"/>
      <c r="Q356" s="178"/>
      <c r="R356" s="178"/>
      <c r="S356" s="178"/>
      <c r="T356" s="178"/>
      <c r="U356" s="178"/>
      <c r="V356" s="178"/>
      <c r="W356" s="178"/>
      <c r="X356" s="178"/>
      <c r="Y356" s="178"/>
      <c r="Z356" s="178"/>
    </row>
    <row r="357" ht="14.25" customHeight="1">
      <c r="A357" s="176"/>
      <c r="B357" s="177"/>
      <c r="C357" s="177"/>
      <c r="D357" s="177"/>
      <c r="E357" s="177"/>
      <c r="F357" s="177"/>
      <c r="G357" s="177"/>
      <c r="H357" s="178"/>
      <c r="I357" s="178"/>
      <c r="J357" s="178"/>
      <c r="K357" s="178"/>
      <c r="L357" s="178"/>
      <c r="M357" s="178"/>
      <c r="N357" s="178"/>
      <c r="O357" s="178"/>
      <c r="P357" s="178"/>
      <c r="Q357" s="178"/>
      <c r="R357" s="178"/>
      <c r="S357" s="178"/>
      <c r="T357" s="178"/>
      <c r="U357" s="178"/>
      <c r="V357" s="178"/>
      <c r="W357" s="178"/>
      <c r="X357" s="178"/>
      <c r="Y357" s="178"/>
      <c r="Z357" s="178"/>
    </row>
    <row r="358" ht="14.25" customHeight="1">
      <c r="A358" s="176"/>
      <c r="B358" s="177"/>
      <c r="C358" s="177"/>
      <c r="D358" s="177"/>
      <c r="E358" s="177"/>
      <c r="F358" s="177"/>
      <c r="G358" s="177"/>
      <c r="H358" s="178"/>
      <c r="I358" s="178"/>
      <c r="J358" s="178"/>
      <c r="K358" s="178"/>
      <c r="L358" s="178"/>
      <c r="M358" s="178"/>
      <c r="N358" s="178"/>
      <c r="O358" s="178"/>
      <c r="P358" s="178"/>
      <c r="Q358" s="178"/>
      <c r="R358" s="178"/>
      <c r="S358" s="178"/>
      <c r="T358" s="178"/>
      <c r="U358" s="178"/>
      <c r="V358" s="178"/>
      <c r="W358" s="178"/>
      <c r="X358" s="178"/>
      <c r="Y358" s="178"/>
      <c r="Z358" s="178"/>
    </row>
    <row r="359" ht="14.25" customHeight="1">
      <c r="A359" s="176"/>
      <c r="B359" s="177"/>
      <c r="C359" s="177"/>
      <c r="D359" s="177"/>
      <c r="E359" s="177"/>
      <c r="F359" s="177"/>
      <c r="G359" s="177"/>
      <c r="H359" s="178"/>
      <c r="I359" s="178"/>
      <c r="J359" s="178"/>
      <c r="K359" s="178"/>
      <c r="L359" s="178"/>
      <c r="M359" s="178"/>
      <c r="N359" s="178"/>
      <c r="O359" s="178"/>
      <c r="P359" s="178"/>
      <c r="Q359" s="178"/>
      <c r="R359" s="178"/>
      <c r="S359" s="178"/>
      <c r="T359" s="178"/>
      <c r="U359" s="178"/>
      <c r="V359" s="178"/>
      <c r="W359" s="178"/>
      <c r="X359" s="178"/>
      <c r="Y359" s="178"/>
      <c r="Z359" s="178"/>
    </row>
    <row r="360" ht="14.25" customHeight="1">
      <c r="A360" s="176"/>
      <c r="B360" s="177"/>
      <c r="C360" s="177"/>
      <c r="D360" s="177"/>
      <c r="E360" s="177"/>
      <c r="F360" s="177"/>
      <c r="G360" s="177"/>
      <c r="H360" s="178"/>
      <c r="I360" s="178"/>
      <c r="J360" s="178"/>
      <c r="K360" s="178"/>
      <c r="L360" s="178"/>
      <c r="M360" s="178"/>
      <c r="N360" s="178"/>
      <c r="O360" s="178"/>
      <c r="P360" s="178"/>
      <c r="Q360" s="178"/>
      <c r="R360" s="178"/>
      <c r="S360" s="178"/>
      <c r="T360" s="178"/>
      <c r="U360" s="178"/>
      <c r="V360" s="178"/>
      <c r="W360" s="178"/>
      <c r="X360" s="178"/>
      <c r="Y360" s="178"/>
      <c r="Z360" s="178"/>
    </row>
    <row r="361" ht="14.25" customHeight="1">
      <c r="A361" s="176"/>
      <c r="B361" s="177"/>
      <c r="C361" s="177"/>
      <c r="D361" s="177"/>
      <c r="E361" s="177"/>
      <c r="F361" s="177"/>
      <c r="G361" s="177"/>
      <c r="H361" s="178"/>
      <c r="I361" s="178"/>
      <c r="J361" s="178"/>
      <c r="K361" s="178"/>
      <c r="L361" s="178"/>
      <c r="M361" s="178"/>
      <c r="N361" s="178"/>
      <c r="O361" s="178"/>
      <c r="P361" s="178"/>
      <c r="Q361" s="178"/>
      <c r="R361" s="178"/>
      <c r="S361" s="178"/>
      <c r="T361" s="178"/>
      <c r="U361" s="178"/>
      <c r="V361" s="178"/>
      <c r="W361" s="178"/>
      <c r="X361" s="178"/>
      <c r="Y361" s="178"/>
      <c r="Z361" s="178"/>
    </row>
    <row r="362" ht="14.25" customHeight="1">
      <c r="A362" s="176"/>
      <c r="B362" s="177"/>
      <c r="C362" s="177"/>
      <c r="D362" s="177"/>
      <c r="E362" s="177"/>
      <c r="F362" s="177"/>
      <c r="G362" s="177"/>
      <c r="H362" s="178"/>
      <c r="I362" s="178"/>
      <c r="J362" s="178"/>
      <c r="K362" s="178"/>
      <c r="L362" s="178"/>
      <c r="M362" s="178"/>
      <c r="N362" s="178"/>
      <c r="O362" s="178"/>
      <c r="P362" s="178"/>
      <c r="Q362" s="178"/>
      <c r="R362" s="178"/>
      <c r="S362" s="178"/>
      <c r="T362" s="178"/>
      <c r="U362" s="178"/>
      <c r="V362" s="178"/>
      <c r="W362" s="178"/>
      <c r="X362" s="178"/>
      <c r="Y362" s="178"/>
      <c r="Z362" s="178"/>
    </row>
    <row r="363" ht="14.25" customHeight="1">
      <c r="A363" s="176"/>
      <c r="B363" s="177"/>
      <c r="C363" s="177"/>
      <c r="D363" s="177"/>
      <c r="E363" s="177"/>
      <c r="F363" s="177"/>
      <c r="G363" s="177"/>
      <c r="H363" s="178"/>
      <c r="I363" s="178"/>
      <c r="J363" s="178"/>
      <c r="K363" s="178"/>
      <c r="L363" s="178"/>
      <c r="M363" s="178"/>
      <c r="N363" s="178"/>
      <c r="O363" s="178"/>
      <c r="P363" s="178"/>
      <c r="Q363" s="178"/>
      <c r="R363" s="178"/>
      <c r="S363" s="178"/>
      <c r="T363" s="178"/>
      <c r="U363" s="178"/>
      <c r="V363" s="178"/>
      <c r="W363" s="178"/>
      <c r="X363" s="178"/>
      <c r="Y363" s="178"/>
      <c r="Z363" s="178"/>
    </row>
    <row r="364" ht="14.25" customHeight="1">
      <c r="A364" s="176"/>
      <c r="B364" s="177"/>
      <c r="C364" s="177"/>
      <c r="D364" s="177"/>
      <c r="E364" s="177"/>
      <c r="F364" s="177"/>
      <c r="G364" s="177"/>
      <c r="H364" s="178"/>
      <c r="I364" s="178"/>
      <c r="J364" s="178"/>
      <c r="K364" s="178"/>
      <c r="L364" s="178"/>
      <c r="M364" s="178"/>
      <c r="N364" s="178"/>
      <c r="O364" s="178"/>
      <c r="P364" s="178"/>
      <c r="Q364" s="178"/>
      <c r="R364" s="178"/>
      <c r="S364" s="178"/>
      <c r="T364" s="178"/>
      <c r="U364" s="178"/>
      <c r="V364" s="178"/>
      <c r="W364" s="178"/>
      <c r="X364" s="178"/>
      <c r="Y364" s="178"/>
      <c r="Z364" s="178"/>
    </row>
    <row r="365" ht="14.25" customHeight="1">
      <c r="A365" s="176"/>
      <c r="B365" s="177"/>
      <c r="C365" s="177"/>
      <c r="D365" s="177"/>
      <c r="E365" s="177"/>
      <c r="F365" s="177"/>
      <c r="G365" s="177"/>
      <c r="H365" s="178"/>
      <c r="I365" s="178"/>
      <c r="J365" s="178"/>
      <c r="K365" s="178"/>
      <c r="L365" s="178"/>
      <c r="M365" s="178"/>
      <c r="N365" s="178"/>
      <c r="O365" s="178"/>
      <c r="P365" s="178"/>
      <c r="Q365" s="178"/>
      <c r="R365" s="178"/>
      <c r="S365" s="178"/>
      <c r="T365" s="178"/>
      <c r="U365" s="178"/>
      <c r="V365" s="178"/>
      <c r="W365" s="178"/>
      <c r="X365" s="178"/>
      <c r="Y365" s="178"/>
      <c r="Z365" s="178"/>
    </row>
    <row r="366" ht="14.25" customHeight="1">
      <c r="A366" s="176"/>
      <c r="B366" s="177"/>
      <c r="C366" s="177"/>
      <c r="D366" s="177"/>
      <c r="E366" s="177"/>
      <c r="F366" s="177"/>
      <c r="G366" s="177"/>
      <c r="H366" s="178"/>
      <c r="I366" s="178"/>
      <c r="J366" s="178"/>
      <c r="K366" s="178"/>
      <c r="L366" s="178"/>
      <c r="M366" s="178"/>
      <c r="N366" s="178"/>
      <c r="O366" s="178"/>
      <c r="P366" s="178"/>
      <c r="Q366" s="178"/>
      <c r="R366" s="178"/>
      <c r="S366" s="178"/>
      <c r="T366" s="178"/>
      <c r="U366" s="178"/>
      <c r="V366" s="178"/>
      <c r="W366" s="178"/>
      <c r="X366" s="178"/>
      <c r="Y366" s="178"/>
      <c r="Z366" s="178"/>
    </row>
    <row r="367" ht="14.25" customHeight="1">
      <c r="A367" s="176"/>
      <c r="B367" s="177"/>
      <c r="C367" s="177"/>
      <c r="D367" s="177"/>
      <c r="E367" s="177"/>
      <c r="F367" s="177"/>
      <c r="G367" s="177"/>
      <c r="H367" s="178"/>
      <c r="I367" s="178"/>
      <c r="J367" s="178"/>
      <c r="K367" s="178"/>
      <c r="L367" s="178"/>
      <c r="M367" s="178"/>
      <c r="N367" s="178"/>
      <c r="O367" s="178"/>
      <c r="P367" s="178"/>
      <c r="Q367" s="178"/>
      <c r="R367" s="178"/>
      <c r="S367" s="178"/>
      <c r="T367" s="178"/>
      <c r="U367" s="178"/>
      <c r="V367" s="178"/>
      <c r="W367" s="178"/>
      <c r="X367" s="178"/>
      <c r="Y367" s="178"/>
      <c r="Z367" s="178"/>
    </row>
    <row r="368" ht="14.25" customHeight="1">
      <c r="A368" s="176"/>
      <c r="B368" s="177"/>
      <c r="C368" s="177"/>
      <c r="D368" s="177"/>
      <c r="E368" s="177"/>
      <c r="F368" s="177"/>
      <c r="G368" s="177"/>
      <c r="H368" s="178"/>
      <c r="I368" s="178"/>
      <c r="J368" s="178"/>
      <c r="K368" s="178"/>
      <c r="L368" s="178"/>
      <c r="M368" s="178"/>
      <c r="N368" s="178"/>
      <c r="O368" s="178"/>
      <c r="P368" s="178"/>
      <c r="Q368" s="178"/>
      <c r="R368" s="178"/>
      <c r="S368" s="178"/>
      <c r="T368" s="178"/>
      <c r="U368" s="178"/>
      <c r="V368" s="178"/>
      <c r="W368" s="178"/>
      <c r="X368" s="178"/>
      <c r="Y368" s="178"/>
      <c r="Z368" s="178"/>
    </row>
    <row r="369" ht="14.25" customHeight="1">
      <c r="A369" s="176"/>
      <c r="B369" s="177"/>
      <c r="C369" s="177"/>
      <c r="D369" s="177"/>
      <c r="E369" s="177"/>
      <c r="F369" s="177"/>
      <c r="G369" s="177"/>
      <c r="H369" s="178"/>
      <c r="I369" s="178"/>
      <c r="J369" s="178"/>
      <c r="K369" s="178"/>
      <c r="L369" s="178"/>
      <c r="M369" s="178"/>
      <c r="N369" s="178"/>
      <c r="O369" s="178"/>
      <c r="P369" s="178"/>
      <c r="Q369" s="178"/>
      <c r="R369" s="178"/>
      <c r="S369" s="178"/>
      <c r="T369" s="178"/>
      <c r="U369" s="178"/>
      <c r="V369" s="178"/>
      <c r="W369" s="178"/>
      <c r="X369" s="178"/>
      <c r="Y369" s="178"/>
      <c r="Z369" s="178"/>
    </row>
    <row r="370" ht="14.25" customHeight="1">
      <c r="A370" s="176"/>
      <c r="B370" s="177"/>
      <c r="C370" s="177"/>
      <c r="D370" s="177"/>
      <c r="E370" s="177"/>
      <c r="F370" s="177"/>
      <c r="G370" s="177"/>
      <c r="H370" s="178"/>
      <c r="I370" s="178"/>
      <c r="J370" s="178"/>
      <c r="K370" s="178"/>
      <c r="L370" s="178"/>
      <c r="M370" s="178"/>
      <c r="N370" s="178"/>
      <c r="O370" s="178"/>
      <c r="P370" s="178"/>
      <c r="Q370" s="178"/>
      <c r="R370" s="178"/>
      <c r="S370" s="178"/>
      <c r="T370" s="178"/>
      <c r="U370" s="178"/>
      <c r="V370" s="178"/>
      <c r="W370" s="178"/>
      <c r="X370" s="178"/>
      <c r="Y370" s="178"/>
      <c r="Z370" s="178"/>
    </row>
    <row r="371" ht="14.25" customHeight="1">
      <c r="A371" s="176"/>
      <c r="B371" s="177"/>
      <c r="C371" s="177"/>
      <c r="D371" s="177"/>
      <c r="E371" s="177"/>
      <c r="F371" s="177"/>
      <c r="G371" s="177"/>
      <c r="H371" s="178"/>
      <c r="I371" s="178"/>
      <c r="J371" s="178"/>
      <c r="K371" s="178"/>
      <c r="L371" s="178"/>
      <c r="M371" s="178"/>
      <c r="N371" s="178"/>
      <c r="O371" s="178"/>
      <c r="P371" s="178"/>
      <c r="Q371" s="178"/>
      <c r="R371" s="178"/>
      <c r="S371" s="178"/>
      <c r="T371" s="178"/>
      <c r="U371" s="178"/>
      <c r="V371" s="178"/>
      <c r="W371" s="178"/>
      <c r="X371" s="178"/>
      <c r="Y371" s="178"/>
      <c r="Z371" s="178"/>
    </row>
    <row r="372" ht="14.25" customHeight="1">
      <c r="A372" s="176"/>
      <c r="B372" s="177"/>
      <c r="C372" s="177"/>
      <c r="D372" s="177"/>
      <c r="E372" s="177"/>
      <c r="F372" s="177"/>
      <c r="G372" s="177"/>
      <c r="H372" s="178"/>
      <c r="I372" s="178"/>
      <c r="J372" s="178"/>
      <c r="K372" s="178"/>
      <c r="L372" s="178"/>
      <c r="M372" s="178"/>
      <c r="N372" s="178"/>
      <c r="O372" s="178"/>
      <c r="P372" s="178"/>
      <c r="Q372" s="178"/>
      <c r="R372" s="178"/>
      <c r="S372" s="178"/>
      <c r="T372" s="178"/>
      <c r="U372" s="178"/>
      <c r="V372" s="178"/>
      <c r="W372" s="178"/>
      <c r="X372" s="178"/>
      <c r="Y372" s="178"/>
      <c r="Z372" s="178"/>
    </row>
    <row r="373" ht="14.25" customHeight="1">
      <c r="A373" s="176"/>
      <c r="B373" s="177"/>
      <c r="C373" s="177"/>
      <c r="D373" s="177"/>
      <c r="E373" s="177"/>
      <c r="F373" s="177"/>
      <c r="G373" s="177"/>
      <c r="H373" s="178"/>
      <c r="I373" s="178"/>
      <c r="J373" s="178"/>
      <c r="K373" s="178"/>
      <c r="L373" s="178"/>
      <c r="M373" s="178"/>
      <c r="N373" s="178"/>
      <c r="O373" s="178"/>
      <c r="P373" s="178"/>
      <c r="Q373" s="178"/>
      <c r="R373" s="178"/>
      <c r="S373" s="178"/>
      <c r="T373" s="178"/>
      <c r="U373" s="178"/>
      <c r="V373" s="178"/>
      <c r="W373" s="178"/>
      <c r="X373" s="178"/>
      <c r="Y373" s="178"/>
      <c r="Z373" s="178"/>
    </row>
    <row r="374" ht="14.25" customHeight="1">
      <c r="A374" s="176"/>
      <c r="B374" s="177"/>
      <c r="C374" s="177"/>
      <c r="D374" s="177"/>
      <c r="E374" s="177"/>
      <c r="F374" s="177"/>
      <c r="G374" s="177"/>
      <c r="H374" s="178"/>
      <c r="I374" s="178"/>
      <c r="J374" s="178"/>
      <c r="K374" s="178"/>
      <c r="L374" s="178"/>
      <c r="M374" s="178"/>
      <c r="N374" s="178"/>
      <c r="O374" s="178"/>
      <c r="P374" s="178"/>
      <c r="Q374" s="178"/>
      <c r="R374" s="178"/>
      <c r="S374" s="178"/>
      <c r="T374" s="178"/>
      <c r="U374" s="178"/>
      <c r="V374" s="178"/>
      <c r="W374" s="178"/>
      <c r="X374" s="178"/>
      <c r="Y374" s="178"/>
      <c r="Z374" s="178"/>
    </row>
    <row r="375" ht="14.25" customHeight="1">
      <c r="A375" s="176"/>
      <c r="B375" s="177"/>
      <c r="C375" s="177"/>
      <c r="D375" s="177"/>
      <c r="E375" s="177"/>
      <c r="F375" s="177"/>
      <c r="G375" s="177"/>
      <c r="H375" s="178"/>
      <c r="I375" s="178"/>
      <c r="J375" s="178"/>
      <c r="K375" s="178"/>
      <c r="L375" s="178"/>
      <c r="M375" s="178"/>
      <c r="N375" s="178"/>
      <c r="O375" s="178"/>
      <c r="P375" s="178"/>
      <c r="Q375" s="178"/>
      <c r="R375" s="178"/>
      <c r="S375" s="178"/>
      <c r="T375" s="178"/>
      <c r="U375" s="178"/>
      <c r="V375" s="178"/>
      <c r="W375" s="178"/>
      <c r="X375" s="178"/>
      <c r="Y375" s="178"/>
      <c r="Z375" s="178"/>
    </row>
    <row r="376" ht="14.25" customHeight="1">
      <c r="A376" s="176"/>
      <c r="B376" s="177"/>
      <c r="C376" s="177"/>
      <c r="D376" s="177"/>
      <c r="E376" s="177"/>
      <c r="F376" s="177"/>
      <c r="G376" s="177"/>
      <c r="H376" s="178"/>
      <c r="I376" s="178"/>
      <c r="J376" s="178"/>
      <c r="K376" s="178"/>
      <c r="L376" s="178"/>
      <c r="M376" s="178"/>
      <c r="N376" s="178"/>
      <c r="O376" s="178"/>
      <c r="P376" s="178"/>
      <c r="Q376" s="178"/>
      <c r="R376" s="178"/>
      <c r="S376" s="178"/>
      <c r="T376" s="178"/>
      <c r="U376" s="178"/>
      <c r="V376" s="178"/>
      <c r="W376" s="178"/>
      <c r="X376" s="178"/>
      <c r="Y376" s="178"/>
      <c r="Z376" s="178"/>
    </row>
    <row r="377" ht="14.25" customHeight="1">
      <c r="A377" s="176"/>
      <c r="B377" s="177"/>
      <c r="C377" s="177"/>
      <c r="D377" s="177"/>
      <c r="E377" s="177"/>
      <c r="F377" s="177"/>
      <c r="G377" s="177"/>
      <c r="H377" s="178"/>
      <c r="I377" s="178"/>
      <c r="J377" s="178"/>
      <c r="K377" s="178"/>
      <c r="L377" s="178"/>
      <c r="M377" s="178"/>
      <c r="N377" s="178"/>
      <c r="O377" s="178"/>
      <c r="P377" s="178"/>
      <c r="Q377" s="178"/>
      <c r="R377" s="178"/>
      <c r="S377" s="178"/>
      <c r="T377" s="178"/>
      <c r="U377" s="178"/>
      <c r="V377" s="178"/>
      <c r="W377" s="178"/>
      <c r="X377" s="178"/>
      <c r="Y377" s="178"/>
      <c r="Z377" s="178"/>
    </row>
    <row r="378" ht="14.25" customHeight="1">
      <c r="A378" s="176"/>
      <c r="B378" s="177"/>
      <c r="C378" s="177"/>
      <c r="D378" s="177"/>
      <c r="E378" s="177"/>
      <c r="F378" s="177"/>
      <c r="G378" s="177"/>
      <c r="H378" s="178"/>
      <c r="I378" s="178"/>
      <c r="J378" s="178"/>
      <c r="K378" s="178"/>
      <c r="L378" s="178"/>
      <c r="M378" s="178"/>
      <c r="N378" s="178"/>
      <c r="O378" s="178"/>
      <c r="P378" s="178"/>
      <c r="Q378" s="178"/>
      <c r="R378" s="178"/>
      <c r="S378" s="178"/>
      <c r="T378" s="178"/>
      <c r="U378" s="178"/>
      <c r="V378" s="178"/>
      <c r="W378" s="178"/>
      <c r="X378" s="178"/>
      <c r="Y378" s="178"/>
      <c r="Z378" s="178"/>
    </row>
    <row r="379" ht="14.25" customHeight="1">
      <c r="A379" s="176"/>
      <c r="B379" s="177"/>
      <c r="C379" s="177"/>
      <c r="D379" s="177"/>
      <c r="E379" s="177"/>
      <c r="F379" s="177"/>
      <c r="G379" s="177"/>
      <c r="H379" s="178"/>
      <c r="I379" s="178"/>
      <c r="J379" s="178"/>
      <c r="K379" s="178"/>
      <c r="L379" s="178"/>
      <c r="M379" s="178"/>
      <c r="N379" s="178"/>
      <c r="O379" s="178"/>
      <c r="P379" s="178"/>
      <c r="Q379" s="178"/>
      <c r="R379" s="178"/>
      <c r="S379" s="178"/>
      <c r="T379" s="178"/>
      <c r="U379" s="178"/>
      <c r="V379" s="178"/>
      <c r="W379" s="178"/>
      <c r="X379" s="178"/>
      <c r="Y379" s="178"/>
      <c r="Z379" s="178"/>
    </row>
    <row r="380" ht="14.25" customHeight="1">
      <c r="A380" s="176"/>
      <c r="B380" s="177"/>
      <c r="C380" s="177"/>
      <c r="D380" s="177"/>
      <c r="E380" s="177"/>
      <c r="F380" s="177"/>
      <c r="G380" s="177"/>
      <c r="H380" s="178"/>
      <c r="I380" s="178"/>
      <c r="J380" s="178"/>
      <c r="K380" s="178"/>
      <c r="L380" s="178"/>
      <c r="M380" s="178"/>
      <c r="N380" s="178"/>
      <c r="O380" s="178"/>
      <c r="P380" s="178"/>
      <c r="Q380" s="178"/>
      <c r="R380" s="178"/>
      <c r="S380" s="178"/>
      <c r="T380" s="178"/>
      <c r="U380" s="178"/>
      <c r="V380" s="178"/>
      <c r="W380" s="178"/>
      <c r="X380" s="178"/>
      <c r="Y380" s="178"/>
      <c r="Z380" s="178"/>
    </row>
    <row r="381" ht="14.25" customHeight="1">
      <c r="A381" s="176"/>
      <c r="B381" s="177"/>
      <c r="C381" s="177"/>
      <c r="D381" s="177"/>
      <c r="E381" s="177"/>
      <c r="F381" s="177"/>
      <c r="G381" s="177"/>
      <c r="H381" s="178"/>
      <c r="I381" s="178"/>
      <c r="J381" s="178"/>
      <c r="K381" s="178"/>
      <c r="L381" s="178"/>
      <c r="M381" s="178"/>
      <c r="N381" s="178"/>
      <c r="O381" s="178"/>
      <c r="P381" s="178"/>
      <c r="Q381" s="178"/>
      <c r="R381" s="178"/>
      <c r="S381" s="178"/>
      <c r="T381" s="178"/>
      <c r="U381" s="178"/>
      <c r="V381" s="178"/>
      <c r="W381" s="178"/>
      <c r="X381" s="178"/>
      <c r="Y381" s="178"/>
      <c r="Z381" s="178"/>
    </row>
    <row r="382" ht="14.25" customHeight="1">
      <c r="A382" s="176"/>
      <c r="B382" s="177"/>
      <c r="C382" s="177"/>
      <c r="D382" s="177"/>
      <c r="E382" s="177"/>
      <c r="F382" s="177"/>
      <c r="G382" s="177"/>
      <c r="H382" s="178"/>
      <c r="I382" s="178"/>
      <c r="J382" s="178"/>
      <c r="K382" s="178"/>
      <c r="L382" s="178"/>
      <c r="M382" s="178"/>
      <c r="N382" s="178"/>
      <c r="O382" s="178"/>
      <c r="P382" s="178"/>
      <c r="Q382" s="178"/>
      <c r="R382" s="178"/>
      <c r="S382" s="178"/>
      <c r="T382" s="178"/>
      <c r="U382" s="178"/>
      <c r="V382" s="178"/>
      <c r="W382" s="178"/>
      <c r="X382" s="178"/>
      <c r="Y382" s="178"/>
      <c r="Z382" s="178"/>
    </row>
    <row r="383" ht="14.25" customHeight="1">
      <c r="A383" s="176"/>
      <c r="B383" s="177"/>
      <c r="C383" s="177"/>
      <c r="D383" s="177"/>
      <c r="E383" s="177"/>
      <c r="F383" s="177"/>
      <c r="G383" s="177"/>
      <c r="H383" s="178"/>
      <c r="I383" s="178"/>
      <c r="J383" s="178"/>
      <c r="K383" s="178"/>
      <c r="L383" s="178"/>
      <c r="M383" s="178"/>
      <c r="N383" s="178"/>
      <c r="O383" s="178"/>
      <c r="P383" s="178"/>
      <c r="Q383" s="178"/>
      <c r="R383" s="178"/>
      <c r="S383" s="178"/>
      <c r="T383" s="178"/>
      <c r="U383" s="178"/>
      <c r="V383" s="178"/>
      <c r="W383" s="178"/>
      <c r="X383" s="178"/>
      <c r="Y383" s="178"/>
      <c r="Z383" s="178"/>
    </row>
    <row r="384" ht="14.25" customHeight="1">
      <c r="A384" s="176"/>
      <c r="B384" s="177"/>
      <c r="C384" s="177"/>
      <c r="D384" s="177"/>
      <c r="E384" s="177"/>
      <c r="F384" s="177"/>
      <c r="G384" s="177"/>
      <c r="H384" s="178"/>
      <c r="I384" s="178"/>
      <c r="J384" s="178"/>
      <c r="K384" s="178"/>
      <c r="L384" s="178"/>
      <c r="M384" s="178"/>
      <c r="N384" s="178"/>
      <c r="O384" s="178"/>
      <c r="P384" s="178"/>
      <c r="Q384" s="178"/>
      <c r="R384" s="178"/>
      <c r="S384" s="178"/>
      <c r="T384" s="178"/>
      <c r="U384" s="178"/>
      <c r="V384" s="178"/>
      <c r="W384" s="178"/>
      <c r="X384" s="178"/>
      <c r="Y384" s="178"/>
      <c r="Z384" s="178"/>
    </row>
    <row r="385" ht="14.25" customHeight="1">
      <c r="A385" s="176"/>
      <c r="B385" s="177"/>
      <c r="C385" s="177"/>
      <c r="D385" s="177"/>
      <c r="E385" s="177"/>
      <c r="F385" s="177"/>
      <c r="G385" s="177"/>
      <c r="H385" s="178"/>
      <c r="I385" s="178"/>
      <c r="J385" s="178"/>
      <c r="K385" s="178"/>
      <c r="L385" s="178"/>
      <c r="M385" s="178"/>
      <c r="N385" s="178"/>
      <c r="O385" s="178"/>
      <c r="P385" s="178"/>
      <c r="Q385" s="178"/>
      <c r="R385" s="178"/>
      <c r="S385" s="178"/>
      <c r="T385" s="178"/>
      <c r="U385" s="178"/>
      <c r="V385" s="178"/>
      <c r="W385" s="178"/>
      <c r="X385" s="178"/>
      <c r="Y385" s="178"/>
      <c r="Z385" s="178"/>
    </row>
    <row r="386" ht="14.25" customHeight="1">
      <c r="A386" s="176"/>
      <c r="B386" s="177"/>
      <c r="C386" s="177"/>
      <c r="D386" s="177"/>
      <c r="E386" s="177"/>
      <c r="F386" s="177"/>
      <c r="G386" s="177"/>
      <c r="H386" s="178"/>
      <c r="I386" s="178"/>
      <c r="J386" s="178"/>
      <c r="K386" s="178"/>
      <c r="L386" s="178"/>
      <c r="M386" s="178"/>
      <c r="N386" s="178"/>
      <c r="O386" s="178"/>
      <c r="P386" s="178"/>
      <c r="Q386" s="178"/>
      <c r="R386" s="178"/>
      <c r="S386" s="178"/>
      <c r="T386" s="178"/>
      <c r="U386" s="178"/>
      <c r="V386" s="178"/>
      <c r="W386" s="178"/>
      <c r="X386" s="178"/>
      <c r="Y386" s="178"/>
      <c r="Z386" s="178"/>
    </row>
    <row r="387" ht="14.25" customHeight="1">
      <c r="A387" s="176"/>
      <c r="B387" s="177"/>
      <c r="C387" s="177"/>
      <c r="D387" s="177"/>
      <c r="E387" s="177"/>
      <c r="F387" s="177"/>
      <c r="G387" s="177"/>
      <c r="H387" s="178"/>
      <c r="I387" s="178"/>
      <c r="J387" s="178"/>
      <c r="K387" s="178"/>
      <c r="L387" s="178"/>
      <c r="M387" s="178"/>
      <c r="N387" s="178"/>
      <c r="O387" s="178"/>
      <c r="P387" s="178"/>
      <c r="Q387" s="178"/>
      <c r="R387" s="178"/>
      <c r="S387" s="178"/>
      <c r="T387" s="178"/>
      <c r="U387" s="178"/>
      <c r="V387" s="178"/>
      <c r="W387" s="178"/>
      <c r="X387" s="178"/>
      <c r="Y387" s="178"/>
      <c r="Z387" s="178"/>
    </row>
    <row r="388" ht="14.25" customHeight="1">
      <c r="A388" s="176"/>
      <c r="B388" s="177"/>
      <c r="C388" s="177"/>
      <c r="D388" s="177"/>
      <c r="E388" s="177"/>
      <c r="F388" s="177"/>
      <c r="G388" s="177"/>
      <c r="H388" s="178"/>
      <c r="I388" s="178"/>
      <c r="J388" s="178"/>
      <c r="K388" s="178"/>
      <c r="L388" s="178"/>
      <c r="M388" s="178"/>
      <c r="N388" s="178"/>
      <c r="O388" s="178"/>
      <c r="P388" s="178"/>
      <c r="Q388" s="178"/>
      <c r="R388" s="178"/>
      <c r="S388" s="178"/>
      <c r="T388" s="178"/>
      <c r="U388" s="178"/>
      <c r="V388" s="178"/>
      <c r="W388" s="178"/>
      <c r="X388" s="178"/>
      <c r="Y388" s="178"/>
      <c r="Z388" s="178"/>
    </row>
    <row r="389" ht="14.25" customHeight="1">
      <c r="A389" s="176"/>
      <c r="B389" s="177"/>
      <c r="C389" s="177"/>
      <c r="D389" s="177"/>
      <c r="E389" s="177"/>
      <c r="F389" s="177"/>
      <c r="G389" s="177"/>
      <c r="H389" s="178"/>
      <c r="I389" s="178"/>
      <c r="J389" s="178"/>
      <c r="K389" s="178"/>
      <c r="L389" s="178"/>
      <c r="M389" s="178"/>
      <c r="N389" s="178"/>
      <c r="O389" s="178"/>
      <c r="P389" s="178"/>
      <c r="Q389" s="178"/>
      <c r="R389" s="178"/>
      <c r="S389" s="178"/>
      <c r="T389" s="178"/>
      <c r="U389" s="178"/>
      <c r="V389" s="178"/>
      <c r="W389" s="178"/>
      <c r="X389" s="178"/>
      <c r="Y389" s="178"/>
      <c r="Z389" s="178"/>
    </row>
    <row r="390" ht="14.25" customHeight="1">
      <c r="A390" s="176"/>
      <c r="B390" s="177"/>
      <c r="C390" s="177"/>
      <c r="D390" s="177"/>
      <c r="E390" s="177"/>
      <c r="F390" s="177"/>
      <c r="G390" s="177"/>
      <c r="H390" s="178"/>
      <c r="I390" s="178"/>
      <c r="J390" s="178"/>
      <c r="K390" s="178"/>
      <c r="L390" s="178"/>
      <c r="M390" s="178"/>
      <c r="N390" s="178"/>
      <c r="O390" s="178"/>
      <c r="P390" s="178"/>
      <c r="Q390" s="178"/>
      <c r="R390" s="178"/>
      <c r="S390" s="178"/>
      <c r="T390" s="178"/>
      <c r="U390" s="178"/>
      <c r="V390" s="178"/>
      <c r="W390" s="178"/>
      <c r="X390" s="178"/>
      <c r="Y390" s="178"/>
      <c r="Z390" s="178"/>
    </row>
    <row r="391" ht="14.25" customHeight="1">
      <c r="A391" s="176"/>
      <c r="B391" s="177"/>
      <c r="C391" s="177"/>
      <c r="D391" s="177"/>
      <c r="E391" s="177"/>
      <c r="F391" s="177"/>
      <c r="G391" s="177"/>
      <c r="H391" s="178"/>
      <c r="I391" s="178"/>
      <c r="J391" s="178"/>
      <c r="K391" s="178"/>
      <c r="L391" s="178"/>
      <c r="M391" s="178"/>
      <c r="N391" s="178"/>
      <c r="O391" s="178"/>
      <c r="P391" s="178"/>
      <c r="Q391" s="178"/>
      <c r="R391" s="178"/>
      <c r="S391" s="178"/>
      <c r="T391" s="178"/>
      <c r="U391" s="178"/>
      <c r="V391" s="178"/>
      <c r="W391" s="178"/>
      <c r="X391" s="178"/>
      <c r="Y391" s="178"/>
      <c r="Z391" s="178"/>
    </row>
    <row r="392" ht="14.25" customHeight="1">
      <c r="A392" s="176"/>
      <c r="B392" s="177"/>
      <c r="C392" s="177"/>
      <c r="D392" s="177"/>
      <c r="E392" s="177"/>
      <c r="F392" s="177"/>
      <c r="G392" s="177"/>
      <c r="H392" s="178"/>
      <c r="I392" s="178"/>
      <c r="J392" s="178"/>
      <c r="K392" s="178"/>
      <c r="L392" s="178"/>
      <c r="M392" s="178"/>
      <c r="N392" s="178"/>
      <c r="O392" s="178"/>
      <c r="P392" s="178"/>
      <c r="Q392" s="178"/>
      <c r="R392" s="178"/>
      <c r="S392" s="178"/>
      <c r="T392" s="178"/>
      <c r="U392" s="178"/>
      <c r="V392" s="178"/>
      <c r="W392" s="178"/>
      <c r="X392" s="178"/>
      <c r="Y392" s="178"/>
      <c r="Z392" s="178"/>
    </row>
    <row r="393" ht="14.25" customHeight="1">
      <c r="A393" s="176"/>
      <c r="B393" s="177"/>
      <c r="C393" s="177"/>
      <c r="D393" s="177"/>
      <c r="E393" s="177"/>
      <c r="F393" s="177"/>
      <c r="G393" s="177"/>
      <c r="H393" s="178"/>
      <c r="I393" s="178"/>
      <c r="J393" s="178"/>
      <c r="K393" s="178"/>
      <c r="L393" s="178"/>
      <c r="M393" s="178"/>
      <c r="N393" s="178"/>
      <c r="O393" s="178"/>
      <c r="P393" s="178"/>
      <c r="Q393" s="178"/>
      <c r="R393" s="178"/>
      <c r="S393" s="178"/>
      <c r="T393" s="178"/>
      <c r="U393" s="178"/>
      <c r="V393" s="178"/>
      <c r="W393" s="178"/>
      <c r="X393" s="178"/>
      <c r="Y393" s="178"/>
      <c r="Z393" s="178"/>
    </row>
    <row r="394" ht="14.25" customHeight="1">
      <c r="A394" s="176"/>
      <c r="B394" s="177"/>
      <c r="C394" s="177"/>
      <c r="D394" s="177"/>
      <c r="E394" s="177"/>
      <c r="F394" s="177"/>
      <c r="G394" s="177"/>
      <c r="H394" s="178"/>
      <c r="I394" s="178"/>
      <c r="J394" s="178"/>
      <c r="K394" s="178"/>
      <c r="L394" s="178"/>
      <c r="M394" s="178"/>
      <c r="N394" s="178"/>
      <c r="O394" s="178"/>
      <c r="P394" s="178"/>
      <c r="Q394" s="178"/>
      <c r="R394" s="178"/>
      <c r="S394" s="178"/>
      <c r="T394" s="178"/>
      <c r="U394" s="178"/>
      <c r="V394" s="178"/>
      <c r="W394" s="178"/>
      <c r="X394" s="178"/>
      <c r="Y394" s="178"/>
      <c r="Z394" s="178"/>
    </row>
    <row r="395" ht="14.25" customHeight="1">
      <c r="A395" s="176"/>
      <c r="B395" s="177"/>
      <c r="C395" s="177"/>
      <c r="D395" s="177"/>
      <c r="E395" s="177"/>
      <c r="F395" s="177"/>
      <c r="G395" s="177"/>
      <c r="H395" s="178"/>
      <c r="I395" s="178"/>
      <c r="J395" s="178"/>
      <c r="K395" s="178"/>
      <c r="L395" s="178"/>
      <c r="M395" s="178"/>
      <c r="N395" s="178"/>
      <c r="O395" s="178"/>
      <c r="P395" s="178"/>
      <c r="Q395" s="178"/>
      <c r="R395" s="178"/>
      <c r="S395" s="178"/>
      <c r="T395" s="178"/>
      <c r="U395" s="178"/>
      <c r="V395" s="178"/>
      <c r="W395" s="178"/>
      <c r="X395" s="178"/>
      <c r="Y395" s="178"/>
      <c r="Z395" s="178"/>
    </row>
    <row r="396" ht="14.25" customHeight="1">
      <c r="A396" s="176"/>
      <c r="B396" s="177"/>
      <c r="C396" s="177"/>
      <c r="D396" s="177"/>
      <c r="E396" s="177"/>
      <c r="F396" s="177"/>
      <c r="G396" s="177"/>
      <c r="H396" s="178"/>
      <c r="I396" s="178"/>
      <c r="J396" s="178"/>
      <c r="K396" s="178"/>
      <c r="L396" s="178"/>
      <c r="M396" s="178"/>
      <c r="N396" s="178"/>
      <c r="O396" s="178"/>
      <c r="P396" s="178"/>
      <c r="Q396" s="178"/>
      <c r="R396" s="178"/>
      <c r="S396" s="178"/>
      <c r="T396" s="178"/>
      <c r="U396" s="178"/>
      <c r="V396" s="178"/>
      <c r="W396" s="178"/>
      <c r="X396" s="178"/>
      <c r="Y396" s="178"/>
      <c r="Z396" s="178"/>
    </row>
    <row r="397" ht="14.25" customHeight="1">
      <c r="A397" s="176"/>
      <c r="B397" s="177"/>
      <c r="C397" s="177"/>
      <c r="D397" s="177"/>
      <c r="E397" s="177"/>
      <c r="F397" s="177"/>
      <c r="G397" s="177"/>
      <c r="H397" s="178"/>
      <c r="I397" s="178"/>
      <c r="J397" s="178"/>
      <c r="K397" s="178"/>
      <c r="L397" s="178"/>
      <c r="M397" s="178"/>
      <c r="N397" s="178"/>
      <c r="O397" s="178"/>
      <c r="P397" s="178"/>
      <c r="Q397" s="178"/>
      <c r="R397" s="178"/>
      <c r="S397" s="178"/>
      <c r="T397" s="178"/>
      <c r="U397" s="178"/>
      <c r="V397" s="178"/>
      <c r="W397" s="178"/>
      <c r="X397" s="178"/>
      <c r="Y397" s="178"/>
      <c r="Z397" s="178"/>
    </row>
    <row r="398" ht="14.25" customHeight="1">
      <c r="A398" s="176"/>
      <c r="B398" s="177"/>
      <c r="C398" s="177"/>
      <c r="D398" s="177"/>
      <c r="E398" s="177"/>
      <c r="F398" s="177"/>
      <c r="G398" s="177"/>
      <c r="H398" s="178"/>
      <c r="I398" s="178"/>
      <c r="J398" s="178"/>
      <c r="K398" s="178"/>
      <c r="L398" s="178"/>
      <c r="M398" s="178"/>
      <c r="N398" s="178"/>
      <c r="O398" s="178"/>
      <c r="P398" s="178"/>
      <c r="Q398" s="178"/>
      <c r="R398" s="178"/>
      <c r="S398" s="178"/>
      <c r="T398" s="178"/>
      <c r="U398" s="178"/>
      <c r="V398" s="178"/>
      <c r="W398" s="178"/>
      <c r="X398" s="178"/>
      <c r="Y398" s="178"/>
      <c r="Z398" s="178"/>
    </row>
    <row r="399" ht="14.25" customHeight="1">
      <c r="A399" s="176"/>
      <c r="B399" s="177"/>
      <c r="C399" s="177"/>
      <c r="D399" s="177"/>
      <c r="E399" s="177"/>
      <c r="F399" s="177"/>
      <c r="G399" s="177"/>
      <c r="H399" s="178"/>
      <c r="I399" s="178"/>
      <c r="J399" s="178"/>
      <c r="K399" s="178"/>
      <c r="L399" s="178"/>
      <c r="M399" s="178"/>
      <c r="N399" s="178"/>
      <c r="O399" s="178"/>
      <c r="P399" s="178"/>
      <c r="Q399" s="178"/>
      <c r="R399" s="178"/>
      <c r="S399" s="178"/>
      <c r="T399" s="178"/>
      <c r="U399" s="178"/>
      <c r="V399" s="178"/>
      <c r="W399" s="178"/>
      <c r="X399" s="178"/>
      <c r="Y399" s="178"/>
      <c r="Z399" s="178"/>
    </row>
    <row r="400" ht="14.25" customHeight="1">
      <c r="A400" s="176"/>
      <c r="B400" s="177"/>
      <c r="C400" s="177"/>
      <c r="D400" s="177"/>
      <c r="E400" s="177"/>
      <c r="F400" s="177"/>
      <c r="G400" s="177"/>
      <c r="H400" s="178"/>
      <c r="I400" s="178"/>
      <c r="J400" s="178"/>
      <c r="K400" s="178"/>
      <c r="L400" s="178"/>
      <c r="M400" s="178"/>
      <c r="N400" s="178"/>
      <c r="O400" s="178"/>
      <c r="P400" s="178"/>
      <c r="Q400" s="178"/>
      <c r="R400" s="178"/>
      <c r="S400" s="178"/>
      <c r="T400" s="178"/>
      <c r="U400" s="178"/>
      <c r="V400" s="178"/>
      <c r="W400" s="178"/>
      <c r="X400" s="178"/>
      <c r="Y400" s="178"/>
      <c r="Z400" s="178"/>
    </row>
    <row r="401" ht="14.25" customHeight="1">
      <c r="A401" s="176"/>
      <c r="B401" s="177"/>
      <c r="C401" s="177"/>
      <c r="D401" s="177"/>
      <c r="E401" s="177"/>
      <c r="F401" s="177"/>
      <c r="G401" s="177"/>
      <c r="H401" s="178"/>
      <c r="I401" s="178"/>
      <c r="J401" s="178"/>
      <c r="K401" s="178"/>
      <c r="L401" s="178"/>
      <c r="M401" s="178"/>
      <c r="N401" s="178"/>
      <c r="O401" s="178"/>
      <c r="P401" s="178"/>
      <c r="Q401" s="178"/>
      <c r="R401" s="178"/>
      <c r="S401" s="178"/>
      <c r="T401" s="178"/>
      <c r="U401" s="178"/>
      <c r="V401" s="178"/>
      <c r="W401" s="178"/>
      <c r="X401" s="178"/>
      <c r="Y401" s="178"/>
      <c r="Z401" s="178"/>
    </row>
    <row r="402" ht="14.25" customHeight="1">
      <c r="A402" s="176"/>
      <c r="B402" s="177"/>
      <c r="C402" s="177"/>
      <c r="D402" s="177"/>
      <c r="E402" s="177"/>
      <c r="F402" s="177"/>
      <c r="G402" s="177"/>
      <c r="H402" s="178"/>
      <c r="I402" s="178"/>
      <c r="J402" s="178"/>
      <c r="K402" s="178"/>
      <c r="L402" s="178"/>
      <c r="M402" s="178"/>
      <c r="N402" s="178"/>
      <c r="O402" s="178"/>
      <c r="P402" s="178"/>
      <c r="Q402" s="178"/>
      <c r="R402" s="178"/>
      <c r="S402" s="178"/>
      <c r="T402" s="178"/>
      <c r="U402" s="178"/>
      <c r="V402" s="178"/>
      <c r="W402" s="178"/>
      <c r="X402" s="178"/>
      <c r="Y402" s="178"/>
      <c r="Z402" s="178"/>
    </row>
    <row r="403" ht="14.25" customHeight="1">
      <c r="A403" s="176"/>
      <c r="B403" s="177"/>
      <c r="C403" s="177"/>
      <c r="D403" s="177"/>
      <c r="E403" s="177"/>
      <c r="F403" s="177"/>
      <c r="G403" s="177"/>
      <c r="H403" s="178"/>
      <c r="I403" s="178"/>
      <c r="J403" s="178"/>
      <c r="K403" s="178"/>
      <c r="L403" s="178"/>
      <c r="M403" s="178"/>
      <c r="N403" s="178"/>
      <c r="O403" s="178"/>
      <c r="P403" s="178"/>
      <c r="Q403" s="178"/>
      <c r="R403" s="178"/>
      <c r="S403" s="178"/>
      <c r="T403" s="178"/>
      <c r="U403" s="178"/>
      <c r="V403" s="178"/>
      <c r="W403" s="178"/>
      <c r="X403" s="178"/>
      <c r="Y403" s="178"/>
      <c r="Z403" s="178"/>
    </row>
    <row r="404" ht="14.25" customHeight="1">
      <c r="A404" s="176"/>
      <c r="B404" s="177"/>
      <c r="C404" s="177"/>
      <c r="D404" s="177"/>
      <c r="E404" s="177"/>
      <c r="F404" s="177"/>
      <c r="G404" s="177"/>
      <c r="H404" s="178"/>
      <c r="I404" s="178"/>
      <c r="J404" s="178"/>
      <c r="K404" s="178"/>
      <c r="L404" s="178"/>
      <c r="M404" s="178"/>
      <c r="N404" s="178"/>
      <c r="O404" s="178"/>
      <c r="P404" s="178"/>
      <c r="Q404" s="178"/>
      <c r="R404" s="178"/>
      <c r="S404" s="178"/>
      <c r="T404" s="178"/>
      <c r="U404" s="178"/>
      <c r="V404" s="178"/>
      <c r="W404" s="178"/>
      <c r="X404" s="178"/>
      <c r="Y404" s="178"/>
      <c r="Z404" s="178"/>
    </row>
    <row r="405" ht="14.25" customHeight="1">
      <c r="A405" s="176"/>
      <c r="B405" s="177"/>
      <c r="C405" s="177"/>
      <c r="D405" s="177"/>
      <c r="E405" s="177"/>
      <c r="F405" s="177"/>
      <c r="G405" s="177"/>
      <c r="H405" s="178"/>
      <c r="I405" s="178"/>
      <c r="J405" s="178"/>
      <c r="K405" s="178"/>
      <c r="L405" s="178"/>
      <c r="M405" s="178"/>
      <c r="N405" s="178"/>
      <c r="O405" s="178"/>
      <c r="P405" s="178"/>
      <c r="Q405" s="178"/>
      <c r="R405" s="178"/>
      <c r="S405" s="178"/>
      <c r="T405" s="178"/>
      <c r="U405" s="178"/>
      <c r="V405" s="178"/>
      <c r="W405" s="178"/>
      <c r="X405" s="178"/>
      <c r="Y405" s="178"/>
      <c r="Z405" s="178"/>
    </row>
    <row r="406" ht="14.25" customHeight="1">
      <c r="A406" s="176"/>
      <c r="B406" s="177"/>
      <c r="C406" s="177"/>
      <c r="D406" s="177"/>
      <c r="E406" s="177"/>
      <c r="F406" s="177"/>
      <c r="G406" s="177"/>
      <c r="H406" s="178"/>
      <c r="I406" s="178"/>
      <c r="J406" s="178"/>
      <c r="K406" s="178"/>
      <c r="L406" s="178"/>
      <c r="M406" s="178"/>
      <c r="N406" s="178"/>
      <c r="O406" s="178"/>
      <c r="P406" s="178"/>
      <c r="Q406" s="178"/>
      <c r="R406" s="178"/>
      <c r="S406" s="178"/>
      <c r="T406" s="178"/>
      <c r="U406" s="178"/>
      <c r="V406" s="178"/>
      <c r="W406" s="178"/>
      <c r="X406" s="178"/>
      <c r="Y406" s="178"/>
      <c r="Z406" s="178"/>
    </row>
    <row r="407" ht="14.25" customHeight="1">
      <c r="A407" s="176"/>
      <c r="B407" s="177"/>
      <c r="C407" s="177"/>
      <c r="D407" s="177"/>
      <c r="E407" s="177"/>
      <c r="F407" s="177"/>
      <c r="G407" s="177"/>
      <c r="H407" s="178"/>
      <c r="I407" s="178"/>
      <c r="J407" s="178"/>
      <c r="K407" s="178"/>
      <c r="L407" s="178"/>
      <c r="M407" s="178"/>
      <c r="N407" s="178"/>
      <c r="O407" s="178"/>
      <c r="P407" s="178"/>
      <c r="Q407" s="178"/>
      <c r="R407" s="178"/>
      <c r="S407" s="178"/>
      <c r="T407" s="178"/>
      <c r="U407" s="178"/>
      <c r="V407" s="178"/>
      <c r="W407" s="178"/>
      <c r="X407" s="178"/>
      <c r="Y407" s="178"/>
      <c r="Z407" s="178"/>
    </row>
    <row r="408" ht="14.25" customHeight="1">
      <c r="A408" s="176"/>
      <c r="B408" s="177"/>
      <c r="C408" s="177"/>
      <c r="D408" s="177"/>
      <c r="E408" s="177"/>
      <c r="F408" s="177"/>
      <c r="G408" s="177"/>
      <c r="H408" s="178"/>
      <c r="I408" s="178"/>
      <c r="J408" s="178"/>
      <c r="K408" s="178"/>
      <c r="L408" s="178"/>
      <c r="M408" s="178"/>
      <c r="N408" s="178"/>
      <c r="O408" s="178"/>
      <c r="P408" s="178"/>
      <c r="Q408" s="178"/>
      <c r="R408" s="178"/>
      <c r="S408" s="178"/>
      <c r="T408" s="178"/>
      <c r="U408" s="178"/>
      <c r="V408" s="178"/>
      <c r="W408" s="178"/>
      <c r="X408" s="178"/>
      <c r="Y408" s="178"/>
      <c r="Z408" s="178"/>
    </row>
    <row r="409" ht="14.25" customHeight="1">
      <c r="A409" s="176"/>
      <c r="B409" s="177"/>
      <c r="C409" s="177"/>
      <c r="D409" s="177"/>
      <c r="E409" s="177"/>
      <c r="F409" s="177"/>
      <c r="G409" s="177"/>
      <c r="H409" s="178"/>
      <c r="I409" s="178"/>
      <c r="J409" s="178"/>
      <c r="K409" s="178"/>
      <c r="L409" s="178"/>
      <c r="M409" s="178"/>
      <c r="N409" s="178"/>
      <c r="O409" s="178"/>
      <c r="P409" s="178"/>
      <c r="Q409" s="178"/>
      <c r="R409" s="178"/>
      <c r="S409" s="178"/>
      <c r="T409" s="178"/>
      <c r="U409" s="178"/>
      <c r="V409" s="178"/>
      <c r="W409" s="178"/>
      <c r="X409" s="178"/>
      <c r="Y409" s="178"/>
      <c r="Z409" s="178"/>
    </row>
    <row r="410" ht="14.25" customHeight="1">
      <c r="A410" s="176"/>
      <c r="B410" s="177"/>
      <c r="C410" s="177"/>
      <c r="D410" s="177"/>
      <c r="E410" s="177"/>
      <c r="F410" s="177"/>
      <c r="G410" s="177"/>
      <c r="H410" s="178"/>
      <c r="I410" s="178"/>
      <c r="J410" s="178"/>
      <c r="K410" s="178"/>
      <c r="L410" s="178"/>
      <c r="M410" s="178"/>
      <c r="N410" s="178"/>
      <c r="O410" s="178"/>
      <c r="P410" s="178"/>
      <c r="Q410" s="178"/>
      <c r="R410" s="178"/>
      <c r="S410" s="178"/>
      <c r="T410" s="178"/>
      <c r="U410" s="178"/>
      <c r="V410" s="178"/>
      <c r="W410" s="178"/>
      <c r="X410" s="178"/>
      <c r="Y410" s="178"/>
      <c r="Z410" s="178"/>
    </row>
    <row r="411" ht="14.25" customHeight="1">
      <c r="A411" s="176"/>
      <c r="B411" s="177"/>
      <c r="C411" s="177"/>
      <c r="D411" s="177"/>
      <c r="E411" s="177"/>
      <c r="F411" s="177"/>
      <c r="G411" s="177"/>
      <c r="H411" s="178"/>
      <c r="I411" s="178"/>
      <c r="J411" s="178"/>
      <c r="K411" s="178"/>
      <c r="L411" s="178"/>
      <c r="M411" s="178"/>
      <c r="N411" s="178"/>
      <c r="O411" s="178"/>
      <c r="P411" s="178"/>
      <c r="Q411" s="178"/>
      <c r="R411" s="178"/>
      <c r="S411" s="178"/>
      <c r="T411" s="178"/>
      <c r="U411" s="178"/>
      <c r="V411" s="178"/>
      <c r="W411" s="178"/>
      <c r="X411" s="178"/>
      <c r="Y411" s="178"/>
      <c r="Z411" s="178"/>
    </row>
    <row r="412" ht="14.25" customHeight="1">
      <c r="A412" s="176"/>
      <c r="B412" s="177"/>
      <c r="C412" s="177"/>
      <c r="D412" s="177"/>
      <c r="E412" s="177"/>
      <c r="F412" s="177"/>
      <c r="G412" s="177"/>
      <c r="H412" s="178"/>
      <c r="I412" s="178"/>
      <c r="J412" s="178"/>
      <c r="K412" s="178"/>
      <c r="L412" s="178"/>
      <c r="M412" s="178"/>
      <c r="N412" s="178"/>
      <c r="O412" s="178"/>
      <c r="P412" s="178"/>
      <c r="Q412" s="178"/>
      <c r="R412" s="178"/>
      <c r="S412" s="178"/>
      <c r="T412" s="178"/>
      <c r="U412" s="178"/>
      <c r="V412" s="178"/>
      <c r="W412" s="178"/>
      <c r="X412" s="178"/>
      <c r="Y412" s="178"/>
      <c r="Z412" s="178"/>
    </row>
    <row r="413" ht="14.25" customHeight="1">
      <c r="A413" s="176"/>
      <c r="B413" s="177"/>
      <c r="C413" s="177"/>
      <c r="D413" s="177"/>
      <c r="E413" s="177"/>
      <c r="F413" s="177"/>
      <c r="G413" s="177"/>
      <c r="H413" s="178"/>
      <c r="I413" s="178"/>
      <c r="J413" s="178"/>
      <c r="K413" s="178"/>
      <c r="L413" s="178"/>
      <c r="M413" s="178"/>
      <c r="N413" s="178"/>
      <c r="O413" s="178"/>
      <c r="P413" s="178"/>
      <c r="Q413" s="178"/>
      <c r="R413" s="178"/>
      <c r="S413" s="178"/>
      <c r="T413" s="178"/>
      <c r="U413" s="178"/>
      <c r="V413" s="178"/>
      <c r="W413" s="178"/>
      <c r="X413" s="178"/>
      <c r="Y413" s="178"/>
      <c r="Z413" s="178"/>
    </row>
    <row r="414" ht="14.25" customHeight="1">
      <c r="A414" s="176"/>
      <c r="B414" s="177"/>
      <c r="C414" s="177"/>
      <c r="D414" s="177"/>
      <c r="E414" s="177"/>
      <c r="F414" s="177"/>
      <c r="G414" s="177"/>
      <c r="H414" s="178"/>
      <c r="I414" s="178"/>
      <c r="J414" s="178"/>
      <c r="K414" s="178"/>
      <c r="L414" s="178"/>
      <c r="M414" s="178"/>
      <c r="N414" s="178"/>
      <c r="O414" s="178"/>
      <c r="P414" s="178"/>
      <c r="Q414" s="178"/>
      <c r="R414" s="178"/>
      <c r="S414" s="178"/>
      <c r="T414" s="178"/>
      <c r="U414" s="178"/>
      <c r="V414" s="178"/>
      <c r="W414" s="178"/>
      <c r="X414" s="178"/>
      <c r="Y414" s="178"/>
      <c r="Z414" s="178"/>
    </row>
    <row r="415" ht="14.25" customHeight="1">
      <c r="A415" s="176"/>
      <c r="B415" s="177"/>
      <c r="C415" s="177"/>
      <c r="D415" s="177"/>
      <c r="E415" s="177"/>
      <c r="F415" s="177"/>
      <c r="G415" s="177"/>
      <c r="H415" s="178"/>
      <c r="I415" s="178"/>
      <c r="J415" s="178"/>
      <c r="K415" s="178"/>
      <c r="L415" s="178"/>
      <c r="M415" s="178"/>
      <c r="N415" s="178"/>
      <c r="O415" s="178"/>
      <c r="P415" s="178"/>
      <c r="Q415" s="178"/>
      <c r="R415" s="178"/>
      <c r="S415" s="178"/>
      <c r="T415" s="178"/>
      <c r="U415" s="178"/>
      <c r="V415" s="178"/>
      <c r="W415" s="178"/>
      <c r="X415" s="178"/>
      <c r="Y415" s="178"/>
      <c r="Z415" s="178"/>
    </row>
    <row r="416" ht="14.25" customHeight="1">
      <c r="A416" s="176"/>
      <c r="B416" s="177"/>
      <c r="C416" s="177"/>
      <c r="D416" s="177"/>
      <c r="E416" s="177"/>
      <c r="F416" s="177"/>
      <c r="G416" s="177"/>
      <c r="H416" s="178"/>
      <c r="I416" s="178"/>
      <c r="J416" s="178"/>
      <c r="K416" s="178"/>
      <c r="L416" s="178"/>
      <c r="M416" s="178"/>
      <c r="N416" s="178"/>
      <c r="O416" s="178"/>
      <c r="P416" s="178"/>
      <c r="Q416" s="178"/>
      <c r="R416" s="178"/>
      <c r="S416" s="178"/>
      <c r="T416" s="178"/>
      <c r="U416" s="178"/>
      <c r="V416" s="178"/>
      <c r="W416" s="178"/>
      <c r="X416" s="178"/>
      <c r="Y416" s="178"/>
      <c r="Z416" s="178"/>
    </row>
    <row r="417" ht="14.25" customHeight="1">
      <c r="A417" s="176"/>
      <c r="B417" s="177"/>
      <c r="C417" s="177"/>
      <c r="D417" s="177"/>
      <c r="E417" s="177"/>
      <c r="F417" s="177"/>
      <c r="G417" s="177"/>
      <c r="H417" s="178"/>
      <c r="I417" s="178"/>
      <c r="J417" s="178"/>
      <c r="K417" s="178"/>
      <c r="L417" s="178"/>
      <c r="M417" s="178"/>
      <c r="N417" s="178"/>
      <c r="O417" s="178"/>
      <c r="P417" s="178"/>
      <c r="Q417" s="178"/>
      <c r="R417" s="178"/>
      <c r="S417" s="178"/>
      <c r="T417" s="178"/>
      <c r="U417" s="178"/>
      <c r="V417" s="178"/>
      <c r="W417" s="178"/>
      <c r="X417" s="178"/>
      <c r="Y417" s="178"/>
      <c r="Z417" s="178"/>
    </row>
    <row r="418" ht="14.25" customHeight="1">
      <c r="A418" s="176"/>
      <c r="B418" s="177"/>
      <c r="C418" s="177"/>
      <c r="D418" s="177"/>
      <c r="E418" s="177"/>
      <c r="F418" s="177"/>
      <c r="G418" s="177"/>
      <c r="H418" s="178"/>
      <c r="I418" s="178"/>
      <c r="J418" s="178"/>
      <c r="K418" s="178"/>
      <c r="L418" s="178"/>
      <c r="M418" s="178"/>
      <c r="N418" s="178"/>
      <c r="O418" s="178"/>
      <c r="P418" s="178"/>
      <c r="Q418" s="178"/>
      <c r="R418" s="178"/>
      <c r="S418" s="178"/>
      <c r="T418" s="178"/>
      <c r="U418" s="178"/>
      <c r="V418" s="178"/>
      <c r="W418" s="178"/>
      <c r="X418" s="178"/>
      <c r="Y418" s="178"/>
      <c r="Z418" s="178"/>
    </row>
    <row r="419" ht="14.25" customHeight="1">
      <c r="A419" s="176"/>
      <c r="B419" s="177"/>
      <c r="C419" s="177"/>
      <c r="D419" s="177"/>
      <c r="E419" s="177"/>
      <c r="F419" s="177"/>
      <c r="G419" s="177"/>
      <c r="H419" s="178"/>
      <c r="I419" s="178"/>
      <c r="J419" s="178"/>
      <c r="K419" s="178"/>
      <c r="L419" s="178"/>
      <c r="M419" s="178"/>
      <c r="N419" s="178"/>
      <c r="O419" s="178"/>
      <c r="P419" s="178"/>
      <c r="Q419" s="178"/>
      <c r="R419" s="178"/>
      <c r="S419" s="178"/>
      <c r="T419" s="178"/>
      <c r="U419" s="178"/>
      <c r="V419" s="178"/>
      <c r="W419" s="178"/>
      <c r="X419" s="178"/>
      <c r="Y419" s="178"/>
      <c r="Z419" s="178"/>
    </row>
    <row r="420" ht="14.25" customHeight="1">
      <c r="A420" s="176"/>
      <c r="B420" s="177"/>
      <c r="C420" s="177"/>
      <c r="D420" s="177"/>
      <c r="E420" s="177"/>
      <c r="F420" s="177"/>
      <c r="G420" s="177"/>
      <c r="H420" s="178"/>
      <c r="I420" s="178"/>
      <c r="J420" s="178"/>
      <c r="K420" s="178"/>
      <c r="L420" s="178"/>
      <c r="M420" s="178"/>
      <c r="N420" s="178"/>
      <c r="O420" s="178"/>
      <c r="P420" s="178"/>
      <c r="Q420" s="178"/>
      <c r="R420" s="178"/>
      <c r="S420" s="178"/>
      <c r="T420" s="178"/>
      <c r="U420" s="178"/>
      <c r="V420" s="178"/>
      <c r="W420" s="178"/>
      <c r="X420" s="178"/>
      <c r="Y420" s="178"/>
      <c r="Z420" s="178"/>
    </row>
    <row r="421" ht="14.25" customHeight="1">
      <c r="A421" s="176"/>
      <c r="B421" s="177"/>
      <c r="C421" s="177"/>
      <c r="D421" s="177"/>
      <c r="E421" s="177"/>
      <c r="F421" s="177"/>
      <c r="G421" s="177"/>
      <c r="H421" s="178"/>
      <c r="I421" s="178"/>
      <c r="J421" s="178"/>
      <c r="K421" s="178"/>
      <c r="L421" s="178"/>
      <c r="M421" s="178"/>
      <c r="N421" s="178"/>
      <c r="O421" s="178"/>
      <c r="P421" s="178"/>
      <c r="Q421" s="178"/>
      <c r="R421" s="178"/>
      <c r="S421" s="178"/>
      <c r="T421" s="178"/>
      <c r="U421" s="178"/>
      <c r="V421" s="178"/>
      <c r="W421" s="178"/>
      <c r="X421" s="178"/>
      <c r="Y421" s="178"/>
      <c r="Z421" s="178"/>
    </row>
    <row r="422" ht="14.25" customHeight="1">
      <c r="A422" s="176"/>
      <c r="B422" s="177"/>
      <c r="C422" s="177"/>
      <c r="D422" s="177"/>
      <c r="E422" s="177"/>
      <c r="F422" s="177"/>
      <c r="G422" s="177"/>
      <c r="H422" s="178"/>
      <c r="I422" s="178"/>
      <c r="J422" s="178"/>
      <c r="K422" s="178"/>
      <c r="L422" s="178"/>
      <c r="M422" s="178"/>
      <c r="N422" s="178"/>
      <c r="O422" s="178"/>
      <c r="P422" s="178"/>
      <c r="Q422" s="178"/>
      <c r="R422" s="178"/>
      <c r="S422" s="178"/>
      <c r="T422" s="178"/>
      <c r="U422" s="178"/>
      <c r="V422" s="178"/>
      <c r="W422" s="178"/>
      <c r="X422" s="178"/>
      <c r="Y422" s="178"/>
      <c r="Z422" s="178"/>
    </row>
    <row r="423" ht="14.25" customHeight="1">
      <c r="A423" s="176"/>
      <c r="B423" s="177"/>
      <c r="C423" s="177"/>
      <c r="D423" s="177"/>
      <c r="E423" s="177"/>
      <c r="F423" s="177"/>
      <c r="G423" s="177"/>
      <c r="H423" s="178"/>
      <c r="I423" s="178"/>
      <c r="J423" s="178"/>
      <c r="K423" s="178"/>
      <c r="L423" s="178"/>
      <c r="M423" s="178"/>
      <c r="N423" s="178"/>
      <c r="O423" s="178"/>
      <c r="P423" s="178"/>
      <c r="Q423" s="178"/>
      <c r="R423" s="178"/>
      <c r="S423" s="178"/>
      <c r="T423" s="178"/>
      <c r="U423" s="178"/>
      <c r="V423" s="178"/>
      <c r="W423" s="178"/>
      <c r="X423" s="178"/>
      <c r="Y423" s="178"/>
      <c r="Z423" s="178"/>
    </row>
    <row r="424" ht="14.25" customHeight="1">
      <c r="A424" s="176"/>
      <c r="B424" s="177"/>
      <c r="C424" s="177"/>
      <c r="D424" s="177"/>
      <c r="E424" s="177"/>
      <c r="F424" s="177"/>
      <c r="G424" s="177"/>
      <c r="H424" s="178"/>
      <c r="I424" s="178"/>
      <c r="J424" s="178"/>
      <c r="K424" s="178"/>
      <c r="L424" s="178"/>
      <c r="M424" s="178"/>
      <c r="N424" s="178"/>
      <c r="O424" s="178"/>
      <c r="P424" s="178"/>
      <c r="Q424" s="178"/>
      <c r="R424" s="178"/>
      <c r="S424" s="178"/>
      <c r="T424" s="178"/>
      <c r="U424" s="178"/>
      <c r="V424" s="178"/>
      <c r="W424" s="178"/>
      <c r="X424" s="178"/>
      <c r="Y424" s="178"/>
      <c r="Z424" s="178"/>
    </row>
    <row r="425" ht="14.25" customHeight="1">
      <c r="A425" s="176"/>
      <c r="B425" s="177"/>
      <c r="C425" s="177"/>
      <c r="D425" s="177"/>
      <c r="E425" s="177"/>
      <c r="F425" s="177"/>
      <c r="G425" s="177"/>
      <c r="H425" s="178"/>
      <c r="I425" s="178"/>
      <c r="J425" s="178"/>
      <c r="K425" s="178"/>
      <c r="L425" s="178"/>
      <c r="M425" s="178"/>
      <c r="N425" s="178"/>
      <c r="O425" s="178"/>
      <c r="P425" s="178"/>
      <c r="Q425" s="178"/>
      <c r="R425" s="178"/>
      <c r="S425" s="178"/>
      <c r="T425" s="178"/>
      <c r="U425" s="178"/>
      <c r="V425" s="178"/>
      <c r="W425" s="178"/>
      <c r="X425" s="178"/>
      <c r="Y425" s="178"/>
      <c r="Z425" s="178"/>
    </row>
    <row r="426" ht="14.25" customHeight="1">
      <c r="A426" s="176"/>
      <c r="B426" s="177"/>
      <c r="C426" s="177"/>
      <c r="D426" s="177"/>
      <c r="E426" s="177"/>
      <c r="F426" s="177"/>
      <c r="G426" s="177"/>
      <c r="H426" s="178"/>
      <c r="I426" s="178"/>
      <c r="J426" s="178"/>
      <c r="K426" s="178"/>
      <c r="L426" s="178"/>
      <c r="M426" s="178"/>
      <c r="N426" s="178"/>
      <c r="O426" s="178"/>
      <c r="P426" s="178"/>
      <c r="Q426" s="178"/>
      <c r="R426" s="178"/>
      <c r="S426" s="178"/>
      <c r="T426" s="178"/>
      <c r="U426" s="178"/>
      <c r="V426" s="178"/>
      <c r="W426" s="178"/>
      <c r="X426" s="178"/>
      <c r="Y426" s="178"/>
      <c r="Z426" s="178"/>
    </row>
    <row r="427" ht="14.25" customHeight="1">
      <c r="A427" s="176"/>
      <c r="B427" s="177"/>
      <c r="C427" s="177"/>
      <c r="D427" s="177"/>
      <c r="E427" s="177"/>
      <c r="F427" s="177"/>
      <c r="G427" s="177"/>
      <c r="H427" s="178"/>
      <c r="I427" s="178"/>
      <c r="J427" s="178"/>
      <c r="K427" s="178"/>
      <c r="L427" s="178"/>
      <c r="M427" s="178"/>
      <c r="N427" s="178"/>
      <c r="O427" s="178"/>
      <c r="P427" s="178"/>
      <c r="Q427" s="178"/>
      <c r="R427" s="178"/>
      <c r="S427" s="178"/>
      <c r="T427" s="178"/>
      <c r="U427" s="178"/>
      <c r="V427" s="178"/>
      <c r="W427" s="178"/>
      <c r="X427" s="178"/>
      <c r="Y427" s="178"/>
      <c r="Z427" s="178"/>
    </row>
    <row r="428" ht="14.25" customHeight="1">
      <c r="A428" s="176"/>
      <c r="B428" s="177"/>
      <c r="C428" s="177"/>
      <c r="D428" s="177"/>
      <c r="E428" s="177"/>
      <c r="F428" s="177"/>
      <c r="G428" s="177"/>
      <c r="H428" s="178"/>
      <c r="I428" s="178"/>
      <c r="J428" s="178"/>
      <c r="K428" s="178"/>
      <c r="L428" s="178"/>
      <c r="M428" s="178"/>
      <c r="N428" s="178"/>
      <c r="O428" s="178"/>
      <c r="P428" s="178"/>
      <c r="Q428" s="178"/>
      <c r="R428" s="178"/>
      <c r="S428" s="178"/>
      <c r="T428" s="178"/>
      <c r="U428" s="178"/>
      <c r="V428" s="178"/>
      <c r="W428" s="178"/>
      <c r="X428" s="178"/>
      <c r="Y428" s="178"/>
      <c r="Z428" s="178"/>
    </row>
    <row r="429" ht="14.25" customHeight="1">
      <c r="A429" s="176"/>
      <c r="B429" s="177"/>
      <c r="C429" s="177"/>
      <c r="D429" s="177"/>
      <c r="E429" s="177"/>
      <c r="F429" s="177"/>
      <c r="G429" s="177"/>
      <c r="H429" s="178"/>
      <c r="I429" s="178"/>
      <c r="J429" s="178"/>
      <c r="K429" s="178"/>
      <c r="L429" s="178"/>
      <c r="M429" s="178"/>
      <c r="N429" s="178"/>
      <c r="O429" s="178"/>
      <c r="P429" s="178"/>
      <c r="Q429" s="178"/>
      <c r="R429" s="178"/>
      <c r="S429" s="178"/>
      <c r="T429" s="178"/>
      <c r="U429" s="178"/>
      <c r="V429" s="178"/>
      <c r="W429" s="178"/>
      <c r="X429" s="178"/>
      <c r="Y429" s="178"/>
      <c r="Z429" s="178"/>
    </row>
    <row r="430" ht="14.25" customHeight="1">
      <c r="A430" s="176"/>
      <c r="B430" s="177"/>
      <c r="C430" s="177"/>
      <c r="D430" s="177"/>
      <c r="E430" s="177"/>
      <c r="F430" s="177"/>
      <c r="G430" s="177"/>
      <c r="H430" s="178"/>
      <c r="I430" s="178"/>
      <c r="J430" s="178"/>
      <c r="K430" s="178"/>
      <c r="L430" s="178"/>
      <c r="M430" s="178"/>
      <c r="N430" s="178"/>
      <c r="O430" s="178"/>
      <c r="P430" s="178"/>
      <c r="Q430" s="178"/>
      <c r="R430" s="178"/>
      <c r="S430" s="178"/>
      <c r="T430" s="178"/>
      <c r="U430" s="178"/>
      <c r="V430" s="178"/>
      <c r="W430" s="178"/>
      <c r="X430" s="178"/>
      <c r="Y430" s="178"/>
      <c r="Z430" s="178"/>
    </row>
    <row r="431" ht="14.25" customHeight="1">
      <c r="A431" s="176"/>
      <c r="B431" s="177"/>
      <c r="C431" s="177"/>
      <c r="D431" s="177"/>
      <c r="E431" s="177"/>
      <c r="F431" s="177"/>
      <c r="G431" s="177"/>
      <c r="H431" s="178"/>
      <c r="I431" s="178"/>
      <c r="J431" s="178"/>
      <c r="K431" s="178"/>
      <c r="L431" s="178"/>
      <c r="M431" s="178"/>
      <c r="N431" s="178"/>
      <c r="O431" s="178"/>
      <c r="P431" s="178"/>
      <c r="Q431" s="178"/>
      <c r="R431" s="178"/>
      <c r="S431" s="178"/>
      <c r="T431" s="178"/>
      <c r="U431" s="178"/>
      <c r="V431" s="178"/>
      <c r="W431" s="178"/>
      <c r="X431" s="178"/>
      <c r="Y431" s="178"/>
      <c r="Z431" s="178"/>
    </row>
    <row r="432" ht="14.25" customHeight="1">
      <c r="A432" s="176"/>
      <c r="B432" s="177"/>
      <c r="C432" s="177"/>
      <c r="D432" s="177"/>
      <c r="E432" s="177"/>
      <c r="F432" s="177"/>
      <c r="G432" s="177"/>
      <c r="H432" s="178"/>
      <c r="I432" s="178"/>
      <c r="J432" s="178"/>
      <c r="K432" s="178"/>
      <c r="L432" s="178"/>
      <c r="M432" s="178"/>
      <c r="N432" s="178"/>
      <c r="O432" s="178"/>
      <c r="P432" s="178"/>
      <c r="Q432" s="178"/>
      <c r="R432" s="178"/>
      <c r="S432" s="178"/>
      <c r="T432" s="178"/>
      <c r="U432" s="178"/>
      <c r="V432" s="178"/>
      <c r="W432" s="178"/>
      <c r="X432" s="178"/>
      <c r="Y432" s="178"/>
      <c r="Z432" s="178"/>
    </row>
    <row r="433" ht="14.25" customHeight="1">
      <c r="A433" s="176"/>
      <c r="B433" s="177"/>
      <c r="C433" s="177"/>
      <c r="D433" s="177"/>
      <c r="E433" s="177"/>
      <c r="F433" s="177"/>
      <c r="G433" s="177"/>
      <c r="H433" s="178"/>
      <c r="I433" s="178"/>
      <c r="J433" s="178"/>
      <c r="K433" s="178"/>
      <c r="L433" s="178"/>
      <c r="M433" s="178"/>
      <c r="N433" s="178"/>
      <c r="O433" s="178"/>
      <c r="P433" s="178"/>
      <c r="Q433" s="178"/>
      <c r="R433" s="178"/>
      <c r="S433" s="178"/>
      <c r="T433" s="178"/>
      <c r="U433" s="178"/>
      <c r="V433" s="178"/>
      <c r="W433" s="178"/>
      <c r="X433" s="178"/>
      <c r="Y433" s="178"/>
      <c r="Z433" s="178"/>
    </row>
    <row r="434" ht="14.25" customHeight="1">
      <c r="A434" s="176"/>
      <c r="B434" s="177"/>
      <c r="C434" s="177"/>
      <c r="D434" s="177"/>
      <c r="E434" s="177"/>
      <c r="F434" s="177"/>
      <c r="G434" s="177"/>
      <c r="H434" s="178"/>
      <c r="I434" s="178"/>
      <c r="J434" s="178"/>
      <c r="K434" s="178"/>
      <c r="L434" s="178"/>
      <c r="M434" s="178"/>
      <c r="N434" s="178"/>
      <c r="O434" s="178"/>
      <c r="P434" s="178"/>
      <c r="Q434" s="178"/>
      <c r="R434" s="178"/>
      <c r="S434" s="178"/>
      <c r="T434" s="178"/>
      <c r="U434" s="178"/>
      <c r="V434" s="178"/>
      <c r="W434" s="178"/>
      <c r="X434" s="178"/>
      <c r="Y434" s="178"/>
      <c r="Z434" s="178"/>
    </row>
    <row r="435" ht="14.25" customHeight="1">
      <c r="A435" s="176"/>
      <c r="B435" s="177"/>
      <c r="C435" s="177"/>
      <c r="D435" s="177"/>
      <c r="E435" s="177"/>
      <c r="F435" s="177"/>
      <c r="G435" s="177"/>
      <c r="H435" s="178"/>
      <c r="I435" s="178"/>
      <c r="J435" s="178"/>
      <c r="K435" s="178"/>
      <c r="L435" s="178"/>
      <c r="M435" s="178"/>
      <c r="N435" s="178"/>
      <c r="O435" s="178"/>
      <c r="P435" s="178"/>
      <c r="Q435" s="178"/>
      <c r="R435" s="178"/>
      <c r="S435" s="178"/>
      <c r="T435" s="178"/>
      <c r="U435" s="178"/>
      <c r="V435" s="178"/>
      <c r="W435" s="178"/>
      <c r="X435" s="178"/>
      <c r="Y435" s="178"/>
      <c r="Z435" s="178"/>
    </row>
    <row r="436" ht="14.25" customHeight="1">
      <c r="A436" s="176"/>
      <c r="B436" s="177"/>
      <c r="C436" s="177"/>
      <c r="D436" s="177"/>
      <c r="E436" s="177"/>
      <c r="F436" s="177"/>
      <c r="G436" s="177"/>
      <c r="H436" s="178"/>
      <c r="I436" s="178"/>
      <c r="J436" s="178"/>
      <c r="K436" s="178"/>
      <c r="L436" s="178"/>
      <c r="M436" s="178"/>
      <c r="N436" s="178"/>
      <c r="O436" s="178"/>
      <c r="P436" s="178"/>
      <c r="Q436" s="178"/>
      <c r="R436" s="178"/>
      <c r="S436" s="178"/>
      <c r="T436" s="178"/>
      <c r="U436" s="178"/>
      <c r="V436" s="178"/>
      <c r="W436" s="178"/>
      <c r="X436" s="178"/>
      <c r="Y436" s="178"/>
      <c r="Z436" s="178"/>
    </row>
    <row r="437" ht="14.25" customHeight="1">
      <c r="A437" s="176"/>
      <c r="B437" s="177"/>
      <c r="C437" s="177"/>
      <c r="D437" s="177"/>
      <c r="E437" s="177"/>
      <c r="F437" s="177"/>
      <c r="G437" s="177"/>
      <c r="H437" s="178"/>
      <c r="I437" s="178"/>
      <c r="J437" s="178"/>
      <c r="K437" s="178"/>
      <c r="L437" s="178"/>
      <c r="M437" s="178"/>
      <c r="N437" s="178"/>
      <c r="O437" s="178"/>
      <c r="P437" s="178"/>
      <c r="Q437" s="178"/>
      <c r="R437" s="178"/>
      <c r="S437" s="178"/>
      <c r="T437" s="178"/>
      <c r="U437" s="178"/>
      <c r="V437" s="178"/>
      <c r="W437" s="178"/>
      <c r="X437" s="178"/>
      <c r="Y437" s="178"/>
      <c r="Z437" s="178"/>
    </row>
    <row r="438" ht="14.25" customHeight="1">
      <c r="A438" s="176"/>
      <c r="B438" s="177"/>
      <c r="C438" s="177"/>
      <c r="D438" s="177"/>
      <c r="E438" s="177"/>
      <c r="F438" s="177"/>
      <c r="G438" s="177"/>
      <c r="H438" s="178"/>
      <c r="I438" s="178"/>
      <c r="J438" s="178"/>
      <c r="K438" s="178"/>
      <c r="L438" s="178"/>
      <c r="M438" s="178"/>
      <c r="N438" s="178"/>
      <c r="O438" s="178"/>
      <c r="P438" s="178"/>
      <c r="Q438" s="178"/>
      <c r="R438" s="178"/>
      <c r="S438" s="178"/>
      <c r="T438" s="178"/>
      <c r="U438" s="178"/>
      <c r="V438" s="178"/>
      <c r="W438" s="178"/>
      <c r="X438" s="178"/>
      <c r="Y438" s="178"/>
      <c r="Z438" s="178"/>
    </row>
    <row r="439" ht="14.25" customHeight="1">
      <c r="A439" s="176"/>
      <c r="B439" s="177"/>
      <c r="C439" s="177"/>
      <c r="D439" s="177"/>
      <c r="E439" s="177"/>
      <c r="F439" s="177"/>
      <c r="G439" s="177"/>
      <c r="H439" s="178"/>
      <c r="I439" s="178"/>
      <c r="J439" s="178"/>
      <c r="K439" s="178"/>
      <c r="L439" s="178"/>
      <c r="M439" s="178"/>
      <c r="N439" s="178"/>
      <c r="O439" s="178"/>
      <c r="P439" s="178"/>
      <c r="Q439" s="178"/>
      <c r="R439" s="178"/>
      <c r="S439" s="178"/>
      <c r="T439" s="178"/>
      <c r="U439" s="178"/>
      <c r="V439" s="178"/>
      <c r="W439" s="178"/>
      <c r="X439" s="178"/>
      <c r="Y439" s="178"/>
      <c r="Z439" s="178"/>
    </row>
    <row r="440" ht="14.25" customHeight="1">
      <c r="A440" s="176"/>
      <c r="B440" s="177"/>
      <c r="C440" s="177"/>
      <c r="D440" s="177"/>
      <c r="E440" s="177"/>
      <c r="F440" s="177"/>
      <c r="G440" s="177"/>
      <c r="H440" s="178"/>
      <c r="I440" s="178"/>
      <c r="J440" s="178"/>
      <c r="K440" s="178"/>
      <c r="L440" s="178"/>
      <c r="M440" s="178"/>
      <c r="N440" s="178"/>
      <c r="O440" s="178"/>
      <c r="P440" s="178"/>
      <c r="Q440" s="178"/>
      <c r="R440" s="178"/>
      <c r="S440" s="178"/>
      <c r="T440" s="178"/>
      <c r="U440" s="178"/>
      <c r="V440" s="178"/>
      <c r="W440" s="178"/>
      <c r="X440" s="178"/>
      <c r="Y440" s="178"/>
      <c r="Z440" s="178"/>
    </row>
    <row r="441" ht="14.25" customHeight="1">
      <c r="A441" s="176"/>
      <c r="B441" s="177"/>
      <c r="C441" s="177"/>
      <c r="D441" s="177"/>
      <c r="E441" s="177"/>
      <c r="F441" s="177"/>
      <c r="G441" s="177"/>
      <c r="H441" s="178"/>
      <c r="I441" s="178"/>
      <c r="J441" s="178"/>
      <c r="K441" s="178"/>
      <c r="L441" s="178"/>
      <c r="M441" s="178"/>
      <c r="N441" s="178"/>
      <c r="O441" s="178"/>
      <c r="P441" s="178"/>
      <c r="Q441" s="178"/>
      <c r="R441" s="178"/>
      <c r="S441" s="178"/>
      <c r="T441" s="178"/>
      <c r="U441" s="178"/>
      <c r="V441" s="178"/>
      <c r="W441" s="178"/>
      <c r="X441" s="178"/>
      <c r="Y441" s="178"/>
      <c r="Z441" s="178"/>
    </row>
    <row r="442" ht="14.25" customHeight="1">
      <c r="A442" s="176"/>
      <c r="B442" s="177"/>
      <c r="C442" s="177"/>
      <c r="D442" s="177"/>
      <c r="E442" s="177"/>
      <c r="F442" s="177"/>
      <c r="G442" s="177"/>
      <c r="H442" s="178"/>
      <c r="I442" s="178"/>
      <c r="J442" s="178"/>
      <c r="K442" s="178"/>
      <c r="L442" s="178"/>
      <c r="M442" s="178"/>
      <c r="N442" s="178"/>
      <c r="O442" s="178"/>
      <c r="P442" s="178"/>
      <c r="Q442" s="178"/>
      <c r="R442" s="178"/>
      <c r="S442" s="178"/>
      <c r="T442" s="178"/>
      <c r="U442" s="178"/>
      <c r="V442" s="178"/>
      <c r="W442" s="178"/>
      <c r="X442" s="178"/>
      <c r="Y442" s="178"/>
      <c r="Z442" s="178"/>
    </row>
    <row r="443" ht="14.25" customHeight="1">
      <c r="A443" s="176"/>
      <c r="B443" s="177"/>
      <c r="C443" s="177"/>
      <c r="D443" s="177"/>
      <c r="E443" s="177"/>
      <c r="F443" s="177"/>
      <c r="G443" s="177"/>
      <c r="H443" s="178"/>
      <c r="I443" s="178"/>
      <c r="J443" s="178"/>
      <c r="K443" s="178"/>
      <c r="L443" s="178"/>
      <c r="M443" s="178"/>
      <c r="N443" s="178"/>
      <c r="O443" s="178"/>
      <c r="P443" s="178"/>
      <c r="Q443" s="178"/>
      <c r="R443" s="178"/>
      <c r="S443" s="178"/>
      <c r="T443" s="178"/>
      <c r="U443" s="178"/>
      <c r="V443" s="178"/>
      <c r="W443" s="178"/>
      <c r="X443" s="178"/>
      <c r="Y443" s="178"/>
      <c r="Z443" s="178"/>
    </row>
    <row r="444" ht="14.25" customHeight="1">
      <c r="A444" s="176"/>
      <c r="B444" s="177"/>
      <c r="C444" s="177"/>
      <c r="D444" s="177"/>
      <c r="E444" s="177"/>
      <c r="F444" s="177"/>
      <c r="G444" s="177"/>
      <c r="H444" s="178"/>
      <c r="I444" s="178"/>
      <c r="J444" s="178"/>
      <c r="K444" s="178"/>
      <c r="L444" s="178"/>
      <c r="M444" s="178"/>
      <c r="N444" s="178"/>
      <c r="O444" s="178"/>
      <c r="P444" s="178"/>
      <c r="Q444" s="178"/>
      <c r="R444" s="178"/>
      <c r="S444" s="178"/>
      <c r="T444" s="178"/>
      <c r="U444" s="178"/>
      <c r="V444" s="178"/>
      <c r="W444" s="178"/>
      <c r="X444" s="178"/>
      <c r="Y444" s="178"/>
      <c r="Z444" s="178"/>
    </row>
    <row r="445" ht="14.25" customHeight="1">
      <c r="A445" s="176"/>
      <c r="B445" s="177"/>
      <c r="C445" s="177"/>
      <c r="D445" s="177"/>
      <c r="E445" s="177"/>
      <c r="F445" s="177"/>
      <c r="G445" s="177"/>
      <c r="H445" s="178"/>
      <c r="I445" s="178"/>
      <c r="J445" s="178"/>
      <c r="K445" s="178"/>
      <c r="L445" s="178"/>
      <c r="M445" s="178"/>
      <c r="N445" s="178"/>
      <c r="O445" s="178"/>
      <c r="P445" s="178"/>
      <c r="Q445" s="178"/>
      <c r="R445" s="178"/>
      <c r="S445" s="178"/>
      <c r="T445" s="178"/>
      <c r="U445" s="178"/>
      <c r="V445" s="178"/>
      <c r="W445" s="178"/>
      <c r="X445" s="178"/>
      <c r="Y445" s="178"/>
      <c r="Z445" s="178"/>
    </row>
    <row r="446" ht="14.25" customHeight="1">
      <c r="A446" s="176"/>
      <c r="B446" s="177"/>
      <c r="C446" s="177"/>
      <c r="D446" s="177"/>
      <c r="E446" s="177"/>
      <c r="F446" s="177"/>
      <c r="G446" s="177"/>
      <c r="H446" s="178"/>
      <c r="I446" s="178"/>
      <c r="J446" s="178"/>
      <c r="K446" s="178"/>
      <c r="L446" s="178"/>
      <c r="M446" s="178"/>
      <c r="N446" s="178"/>
      <c r="O446" s="178"/>
      <c r="P446" s="178"/>
      <c r="Q446" s="178"/>
      <c r="R446" s="178"/>
      <c r="S446" s="178"/>
      <c r="T446" s="178"/>
      <c r="U446" s="178"/>
      <c r="V446" s="178"/>
      <c r="W446" s="178"/>
      <c r="X446" s="178"/>
      <c r="Y446" s="178"/>
      <c r="Z446" s="178"/>
    </row>
    <row r="447" ht="14.25" customHeight="1">
      <c r="A447" s="176"/>
      <c r="B447" s="177"/>
      <c r="C447" s="177"/>
      <c r="D447" s="177"/>
      <c r="E447" s="177"/>
      <c r="F447" s="177"/>
      <c r="G447" s="177"/>
      <c r="H447" s="178"/>
      <c r="I447" s="178"/>
      <c r="J447" s="178"/>
      <c r="K447" s="178"/>
      <c r="L447" s="178"/>
      <c r="M447" s="178"/>
      <c r="N447" s="178"/>
      <c r="O447" s="178"/>
      <c r="P447" s="178"/>
      <c r="Q447" s="178"/>
      <c r="R447" s="178"/>
      <c r="S447" s="178"/>
      <c r="T447" s="178"/>
      <c r="U447" s="178"/>
      <c r="V447" s="178"/>
      <c r="W447" s="178"/>
      <c r="X447" s="178"/>
      <c r="Y447" s="178"/>
      <c r="Z447" s="178"/>
    </row>
    <row r="448" ht="14.25" customHeight="1">
      <c r="A448" s="176"/>
      <c r="B448" s="177"/>
      <c r="C448" s="177"/>
      <c r="D448" s="177"/>
      <c r="E448" s="177"/>
      <c r="F448" s="177"/>
      <c r="G448" s="177"/>
      <c r="H448" s="178"/>
      <c r="I448" s="178"/>
      <c r="J448" s="178"/>
      <c r="K448" s="178"/>
      <c r="L448" s="178"/>
      <c r="M448" s="178"/>
      <c r="N448" s="178"/>
      <c r="O448" s="178"/>
      <c r="P448" s="178"/>
      <c r="Q448" s="178"/>
      <c r="R448" s="178"/>
      <c r="S448" s="178"/>
      <c r="T448" s="178"/>
      <c r="U448" s="178"/>
      <c r="V448" s="178"/>
      <c r="W448" s="178"/>
      <c r="X448" s="178"/>
      <c r="Y448" s="178"/>
      <c r="Z448" s="178"/>
    </row>
    <row r="449" ht="14.25" customHeight="1">
      <c r="A449" s="176"/>
      <c r="B449" s="177"/>
      <c r="C449" s="177"/>
      <c r="D449" s="177"/>
      <c r="E449" s="177"/>
      <c r="F449" s="177"/>
      <c r="G449" s="177"/>
      <c r="H449" s="178"/>
      <c r="I449" s="178"/>
      <c r="J449" s="178"/>
      <c r="K449" s="178"/>
      <c r="L449" s="178"/>
      <c r="M449" s="178"/>
      <c r="N449" s="178"/>
      <c r="O449" s="178"/>
      <c r="P449" s="178"/>
      <c r="Q449" s="178"/>
      <c r="R449" s="178"/>
      <c r="S449" s="178"/>
      <c r="T449" s="178"/>
      <c r="U449" s="178"/>
      <c r="V449" s="178"/>
      <c r="W449" s="178"/>
      <c r="X449" s="178"/>
      <c r="Y449" s="178"/>
      <c r="Z449" s="178"/>
    </row>
    <row r="450" ht="14.25" customHeight="1">
      <c r="A450" s="176"/>
      <c r="B450" s="177"/>
      <c r="C450" s="177"/>
      <c r="D450" s="177"/>
      <c r="E450" s="177"/>
      <c r="F450" s="177"/>
      <c r="G450" s="177"/>
      <c r="H450" s="178"/>
      <c r="I450" s="178"/>
      <c r="J450" s="178"/>
      <c r="K450" s="178"/>
      <c r="L450" s="178"/>
      <c r="M450" s="178"/>
      <c r="N450" s="178"/>
      <c r="O450" s="178"/>
      <c r="P450" s="178"/>
      <c r="Q450" s="178"/>
      <c r="R450" s="178"/>
      <c r="S450" s="178"/>
      <c r="T450" s="178"/>
      <c r="U450" s="178"/>
      <c r="V450" s="178"/>
      <c r="W450" s="178"/>
      <c r="X450" s="178"/>
      <c r="Y450" s="178"/>
      <c r="Z450" s="178"/>
    </row>
    <row r="451" ht="14.25" customHeight="1">
      <c r="A451" s="176"/>
      <c r="B451" s="177"/>
      <c r="C451" s="177"/>
      <c r="D451" s="177"/>
      <c r="E451" s="177"/>
      <c r="F451" s="177"/>
      <c r="G451" s="177"/>
      <c r="H451" s="178"/>
      <c r="I451" s="178"/>
      <c r="J451" s="178"/>
      <c r="K451" s="178"/>
      <c r="L451" s="178"/>
      <c r="M451" s="178"/>
      <c r="N451" s="178"/>
      <c r="O451" s="178"/>
      <c r="P451" s="178"/>
      <c r="Q451" s="178"/>
      <c r="R451" s="178"/>
      <c r="S451" s="178"/>
      <c r="T451" s="178"/>
      <c r="U451" s="178"/>
      <c r="V451" s="178"/>
      <c r="W451" s="178"/>
      <c r="X451" s="178"/>
      <c r="Y451" s="178"/>
      <c r="Z451" s="178"/>
    </row>
    <row r="452" ht="14.25" customHeight="1">
      <c r="A452" s="176"/>
      <c r="B452" s="177"/>
      <c r="C452" s="177"/>
      <c r="D452" s="177"/>
      <c r="E452" s="177"/>
      <c r="F452" s="177"/>
      <c r="G452" s="177"/>
      <c r="H452" s="178"/>
      <c r="I452" s="178"/>
      <c r="J452" s="178"/>
      <c r="K452" s="178"/>
      <c r="L452" s="178"/>
      <c r="M452" s="178"/>
      <c r="N452" s="178"/>
      <c r="O452" s="178"/>
      <c r="P452" s="178"/>
      <c r="Q452" s="178"/>
      <c r="R452" s="178"/>
      <c r="S452" s="178"/>
      <c r="T452" s="178"/>
      <c r="U452" s="178"/>
      <c r="V452" s="178"/>
      <c r="W452" s="178"/>
      <c r="X452" s="178"/>
      <c r="Y452" s="178"/>
      <c r="Z452" s="178"/>
    </row>
    <row r="453" ht="14.25" customHeight="1">
      <c r="A453" s="176"/>
      <c r="B453" s="177"/>
      <c r="C453" s="177"/>
      <c r="D453" s="177"/>
      <c r="E453" s="177"/>
      <c r="F453" s="177"/>
      <c r="G453" s="177"/>
      <c r="H453" s="178"/>
      <c r="I453" s="178"/>
      <c r="J453" s="178"/>
      <c r="K453" s="178"/>
      <c r="L453" s="178"/>
      <c r="M453" s="178"/>
      <c r="N453" s="178"/>
      <c r="O453" s="178"/>
      <c r="P453" s="178"/>
      <c r="Q453" s="178"/>
      <c r="R453" s="178"/>
      <c r="S453" s="178"/>
      <c r="T453" s="178"/>
      <c r="U453" s="178"/>
      <c r="V453" s="178"/>
      <c r="W453" s="178"/>
      <c r="X453" s="178"/>
      <c r="Y453" s="178"/>
      <c r="Z453" s="178"/>
    </row>
    <row r="454" ht="14.25" customHeight="1">
      <c r="A454" s="176"/>
      <c r="B454" s="177"/>
      <c r="C454" s="177"/>
      <c r="D454" s="177"/>
      <c r="E454" s="177"/>
      <c r="F454" s="177"/>
      <c r="G454" s="177"/>
      <c r="H454" s="178"/>
      <c r="I454" s="178"/>
      <c r="J454" s="178"/>
      <c r="K454" s="178"/>
      <c r="L454" s="178"/>
      <c r="M454" s="178"/>
      <c r="N454" s="178"/>
      <c r="O454" s="178"/>
      <c r="P454" s="178"/>
      <c r="Q454" s="178"/>
      <c r="R454" s="178"/>
      <c r="S454" s="178"/>
      <c r="T454" s="178"/>
      <c r="U454" s="178"/>
      <c r="V454" s="178"/>
      <c r="W454" s="178"/>
      <c r="X454" s="178"/>
      <c r="Y454" s="178"/>
      <c r="Z454" s="178"/>
    </row>
    <row r="455" ht="14.25" customHeight="1">
      <c r="A455" s="176"/>
      <c r="B455" s="177"/>
      <c r="C455" s="177"/>
      <c r="D455" s="177"/>
      <c r="E455" s="177"/>
      <c r="F455" s="177"/>
      <c r="G455" s="177"/>
      <c r="H455" s="178"/>
      <c r="I455" s="178"/>
      <c r="J455" s="178"/>
      <c r="K455" s="178"/>
      <c r="L455" s="178"/>
      <c r="M455" s="178"/>
      <c r="N455" s="178"/>
      <c r="O455" s="178"/>
      <c r="P455" s="178"/>
      <c r="Q455" s="178"/>
      <c r="R455" s="178"/>
      <c r="S455" s="178"/>
      <c r="T455" s="178"/>
      <c r="U455" s="178"/>
      <c r="V455" s="178"/>
      <c r="W455" s="178"/>
      <c r="X455" s="178"/>
      <c r="Y455" s="178"/>
      <c r="Z455" s="178"/>
    </row>
    <row r="456" ht="14.25" customHeight="1">
      <c r="A456" s="176"/>
      <c r="B456" s="177"/>
      <c r="C456" s="177"/>
      <c r="D456" s="177"/>
      <c r="E456" s="177"/>
      <c r="F456" s="177"/>
      <c r="G456" s="177"/>
      <c r="H456" s="178"/>
      <c r="I456" s="178"/>
      <c r="J456" s="178"/>
      <c r="K456" s="178"/>
      <c r="L456" s="178"/>
      <c r="M456" s="178"/>
      <c r="N456" s="178"/>
      <c r="O456" s="178"/>
      <c r="P456" s="178"/>
      <c r="Q456" s="178"/>
      <c r="R456" s="178"/>
      <c r="S456" s="178"/>
      <c r="T456" s="178"/>
      <c r="U456" s="178"/>
      <c r="V456" s="178"/>
      <c r="W456" s="178"/>
      <c r="X456" s="178"/>
      <c r="Y456" s="178"/>
      <c r="Z456" s="178"/>
    </row>
    <row r="457" ht="14.25" customHeight="1">
      <c r="A457" s="176"/>
      <c r="B457" s="177"/>
      <c r="C457" s="177"/>
      <c r="D457" s="177"/>
      <c r="E457" s="177"/>
      <c r="F457" s="177"/>
      <c r="G457" s="177"/>
      <c r="H457" s="178"/>
      <c r="I457" s="178"/>
      <c r="J457" s="178"/>
      <c r="K457" s="178"/>
      <c r="L457" s="178"/>
      <c r="M457" s="178"/>
      <c r="N457" s="178"/>
      <c r="O457" s="178"/>
      <c r="P457" s="178"/>
      <c r="Q457" s="178"/>
      <c r="R457" s="178"/>
      <c r="S457" s="178"/>
      <c r="T457" s="178"/>
      <c r="U457" s="178"/>
      <c r="V457" s="178"/>
      <c r="W457" s="178"/>
      <c r="X457" s="178"/>
      <c r="Y457" s="178"/>
      <c r="Z457" s="178"/>
    </row>
    <row r="458" ht="14.25" customHeight="1">
      <c r="A458" s="176"/>
      <c r="B458" s="177"/>
      <c r="C458" s="177"/>
      <c r="D458" s="177"/>
      <c r="E458" s="177"/>
      <c r="F458" s="177"/>
      <c r="G458" s="177"/>
      <c r="H458" s="178"/>
      <c r="I458" s="178"/>
      <c r="J458" s="178"/>
      <c r="K458" s="178"/>
      <c r="L458" s="178"/>
      <c r="M458" s="178"/>
      <c r="N458" s="178"/>
      <c r="O458" s="178"/>
      <c r="P458" s="178"/>
      <c r="Q458" s="178"/>
      <c r="R458" s="178"/>
      <c r="S458" s="178"/>
      <c r="T458" s="178"/>
      <c r="U458" s="178"/>
      <c r="V458" s="178"/>
      <c r="W458" s="178"/>
      <c r="X458" s="178"/>
      <c r="Y458" s="178"/>
      <c r="Z458" s="178"/>
    </row>
    <row r="459" ht="14.25" customHeight="1">
      <c r="A459" s="176"/>
      <c r="B459" s="177"/>
      <c r="C459" s="177"/>
      <c r="D459" s="177"/>
      <c r="E459" s="177"/>
      <c r="F459" s="177"/>
      <c r="G459" s="177"/>
      <c r="H459" s="178"/>
      <c r="I459" s="178"/>
      <c r="J459" s="178"/>
      <c r="K459" s="178"/>
      <c r="L459" s="178"/>
      <c r="M459" s="178"/>
      <c r="N459" s="178"/>
      <c r="O459" s="178"/>
      <c r="P459" s="178"/>
      <c r="Q459" s="178"/>
      <c r="R459" s="178"/>
      <c r="S459" s="178"/>
      <c r="T459" s="178"/>
      <c r="U459" s="178"/>
      <c r="V459" s="178"/>
      <c r="W459" s="178"/>
      <c r="X459" s="178"/>
      <c r="Y459" s="178"/>
      <c r="Z459" s="178"/>
    </row>
    <row r="460" ht="14.25" customHeight="1">
      <c r="A460" s="176"/>
      <c r="B460" s="177"/>
      <c r="C460" s="177"/>
      <c r="D460" s="177"/>
      <c r="E460" s="177"/>
      <c r="F460" s="177"/>
      <c r="G460" s="177"/>
      <c r="H460" s="178"/>
      <c r="I460" s="178"/>
      <c r="J460" s="178"/>
      <c r="K460" s="178"/>
      <c r="L460" s="178"/>
      <c r="M460" s="178"/>
      <c r="N460" s="178"/>
      <c r="O460" s="178"/>
      <c r="P460" s="178"/>
      <c r="Q460" s="178"/>
      <c r="R460" s="178"/>
      <c r="S460" s="178"/>
      <c r="T460" s="178"/>
      <c r="U460" s="178"/>
      <c r="V460" s="178"/>
      <c r="W460" s="178"/>
      <c r="X460" s="178"/>
      <c r="Y460" s="178"/>
      <c r="Z460" s="178"/>
    </row>
    <row r="461" ht="14.25" customHeight="1">
      <c r="A461" s="176"/>
      <c r="B461" s="177"/>
      <c r="C461" s="177"/>
      <c r="D461" s="177"/>
      <c r="E461" s="177"/>
      <c r="F461" s="177"/>
      <c r="G461" s="177"/>
      <c r="H461" s="178"/>
      <c r="I461" s="178"/>
      <c r="J461" s="178"/>
      <c r="K461" s="178"/>
      <c r="L461" s="178"/>
      <c r="M461" s="178"/>
      <c r="N461" s="178"/>
      <c r="O461" s="178"/>
      <c r="P461" s="178"/>
      <c r="Q461" s="178"/>
      <c r="R461" s="178"/>
      <c r="S461" s="178"/>
      <c r="T461" s="178"/>
      <c r="U461" s="178"/>
      <c r="V461" s="178"/>
      <c r="W461" s="178"/>
      <c r="X461" s="178"/>
      <c r="Y461" s="178"/>
      <c r="Z461" s="178"/>
    </row>
    <row r="462" ht="14.25" customHeight="1">
      <c r="A462" s="176"/>
      <c r="B462" s="177"/>
      <c r="C462" s="177"/>
      <c r="D462" s="177"/>
      <c r="E462" s="177"/>
      <c r="F462" s="177"/>
      <c r="G462" s="177"/>
      <c r="H462" s="178"/>
      <c r="I462" s="178"/>
      <c r="J462" s="178"/>
      <c r="K462" s="178"/>
      <c r="L462" s="178"/>
      <c r="M462" s="178"/>
      <c r="N462" s="178"/>
      <c r="O462" s="178"/>
      <c r="P462" s="178"/>
      <c r="Q462" s="178"/>
      <c r="R462" s="178"/>
      <c r="S462" s="178"/>
      <c r="T462" s="178"/>
      <c r="U462" s="178"/>
      <c r="V462" s="178"/>
      <c r="W462" s="178"/>
      <c r="X462" s="178"/>
      <c r="Y462" s="178"/>
      <c r="Z462" s="178"/>
    </row>
    <row r="463" ht="14.25" customHeight="1">
      <c r="A463" s="176"/>
      <c r="B463" s="177"/>
      <c r="C463" s="177"/>
      <c r="D463" s="177"/>
      <c r="E463" s="177"/>
      <c r="F463" s="177"/>
      <c r="G463" s="177"/>
      <c r="H463" s="178"/>
      <c r="I463" s="178"/>
      <c r="J463" s="178"/>
      <c r="K463" s="178"/>
      <c r="L463" s="178"/>
      <c r="M463" s="178"/>
      <c r="N463" s="178"/>
      <c r="O463" s="178"/>
      <c r="P463" s="178"/>
      <c r="Q463" s="178"/>
      <c r="R463" s="178"/>
      <c r="S463" s="178"/>
      <c r="T463" s="178"/>
      <c r="U463" s="178"/>
      <c r="V463" s="178"/>
      <c r="W463" s="178"/>
      <c r="X463" s="178"/>
      <c r="Y463" s="178"/>
      <c r="Z463" s="178"/>
    </row>
    <row r="464" ht="14.25" customHeight="1">
      <c r="A464" s="176"/>
      <c r="B464" s="177"/>
      <c r="C464" s="177"/>
      <c r="D464" s="177"/>
      <c r="E464" s="177"/>
      <c r="F464" s="177"/>
      <c r="G464" s="177"/>
      <c r="H464" s="178"/>
      <c r="I464" s="178"/>
      <c r="J464" s="178"/>
      <c r="K464" s="178"/>
      <c r="L464" s="178"/>
      <c r="M464" s="178"/>
      <c r="N464" s="178"/>
      <c r="O464" s="178"/>
      <c r="P464" s="178"/>
      <c r="Q464" s="178"/>
      <c r="R464" s="178"/>
      <c r="S464" s="178"/>
      <c r="T464" s="178"/>
      <c r="U464" s="178"/>
      <c r="V464" s="178"/>
      <c r="W464" s="178"/>
      <c r="X464" s="178"/>
      <c r="Y464" s="178"/>
      <c r="Z464" s="178"/>
    </row>
    <row r="465" ht="14.25" customHeight="1">
      <c r="A465" s="176"/>
      <c r="B465" s="177"/>
      <c r="C465" s="177"/>
      <c r="D465" s="177"/>
      <c r="E465" s="177"/>
      <c r="F465" s="177"/>
      <c r="G465" s="177"/>
      <c r="H465" s="178"/>
      <c r="I465" s="178"/>
      <c r="J465" s="178"/>
      <c r="K465" s="178"/>
      <c r="L465" s="178"/>
      <c r="M465" s="178"/>
      <c r="N465" s="178"/>
      <c r="O465" s="178"/>
      <c r="P465" s="178"/>
      <c r="Q465" s="178"/>
      <c r="R465" s="178"/>
      <c r="S465" s="178"/>
      <c r="T465" s="178"/>
      <c r="U465" s="178"/>
      <c r="V465" s="178"/>
      <c r="W465" s="178"/>
      <c r="X465" s="178"/>
      <c r="Y465" s="178"/>
      <c r="Z465" s="178"/>
    </row>
    <row r="466" ht="14.25" customHeight="1">
      <c r="A466" s="176"/>
      <c r="B466" s="177"/>
      <c r="C466" s="177"/>
      <c r="D466" s="177"/>
      <c r="E466" s="177"/>
      <c r="F466" s="177"/>
      <c r="G466" s="177"/>
      <c r="H466" s="178"/>
      <c r="I466" s="178"/>
      <c r="J466" s="178"/>
      <c r="K466" s="178"/>
      <c r="L466" s="178"/>
      <c r="M466" s="178"/>
      <c r="N466" s="178"/>
      <c r="O466" s="178"/>
      <c r="P466" s="178"/>
      <c r="Q466" s="178"/>
      <c r="R466" s="178"/>
      <c r="S466" s="178"/>
      <c r="T466" s="178"/>
      <c r="U466" s="178"/>
      <c r="V466" s="178"/>
      <c r="W466" s="178"/>
      <c r="X466" s="178"/>
      <c r="Y466" s="178"/>
      <c r="Z466" s="178"/>
    </row>
    <row r="467" ht="14.25" customHeight="1">
      <c r="A467" s="176"/>
      <c r="B467" s="177"/>
      <c r="C467" s="177"/>
      <c r="D467" s="177"/>
      <c r="E467" s="177"/>
      <c r="F467" s="177"/>
      <c r="G467" s="177"/>
      <c r="H467" s="178"/>
      <c r="I467" s="178"/>
      <c r="J467" s="178"/>
      <c r="K467" s="178"/>
      <c r="L467" s="178"/>
      <c r="M467" s="178"/>
      <c r="N467" s="178"/>
      <c r="O467" s="178"/>
      <c r="P467" s="178"/>
      <c r="Q467" s="178"/>
      <c r="R467" s="178"/>
      <c r="S467" s="178"/>
      <c r="T467" s="178"/>
      <c r="U467" s="178"/>
      <c r="V467" s="178"/>
      <c r="W467" s="178"/>
      <c r="X467" s="178"/>
      <c r="Y467" s="178"/>
      <c r="Z467" s="178"/>
    </row>
    <row r="468" ht="14.25" customHeight="1">
      <c r="A468" s="176"/>
      <c r="B468" s="177"/>
      <c r="C468" s="177"/>
      <c r="D468" s="177"/>
      <c r="E468" s="177"/>
      <c r="F468" s="177"/>
      <c r="G468" s="177"/>
      <c r="H468" s="178"/>
      <c r="I468" s="178"/>
      <c r="J468" s="178"/>
      <c r="K468" s="178"/>
      <c r="L468" s="178"/>
      <c r="M468" s="178"/>
      <c r="N468" s="178"/>
      <c r="O468" s="178"/>
      <c r="P468" s="178"/>
      <c r="Q468" s="178"/>
      <c r="R468" s="178"/>
      <c r="S468" s="178"/>
      <c r="T468" s="178"/>
      <c r="U468" s="178"/>
      <c r="V468" s="178"/>
      <c r="W468" s="178"/>
      <c r="X468" s="178"/>
      <c r="Y468" s="178"/>
      <c r="Z468" s="178"/>
    </row>
    <row r="469" ht="14.25" customHeight="1">
      <c r="A469" s="176"/>
      <c r="B469" s="177"/>
      <c r="C469" s="177"/>
      <c r="D469" s="177"/>
      <c r="E469" s="177"/>
      <c r="F469" s="177"/>
      <c r="G469" s="177"/>
      <c r="H469" s="178"/>
      <c r="I469" s="178"/>
      <c r="J469" s="178"/>
      <c r="K469" s="178"/>
      <c r="L469" s="178"/>
      <c r="M469" s="178"/>
      <c r="N469" s="178"/>
      <c r="O469" s="178"/>
      <c r="P469" s="178"/>
      <c r="Q469" s="178"/>
      <c r="R469" s="178"/>
      <c r="S469" s="178"/>
      <c r="T469" s="178"/>
      <c r="U469" s="178"/>
      <c r="V469" s="178"/>
      <c r="W469" s="178"/>
      <c r="X469" s="178"/>
      <c r="Y469" s="178"/>
      <c r="Z469" s="178"/>
    </row>
    <row r="470" ht="14.25" customHeight="1">
      <c r="A470" s="176"/>
      <c r="B470" s="177"/>
      <c r="C470" s="177"/>
      <c r="D470" s="177"/>
      <c r="E470" s="177"/>
      <c r="F470" s="177"/>
      <c r="G470" s="177"/>
      <c r="H470" s="178"/>
      <c r="I470" s="178"/>
      <c r="J470" s="178"/>
      <c r="K470" s="178"/>
      <c r="L470" s="178"/>
      <c r="M470" s="178"/>
      <c r="N470" s="178"/>
      <c r="O470" s="178"/>
      <c r="P470" s="178"/>
      <c r="Q470" s="178"/>
      <c r="R470" s="178"/>
      <c r="S470" s="178"/>
      <c r="T470" s="178"/>
      <c r="U470" s="178"/>
      <c r="V470" s="178"/>
      <c r="W470" s="178"/>
      <c r="X470" s="178"/>
      <c r="Y470" s="178"/>
      <c r="Z470" s="178"/>
    </row>
    <row r="471" ht="14.25" customHeight="1">
      <c r="A471" s="176"/>
      <c r="B471" s="177"/>
      <c r="C471" s="177"/>
      <c r="D471" s="177"/>
      <c r="E471" s="177"/>
      <c r="F471" s="177"/>
      <c r="G471" s="177"/>
      <c r="H471" s="178"/>
      <c r="I471" s="178"/>
      <c r="J471" s="178"/>
      <c r="K471" s="178"/>
      <c r="L471" s="178"/>
      <c r="M471" s="178"/>
      <c r="N471" s="178"/>
      <c r="O471" s="178"/>
      <c r="P471" s="178"/>
      <c r="Q471" s="178"/>
      <c r="R471" s="178"/>
      <c r="S471" s="178"/>
      <c r="T471" s="178"/>
      <c r="U471" s="178"/>
      <c r="V471" s="178"/>
      <c r="W471" s="178"/>
      <c r="X471" s="178"/>
      <c r="Y471" s="178"/>
      <c r="Z471" s="178"/>
    </row>
    <row r="472" ht="14.25" customHeight="1">
      <c r="A472" s="176"/>
      <c r="B472" s="177"/>
      <c r="C472" s="177"/>
      <c r="D472" s="177"/>
      <c r="E472" s="177"/>
      <c r="F472" s="177"/>
      <c r="G472" s="177"/>
      <c r="H472" s="178"/>
      <c r="I472" s="178"/>
      <c r="J472" s="178"/>
      <c r="K472" s="178"/>
      <c r="L472" s="178"/>
      <c r="M472" s="178"/>
      <c r="N472" s="178"/>
      <c r="O472" s="178"/>
      <c r="P472" s="178"/>
      <c r="Q472" s="178"/>
      <c r="R472" s="178"/>
      <c r="S472" s="178"/>
      <c r="T472" s="178"/>
      <c r="U472" s="178"/>
      <c r="V472" s="178"/>
      <c r="W472" s="178"/>
      <c r="X472" s="178"/>
      <c r="Y472" s="178"/>
      <c r="Z472" s="178"/>
    </row>
    <row r="473" ht="14.25" customHeight="1">
      <c r="A473" s="176"/>
      <c r="B473" s="177"/>
      <c r="C473" s="177"/>
      <c r="D473" s="177"/>
      <c r="E473" s="177"/>
      <c r="F473" s="177"/>
      <c r="G473" s="177"/>
      <c r="H473" s="178"/>
      <c r="I473" s="178"/>
      <c r="J473" s="178"/>
      <c r="K473" s="178"/>
      <c r="L473" s="178"/>
      <c r="M473" s="178"/>
      <c r="N473" s="178"/>
      <c r="O473" s="178"/>
      <c r="P473" s="178"/>
      <c r="Q473" s="178"/>
      <c r="R473" s="178"/>
      <c r="S473" s="178"/>
      <c r="T473" s="178"/>
      <c r="U473" s="178"/>
      <c r="V473" s="178"/>
      <c r="W473" s="178"/>
      <c r="X473" s="178"/>
      <c r="Y473" s="178"/>
      <c r="Z473" s="178"/>
    </row>
    <row r="474" ht="14.25" customHeight="1">
      <c r="A474" s="176"/>
      <c r="B474" s="177"/>
      <c r="C474" s="177"/>
      <c r="D474" s="177"/>
      <c r="E474" s="177"/>
      <c r="F474" s="177"/>
      <c r="G474" s="177"/>
      <c r="H474" s="178"/>
      <c r="I474" s="178"/>
      <c r="J474" s="178"/>
      <c r="K474" s="178"/>
      <c r="L474" s="178"/>
      <c r="M474" s="178"/>
      <c r="N474" s="178"/>
      <c r="O474" s="178"/>
      <c r="P474" s="178"/>
      <c r="Q474" s="178"/>
      <c r="R474" s="178"/>
      <c r="S474" s="178"/>
      <c r="T474" s="178"/>
      <c r="U474" s="178"/>
      <c r="V474" s="178"/>
      <c r="W474" s="178"/>
      <c r="X474" s="178"/>
      <c r="Y474" s="178"/>
      <c r="Z474" s="178"/>
    </row>
    <row r="475" ht="14.25" customHeight="1">
      <c r="A475" s="176"/>
      <c r="B475" s="177"/>
      <c r="C475" s="177"/>
      <c r="D475" s="177"/>
      <c r="E475" s="177"/>
      <c r="F475" s="177"/>
      <c r="G475" s="177"/>
      <c r="H475" s="178"/>
      <c r="I475" s="178"/>
      <c r="J475" s="178"/>
      <c r="K475" s="178"/>
      <c r="L475" s="178"/>
      <c r="M475" s="178"/>
      <c r="N475" s="178"/>
      <c r="O475" s="178"/>
      <c r="P475" s="178"/>
      <c r="Q475" s="178"/>
      <c r="R475" s="178"/>
      <c r="S475" s="178"/>
      <c r="T475" s="178"/>
      <c r="U475" s="178"/>
      <c r="V475" s="178"/>
      <c r="W475" s="178"/>
      <c r="X475" s="178"/>
      <c r="Y475" s="178"/>
      <c r="Z475" s="178"/>
    </row>
    <row r="476" ht="14.25" customHeight="1">
      <c r="A476" s="176"/>
      <c r="B476" s="177"/>
      <c r="C476" s="177"/>
      <c r="D476" s="177"/>
      <c r="E476" s="177"/>
      <c r="F476" s="177"/>
      <c r="G476" s="177"/>
      <c r="H476" s="178"/>
      <c r="I476" s="178"/>
      <c r="J476" s="178"/>
      <c r="K476" s="178"/>
      <c r="L476" s="178"/>
      <c r="M476" s="178"/>
      <c r="N476" s="178"/>
      <c r="O476" s="178"/>
      <c r="P476" s="178"/>
      <c r="Q476" s="178"/>
      <c r="R476" s="178"/>
      <c r="S476" s="178"/>
      <c r="T476" s="178"/>
      <c r="U476" s="178"/>
      <c r="V476" s="178"/>
      <c r="W476" s="178"/>
      <c r="X476" s="178"/>
      <c r="Y476" s="178"/>
      <c r="Z476" s="178"/>
    </row>
    <row r="477" ht="14.25" customHeight="1">
      <c r="A477" s="176"/>
      <c r="B477" s="177"/>
      <c r="C477" s="177"/>
      <c r="D477" s="177"/>
      <c r="E477" s="177"/>
      <c r="F477" s="177"/>
      <c r="G477" s="177"/>
      <c r="H477" s="178"/>
      <c r="I477" s="178"/>
      <c r="J477" s="178"/>
      <c r="K477" s="178"/>
      <c r="L477" s="178"/>
      <c r="M477" s="178"/>
      <c r="N477" s="178"/>
      <c r="O477" s="178"/>
      <c r="P477" s="178"/>
      <c r="Q477" s="178"/>
      <c r="R477" s="178"/>
      <c r="S477" s="178"/>
      <c r="T477" s="178"/>
      <c r="U477" s="178"/>
      <c r="V477" s="178"/>
      <c r="W477" s="178"/>
      <c r="X477" s="178"/>
      <c r="Y477" s="178"/>
      <c r="Z477" s="178"/>
    </row>
    <row r="478" ht="14.25" customHeight="1">
      <c r="A478" s="176"/>
      <c r="B478" s="177"/>
      <c r="C478" s="177"/>
      <c r="D478" s="177"/>
      <c r="E478" s="177"/>
      <c r="F478" s="177"/>
      <c r="G478" s="177"/>
      <c r="H478" s="178"/>
      <c r="I478" s="178"/>
      <c r="J478" s="178"/>
      <c r="K478" s="178"/>
      <c r="L478" s="178"/>
      <c r="M478" s="178"/>
      <c r="N478" s="178"/>
      <c r="O478" s="178"/>
      <c r="P478" s="178"/>
      <c r="Q478" s="178"/>
      <c r="R478" s="178"/>
      <c r="S478" s="178"/>
      <c r="T478" s="178"/>
      <c r="U478" s="178"/>
      <c r="V478" s="178"/>
      <c r="W478" s="178"/>
      <c r="X478" s="178"/>
      <c r="Y478" s="178"/>
      <c r="Z478" s="178"/>
    </row>
    <row r="479" ht="14.25" customHeight="1">
      <c r="A479" s="176"/>
      <c r="B479" s="177"/>
      <c r="C479" s="177"/>
      <c r="D479" s="177"/>
      <c r="E479" s="177"/>
      <c r="F479" s="177"/>
      <c r="G479" s="177"/>
      <c r="H479" s="178"/>
      <c r="I479" s="178"/>
      <c r="J479" s="178"/>
      <c r="K479" s="178"/>
      <c r="L479" s="178"/>
      <c r="M479" s="178"/>
      <c r="N479" s="178"/>
      <c r="O479" s="178"/>
      <c r="P479" s="178"/>
      <c r="Q479" s="178"/>
      <c r="R479" s="178"/>
      <c r="S479" s="178"/>
      <c r="T479" s="178"/>
      <c r="U479" s="178"/>
      <c r="V479" s="178"/>
      <c r="W479" s="178"/>
      <c r="X479" s="178"/>
      <c r="Y479" s="178"/>
      <c r="Z479" s="178"/>
    </row>
    <row r="480" ht="14.25" customHeight="1">
      <c r="A480" s="176"/>
      <c r="B480" s="177"/>
      <c r="C480" s="177"/>
      <c r="D480" s="177"/>
      <c r="E480" s="177"/>
      <c r="F480" s="177"/>
      <c r="G480" s="177"/>
      <c r="H480" s="178"/>
      <c r="I480" s="178"/>
      <c r="J480" s="178"/>
      <c r="K480" s="178"/>
      <c r="L480" s="178"/>
      <c r="M480" s="178"/>
      <c r="N480" s="178"/>
      <c r="O480" s="178"/>
      <c r="P480" s="178"/>
      <c r="Q480" s="178"/>
      <c r="R480" s="178"/>
      <c r="S480" s="178"/>
      <c r="T480" s="178"/>
      <c r="U480" s="178"/>
      <c r="V480" s="178"/>
      <c r="W480" s="178"/>
      <c r="X480" s="178"/>
      <c r="Y480" s="178"/>
      <c r="Z480" s="178"/>
    </row>
    <row r="481" ht="14.25" customHeight="1">
      <c r="A481" s="176"/>
      <c r="B481" s="177"/>
      <c r="C481" s="177"/>
      <c r="D481" s="177"/>
      <c r="E481" s="177"/>
      <c r="F481" s="177"/>
      <c r="G481" s="177"/>
      <c r="H481" s="178"/>
      <c r="I481" s="178"/>
      <c r="J481" s="178"/>
      <c r="K481" s="178"/>
      <c r="L481" s="178"/>
      <c r="M481" s="178"/>
      <c r="N481" s="178"/>
      <c r="O481" s="178"/>
      <c r="P481" s="178"/>
      <c r="Q481" s="178"/>
      <c r="R481" s="178"/>
      <c r="S481" s="178"/>
      <c r="T481" s="178"/>
      <c r="U481" s="178"/>
      <c r="V481" s="178"/>
      <c r="W481" s="178"/>
      <c r="X481" s="178"/>
      <c r="Y481" s="178"/>
      <c r="Z481" s="178"/>
    </row>
    <row r="482" ht="14.25" customHeight="1">
      <c r="A482" s="176"/>
      <c r="B482" s="177"/>
      <c r="C482" s="177"/>
      <c r="D482" s="177"/>
      <c r="E482" s="177"/>
      <c r="F482" s="177"/>
      <c r="G482" s="177"/>
      <c r="H482" s="178"/>
      <c r="I482" s="178"/>
      <c r="J482" s="178"/>
      <c r="K482" s="178"/>
      <c r="L482" s="178"/>
      <c r="M482" s="178"/>
      <c r="N482" s="178"/>
      <c r="O482" s="178"/>
      <c r="P482" s="178"/>
      <c r="Q482" s="178"/>
      <c r="R482" s="178"/>
      <c r="S482" s="178"/>
      <c r="T482" s="178"/>
      <c r="U482" s="178"/>
      <c r="V482" s="178"/>
      <c r="W482" s="178"/>
      <c r="X482" s="178"/>
      <c r="Y482" s="178"/>
      <c r="Z482" s="178"/>
    </row>
    <row r="483" ht="14.25" customHeight="1">
      <c r="A483" s="176"/>
      <c r="B483" s="177"/>
      <c r="C483" s="177"/>
      <c r="D483" s="177"/>
      <c r="E483" s="177"/>
      <c r="F483" s="177"/>
      <c r="G483" s="177"/>
      <c r="H483" s="178"/>
      <c r="I483" s="178"/>
      <c r="J483" s="178"/>
      <c r="K483" s="178"/>
      <c r="L483" s="178"/>
      <c r="M483" s="178"/>
      <c r="N483" s="178"/>
      <c r="O483" s="178"/>
      <c r="P483" s="178"/>
      <c r="Q483" s="178"/>
      <c r="R483" s="178"/>
      <c r="S483" s="178"/>
      <c r="T483" s="178"/>
      <c r="U483" s="178"/>
      <c r="V483" s="178"/>
      <c r="W483" s="178"/>
      <c r="X483" s="178"/>
      <c r="Y483" s="178"/>
      <c r="Z483" s="178"/>
    </row>
    <row r="484" ht="14.25" customHeight="1">
      <c r="A484" s="176"/>
      <c r="B484" s="177"/>
      <c r="C484" s="177"/>
      <c r="D484" s="177"/>
      <c r="E484" s="177"/>
      <c r="F484" s="177"/>
      <c r="G484" s="177"/>
      <c r="H484" s="178"/>
      <c r="I484" s="178"/>
      <c r="J484" s="178"/>
      <c r="K484" s="178"/>
      <c r="L484" s="178"/>
      <c r="M484" s="178"/>
      <c r="N484" s="178"/>
      <c r="O484" s="178"/>
      <c r="P484" s="178"/>
      <c r="Q484" s="178"/>
      <c r="R484" s="178"/>
      <c r="S484" s="178"/>
      <c r="T484" s="178"/>
      <c r="U484" s="178"/>
      <c r="V484" s="178"/>
      <c r="W484" s="178"/>
      <c r="X484" s="178"/>
      <c r="Y484" s="178"/>
      <c r="Z484" s="178"/>
    </row>
    <row r="485" ht="14.25" customHeight="1">
      <c r="A485" s="176"/>
      <c r="B485" s="177"/>
      <c r="C485" s="177"/>
      <c r="D485" s="177"/>
      <c r="E485" s="177"/>
      <c r="F485" s="177"/>
      <c r="G485" s="177"/>
      <c r="H485" s="178"/>
      <c r="I485" s="178"/>
      <c r="J485" s="178"/>
      <c r="K485" s="178"/>
      <c r="L485" s="178"/>
      <c r="M485" s="178"/>
      <c r="N485" s="178"/>
      <c r="O485" s="178"/>
      <c r="P485" s="178"/>
      <c r="Q485" s="178"/>
      <c r="R485" s="178"/>
      <c r="S485" s="178"/>
      <c r="T485" s="178"/>
      <c r="U485" s="178"/>
      <c r="V485" s="178"/>
      <c r="W485" s="178"/>
      <c r="X485" s="178"/>
      <c r="Y485" s="178"/>
      <c r="Z485" s="178"/>
    </row>
    <row r="486" ht="14.25" customHeight="1">
      <c r="A486" s="176"/>
      <c r="B486" s="177"/>
      <c r="C486" s="177"/>
      <c r="D486" s="177"/>
      <c r="E486" s="177"/>
      <c r="F486" s="177"/>
      <c r="G486" s="177"/>
      <c r="H486" s="178"/>
      <c r="I486" s="178"/>
      <c r="J486" s="178"/>
      <c r="K486" s="178"/>
      <c r="L486" s="178"/>
      <c r="M486" s="178"/>
      <c r="N486" s="178"/>
      <c r="O486" s="178"/>
      <c r="P486" s="178"/>
      <c r="Q486" s="178"/>
      <c r="R486" s="178"/>
      <c r="S486" s="178"/>
      <c r="T486" s="178"/>
      <c r="U486" s="178"/>
      <c r="V486" s="178"/>
      <c r="W486" s="178"/>
      <c r="X486" s="178"/>
      <c r="Y486" s="178"/>
      <c r="Z486" s="178"/>
    </row>
    <row r="487" ht="14.25" customHeight="1">
      <c r="A487" s="176"/>
      <c r="B487" s="177"/>
      <c r="C487" s="177"/>
      <c r="D487" s="177"/>
      <c r="E487" s="177"/>
      <c r="F487" s="177"/>
      <c r="G487" s="177"/>
      <c r="H487" s="178"/>
      <c r="I487" s="178"/>
      <c r="J487" s="178"/>
      <c r="K487" s="178"/>
      <c r="L487" s="178"/>
      <c r="M487" s="178"/>
      <c r="N487" s="178"/>
      <c r="O487" s="178"/>
      <c r="P487" s="178"/>
      <c r="Q487" s="178"/>
      <c r="R487" s="178"/>
      <c r="S487" s="178"/>
      <c r="T487" s="178"/>
      <c r="U487" s="178"/>
      <c r="V487" s="178"/>
      <c r="W487" s="178"/>
      <c r="X487" s="178"/>
      <c r="Y487" s="178"/>
      <c r="Z487" s="178"/>
    </row>
    <row r="488" ht="14.25" customHeight="1">
      <c r="A488" s="176"/>
      <c r="B488" s="177"/>
      <c r="C488" s="177"/>
      <c r="D488" s="177"/>
      <c r="E488" s="177"/>
      <c r="F488" s="177"/>
      <c r="G488" s="177"/>
      <c r="H488" s="178"/>
      <c r="I488" s="178"/>
      <c r="J488" s="178"/>
      <c r="K488" s="178"/>
      <c r="L488" s="178"/>
      <c r="M488" s="178"/>
      <c r="N488" s="178"/>
      <c r="O488" s="178"/>
      <c r="P488" s="178"/>
      <c r="Q488" s="178"/>
      <c r="R488" s="178"/>
      <c r="S488" s="178"/>
      <c r="T488" s="178"/>
      <c r="U488" s="178"/>
      <c r="V488" s="178"/>
      <c r="W488" s="178"/>
      <c r="X488" s="178"/>
      <c r="Y488" s="178"/>
      <c r="Z488" s="178"/>
    </row>
    <row r="489" ht="14.25" customHeight="1">
      <c r="A489" s="176"/>
      <c r="B489" s="177"/>
      <c r="C489" s="177"/>
      <c r="D489" s="177"/>
      <c r="E489" s="177"/>
      <c r="F489" s="177"/>
      <c r="G489" s="177"/>
      <c r="H489" s="178"/>
      <c r="I489" s="178"/>
      <c r="J489" s="178"/>
      <c r="K489" s="178"/>
      <c r="L489" s="178"/>
      <c r="M489" s="178"/>
      <c r="N489" s="178"/>
      <c r="O489" s="178"/>
      <c r="P489" s="178"/>
      <c r="Q489" s="178"/>
      <c r="R489" s="178"/>
      <c r="S489" s="178"/>
      <c r="T489" s="178"/>
      <c r="U489" s="178"/>
      <c r="V489" s="178"/>
      <c r="W489" s="178"/>
      <c r="X489" s="178"/>
      <c r="Y489" s="178"/>
      <c r="Z489" s="178"/>
    </row>
    <row r="490" ht="14.25" customHeight="1">
      <c r="A490" s="176"/>
      <c r="B490" s="177"/>
      <c r="C490" s="177"/>
      <c r="D490" s="177"/>
      <c r="E490" s="177"/>
      <c r="F490" s="177"/>
      <c r="G490" s="177"/>
      <c r="H490" s="178"/>
      <c r="I490" s="178"/>
      <c r="J490" s="178"/>
      <c r="K490" s="178"/>
      <c r="L490" s="178"/>
      <c r="M490" s="178"/>
      <c r="N490" s="178"/>
      <c r="O490" s="178"/>
      <c r="P490" s="178"/>
      <c r="Q490" s="178"/>
      <c r="R490" s="178"/>
      <c r="S490" s="178"/>
      <c r="T490" s="178"/>
      <c r="U490" s="178"/>
      <c r="V490" s="178"/>
      <c r="W490" s="178"/>
      <c r="X490" s="178"/>
      <c r="Y490" s="178"/>
      <c r="Z490" s="178"/>
    </row>
    <row r="491" ht="14.25" customHeight="1">
      <c r="A491" s="176"/>
      <c r="B491" s="177"/>
      <c r="C491" s="177"/>
      <c r="D491" s="177"/>
      <c r="E491" s="177"/>
      <c r="F491" s="177"/>
      <c r="G491" s="177"/>
      <c r="H491" s="178"/>
      <c r="I491" s="178"/>
      <c r="J491" s="178"/>
      <c r="K491" s="178"/>
      <c r="L491" s="178"/>
      <c r="M491" s="178"/>
      <c r="N491" s="178"/>
      <c r="O491" s="178"/>
      <c r="P491" s="178"/>
      <c r="Q491" s="178"/>
      <c r="R491" s="178"/>
      <c r="S491" s="178"/>
      <c r="T491" s="178"/>
      <c r="U491" s="178"/>
      <c r="V491" s="178"/>
      <c r="W491" s="178"/>
      <c r="X491" s="178"/>
      <c r="Y491" s="178"/>
      <c r="Z491" s="178"/>
    </row>
    <row r="492" ht="14.25" customHeight="1">
      <c r="A492" s="176"/>
      <c r="B492" s="177"/>
      <c r="C492" s="177"/>
      <c r="D492" s="177"/>
      <c r="E492" s="177"/>
      <c r="F492" s="177"/>
      <c r="G492" s="177"/>
      <c r="H492" s="178"/>
      <c r="I492" s="178"/>
      <c r="J492" s="178"/>
      <c r="K492" s="178"/>
      <c r="L492" s="178"/>
      <c r="M492" s="178"/>
      <c r="N492" s="178"/>
      <c r="O492" s="178"/>
      <c r="P492" s="178"/>
      <c r="Q492" s="178"/>
      <c r="R492" s="178"/>
      <c r="S492" s="178"/>
      <c r="T492" s="178"/>
      <c r="U492" s="178"/>
      <c r="V492" s="178"/>
      <c r="W492" s="178"/>
      <c r="X492" s="178"/>
      <c r="Y492" s="178"/>
      <c r="Z492" s="178"/>
    </row>
    <row r="493" ht="14.25" customHeight="1">
      <c r="A493" s="176"/>
      <c r="B493" s="177"/>
      <c r="C493" s="177"/>
      <c r="D493" s="177"/>
      <c r="E493" s="177"/>
      <c r="F493" s="177"/>
      <c r="G493" s="177"/>
      <c r="H493" s="178"/>
      <c r="I493" s="178"/>
      <c r="J493" s="178"/>
      <c r="K493" s="178"/>
      <c r="L493" s="178"/>
      <c r="M493" s="178"/>
      <c r="N493" s="178"/>
      <c r="O493" s="178"/>
      <c r="P493" s="178"/>
      <c r="Q493" s="178"/>
      <c r="R493" s="178"/>
      <c r="S493" s="178"/>
      <c r="T493" s="178"/>
      <c r="U493" s="178"/>
      <c r="V493" s="178"/>
      <c r="W493" s="178"/>
      <c r="X493" s="178"/>
      <c r="Y493" s="178"/>
      <c r="Z493" s="178"/>
    </row>
    <row r="494" ht="14.25" customHeight="1">
      <c r="A494" s="176"/>
      <c r="B494" s="177"/>
      <c r="C494" s="177"/>
      <c r="D494" s="177"/>
      <c r="E494" s="177"/>
      <c r="F494" s="177"/>
      <c r="G494" s="177"/>
      <c r="H494" s="178"/>
      <c r="I494" s="178"/>
      <c r="J494" s="178"/>
      <c r="K494" s="178"/>
      <c r="L494" s="178"/>
      <c r="M494" s="178"/>
      <c r="N494" s="178"/>
      <c r="O494" s="178"/>
      <c r="P494" s="178"/>
      <c r="Q494" s="178"/>
      <c r="R494" s="178"/>
      <c r="S494" s="178"/>
      <c r="T494" s="178"/>
      <c r="U494" s="178"/>
      <c r="V494" s="178"/>
      <c r="W494" s="178"/>
      <c r="X494" s="178"/>
      <c r="Y494" s="178"/>
      <c r="Z494" s="178"/>
    </row>
    <row r="495" ht="14.25" customHeight="1">
      <c r="A495" s="176"/>
      <c r="B495" s="177"/>
      <c r="C495" s="177"/>
      <c r="D495" s="177"/>
      <c r="E495" s="177"/>
      <c r="F495" s="177"/>
      <c r="G495" s="177"/>
      <c r="H495" s="178"/>
      <c r="I495" s="178"/>
      <c r="J495" s="178"/>
      <c r="K495" s="178"/>
      <c r="L495" s="178"/>
      <c r="M495" s="178"/>
      <c r="N495" s="178"/>
      <c r="O495" s="178"/>
      <c r="P495" s="178"/>
      <c r="Q495" s="178"/>
      <c r="R495" s="178"/>
      <c r="S495" s="178"/>
      <c r="T495" s="178"/>
      <c r="U495" s="178"/>
      <c r="V495" s="178"/>
      <c r="W495" s="178"/>
      <c r="X495" s="178"/>
      <c r="Y495" s="178"/>
      <c r="Z495" s="178"/>
    </row>
    <row r="496" ht="14.25" customHeight="1">
      <c r="A496" s="176"/>
      <c r="B496" s="177"/>
      <c r="C496" s="177"/>
      <c r="D496" s="177"/>
      <c r="E496" s="177"/>
      <c r="F496" s="177"/>
      <c r="G496" s="177"/>
      <c r="H496" s="178"/>
      <c r="I496" s="178"/>
      <c r="J496" s="178"/>
      <c r="K496" s="178"/>
      <c r="L496" s="178"/>
      <c r="M496" s="178"/>
      <c r="N496" s="178"/>
      <c r="O496" s="178"/>
      <c r="P496" s="178"/>
      <c r="Q496" s="178"/>
      <c r="R496" s="178"/>
      <c r="S496" s="178"/>
      <c r="T496" s="178"/>
      <c r="U496" s="178"/>
      <c r="V496" s="178"/>
      <c r="W496" s="178"/>
      <c r="X496" s="178"/>
      <c r="Y496" s="178"/>
      <c r="Z496" s="178"/>
    </row>
    <row r="497" ht="14.25" customHeight="1">
      <c r="A497" s="176"/>
      <c r="B497" s="177"/>
      <c r="C497" s="177"/>
      <c r="D497" s="177"/>
      <c r="E497" s="177"/>
      <c r="F497" s="177"/>
      <c r="G497" s="177"/>
      <c r="H497" s="178"/>
      <c r="I497" s="178"/>
      <c r="J497" s="178"/>
      <c r="K497" s="178"/>
      <c r="L497" s="178"/>
      <c r="M497" s="178"/>
      <c r="N497" s="178"/>
      <c r="O497" s="178"/>
      <c r="P497" s="178"/>
      <c r="Q497" s="178"/>
      <c r="R497" s="178"/>
      <c r="S497" s="178"/>
      <c r="T497" s="178"/>
      <c r="U497" s="178"/>
      <c r="V497" s="178"/>
      <c r="W497" s="178"/>
      <c r="X497" s="178"/>
      <c r="Y497" s="178"/>
      <c r="Z497" s="178"/>
    </row>
    <row r="498" ht="14.25" customHeight="1">
      <c r="A498" s="176"/>
      <c r="B498" s="177"/>
      <c r="C498" s="177"/>
      <c r="D498" s="177"/>
      <c r="E498" s="177"/>
      <c r="F498" s="177"/>
      <c r="G498" s="177"/>
      <c r="H498" s="178"/>
      <c r="I498" s="178"/>
      <c r="J498" s="178"/>
      <c r="K498" s="178"/>
      <c r="L498" s="178"/>
      <c r="M498" s="178"/>
      <c r="N498" s="178"/>
      <c r="O498" s="178"/>
      <c r="P498" s="178"/>
      <c r="Q498" s="178"/>
      <c r="R498" s="178"/>
      <c r="S498" s="178"/>
      <c r="T498" s="178"/>
      <c r="U498" s="178"/>
      <c r="V498" s="178"/>
      <c r="W498" s="178"/>
      <c r="X498" s="178"/>
      <c r="Y498" s="178"/>
      <c r="Z498" s="178"/>
    </row>
    <row r="499" ht="14.25" customHeight="1">
      <c r="A499" s="176"/>
      <c r="B499" s="177"/>
      <c r="C499" s="177"/>
      <c r="D499" s="177"/>
      <c r="E499" s="177"/>
      <c r="F499" s="177"/>
      <c r="G499" s="177"/>
      <c r="H499" s="178"/>
      <c r="I499" s="178"/>
      <c r="J499" s="178"/>
      <c r="K499" s="178"/>
      <c r="L499" s="178"/>
      <c r="M499" s="178"/>
      <c r="N499" s="178"/>
      <c r="O499" s="178"/>
      <c r="P499" s="178"/>
      <c r="Q499" s="178"/>
      <c r="R499" s="178"/>
      <c r="S499" s="178"/>
      <c r="T499" s="178"/>
      <c r="U499" s="178"/>
      <c r="V499" s="178"/>
      <c r="W499" s="178"/>
      <c r="X499" s="178"/>
      <c r="Y499" s="178"/>
      <c r="Z499" s="178"/>
    </row>
    <row r="500" ht="14.25" customHeight="1">
      <c r="A500" s="176"/>
      <c r="B500" s="177"/>
      <c r="C500" s="177"/>
      <c r="D500" s="177"/>
      <c r="E500" s="177"/>
      <c r="F500" s="177"/>
      <c r="G500" s="177"/>
      <c r="H500" s="178"/>
      <c r="I500" s="178"/>
      <c r="J500" s="178"/>
      <c r="K500" s="178"/>
      <c r="L500" s="178"/>
      <c r="M500" s="178"/>
      <c r="N500" s="178"/>
      <c r="O500" s="178"/>
      <c r="P500" s="178"/>
      <c r="Q500" s="178"/>
      <c r="R500" s="178"/>
      <c r="S500" s="178"/>
      <c r="T500" s="178"/>
      <c r="U500" s="178"/>
      <c r="V500" s="178"/>
      <c r="W500" s="178"/>
      <c r="X500" s="178"/>
      <c r="Y500" s="178"/>
      <c r="Z500" s="178"/>
    </row>
    <row r="501" ht="14.25" customHeight="1">
      <c r="A501" s="176"/>
      <c r="B501" s="177"/>
      <c r="C501" s="177"/>
      <c r="D501" s="177"/>
      <c r="E501" s="177"/>
      <c r="F501" s="177"/>
      <c r="G501" s="177"/>
      <c r="H501" s="178"/>
      <c r="I501" s="178"/>
      <c r="J501" s="178"/>
      <c r="K501" s="178"/>
      <c r="L501" s="178"/>
      <c r="M501" s="178"/>
      <c r="N501" s="178"/>
      <c r="O501" s="178"/>
      <c r="P501" s="178"/>
      <c r="Q501" s="178"/>
      <c r="R501" s="178"/>
      <c r="S501" s="178"/>
      <c r="T501" s="178"/>
      <c r="U501" s="178"/>
      <c r="V501" s="178"/>
      <c r="W501" s="178"/>
      <c r="X501" s="178"/>
      <c r="Y501" s="178"/>
      <c r="Z501" s="178"/>
    </row>
    <row r="502" ht="14.25" customHeight="1">
      <c r="A502" s="176"/>
      <c r="B502" s="177"/>
      <c r="C502" s="177"/>
      <c r="D502" s="177"/>
      <c r="E502" s="177"/>
      <c r="F502" s="177"/>
      <c r="G502" s="177"/>
      <c r="H502" s="178"/>
      <c r="I502" s="178"/>
      <c r="J502" s="178"/>
      <c r="K502" s="178"/>
      <c r="L502" s="178"/>
      <c r="M502" s="178"/>
      <c r="N502" s="178"/>
      <c r="O502" s="178"/>
      <c r="P502" s="178"/>
      <c r="Q502" s="178"/>
      <c r="R502" s="178"/>
      <c r="S502" s="178"/>
      <c r="T502" s="178"/>
      <c r="U502" s="178"/>
      <c r="V502" s="178"/>
      <c r="W502" s="178"/>
      <c r="X502" s="178"/>
      <c r="Y502" s="178"/>
      <c r="Z502" s="178"/>
    </row>
    <row r="503" ht="14.25" customHeight="1">
      <c r="A503" s="176"/>
      <c r="B503" s="177"/>
      <c r="C503" s="177"/>
      <c r="D503" s="177"/>
      <c r="E503" s="177"/>
      <c r="F503" s="177"/>
      <c r="G503" s="177"/>
      <c r="H503" s="178"/>
      <c r="I503" s="178"/>
      <c r="J503" s="178"/>
      <c r="K503" s="178"/>
      <c r="L503" s="178"/>
      <c r="M503" s="178"/>
      <c r="N503" s="178"/>
      <c r="O503" s="178"/>
      <c r="P503" s="178"/>
      <c r="Q503" s="178"/>
      <c r="R503" s="178"/>
      <c r="S503" s="178"/>
      <c r="T503" s="178"/>
      <c r="U503" s="178"/>
      <c r="V503" s="178"/>
      <c r="W503" s="178"/>
      <c r="X503" s="178"/>
      <c r="Y503" s="178"/>
      <c r="Z503" s="178"/>
    </row>
    <row r="504" ht="14.25" customHeight="1">
      <c r="A504" s="176"/>
      <c r="B504" s="177"/>
      <c r="C504" s="177"/>
      <c r="D504" s="177"/>
      <c r="E504" s="177"/>
      <c r="F504" s="177"/>
      <c r="G504" s="177"/>
      <c r="H504" s="178"/>
      <c r="I504" s="178"/>
      <c r="J504" s="178"/>
      <c r="K504" s="178"/>
      <c r="L504" s="178"/>
      <c r="M504" s="178"/>
      <c r="N504" s="178"/>
      <c r="O504" s="178"/>
      <c r="P504" s="178"/>
      <c r="Q504" s="178"/>
      <c r="R504" s="178"/>
      <c r="S504" s="178"/>
      <c r="T504" s="178"/>
      <c r="U504" s="178"/>
      <c r="V504" s="178"/>
      <c r="W504" s="178"/>
      <c r="X504" s="178"/>
      <c r="Y504" s="178"/>
      <c r="Z504" s="178"/>
    </row>
    <row r="505" ht="14.25" customHeight="1">
      <c r="A505" s="176"/>
      <c r="B505" s="177"/>
      <c r="C505" s="177"/>
      <c r="D505" s="177"/>
      <c r="E505" s="177"/>
      <c r="F505" s="177"/>
      <c r="G505" s="177"/>
      <c r="H505" s="178"/>
      <c r="I505" s="178"/>
      <c r="J505" s="178"/>
      <c r="K505" s="178"/>
      <c r="L505" s="178"/>
      <c r="M505" s="178"/>
      <c r="N505" s="178"/>
      <c r="O505" s="178"/>
      <c r="P505" s="178"/>
      <c r="Q505" s="178"/>
      <c r="R505" s="178"/>
      <c r="S505" s="178"/>
      <c r="T505" s="178"/>
      <c r="U505" s="178"/>
      <c r="V505" s="178"/>
      <c r="W505" s="178"/>
      <c r="X505" s="178"/>
      <c r="Y505" s="178"/>
      <c r="Z505" s="178"/>
    </row>
    <row r="506" ht="14.25" customHeight="1">
      <c r="A506" s="176"/>
      <c r="B506" s="177"/>
      <c r="C506" s="177"/>
      <c r="D506" s="177"/>
      <c r="E506" s="177"/>
      <c r="F506" s="177"/>
      <c r="G506" s="177"/>
      <c r="H506" s="178"/>
      <c r="I506" s="178"/>
      <c r="J506" s="178"/>
      <c r="K506" s="178"/>
      <c r="L506" s="178"/>
      <c r="M506" s="178"/>
      <c r="N506" s="178"/>
      <c r="O506" s="178"/>
      <c r="P506" s="178"/>
      <c r="Q506" s="178"/>
      <c r="R506" s="178"/>
      <c r="S506" s="178"/>
      <c r="T506" s="178"/>
      <c r="U506" s="178"/>
      <c r="V506" s="178"/>
      <c r="W506" s="178"/>
      <c r="X506" s="178"/>
      <c r="Y506" s="178"/>
      <c r="Z506" s="178"/>
    </row>
    <row r="507" ht="14.25" customHeight="1">
      <c r="A507" s="176"/>
      <c r="B507" s="177"/>
      <c r="C507" s="177"/>
      <c r="D507" s="177"/>
      <c r="E507" s="177"/>
      <c r="F507" s="177"/>
      <c r="G507" s="177"/>
      <c r="H507" s="178"/>
      <c r="I507" s="178"/>
      <c r="J507" s="178"/>
      <c r="K507" s="178"/>
      <c r="L507" s="178"/>
      <c r="M507" s="178"/>
      <c r="N507" s="178"/>
      <c r="O507" s="178"/>
      <c r="P507" s="178"/>
      <c r="Q507" s="178"/>
      <c r="R507" s="178"/>
      <c r="S507" s="178"/>
      <c r="T507" s="178"/>
      <c r="U507" s="178"/>
      <c r="V507" s="178"/>
      <c r="W507" s="178"/>
      <c r="X507" s="178"/>
      <c r="Y507" s="178"/>
      <c r="Z507" s="178"/>
    </row>
    <row r="508" ht="14.25" customHeight="1">
      <c r="A508" s="176"/>
      <c r="B508" s="177"/>
      <c r="C508" s="177"/>
      <c r="D508" s="177"/>
      <c r="E508" s="177"/>
      <c r="F508" s="177"/>
      <c r="G508" s="177"/>
      <c r="H508" s="178"/>
      <c r="I508" s="178"/>
      <c r="J508" s="178"/>
      <c r="K508" s="178"/>
      <c r="L508" s="178"/>
      <c r="M508" s="178"/>
      <c r="N508" s="178"/>
      <c r="O508" s="178"/>
      <c r="P508" s="178"/>
      <c r="Q508" s="178"/>
      <c r="R508" s="178"/>
      <c r="S508" s="178"/>
      <c r="T508" s="178"/>
      <c r="U508" s="178"/>
      <c r="V508" s="178"/>
      <c r="W508" s="178"/>
      <c r="X508" s="178"/>
      <c r="Y508" s="178"/>
      <c r="Z508" s="178"/>
    </row>
    <row r="509" ht="14.25" customHeight="1">
      <c r="A509" s="176"/>
      <c r="B509" s="177"/>
      <c r="C509" s="177"/>
      <c r="D509" s="177"/>
      <c r="E509" s="177"/>
      <c r="F509" s="177"/>
      <c r="G509" s="177"/>
      <c r="H509" s="178"/>
      <c r="I509" s="178"/>
      <c r="J509" s="178"/>
      <c r="K509" s="178"/>
      <c r="L509" s="178"/>
      <c r="M509" s="178"/>
      <c r="N509" s="178"/>
      <c r="O509" s="178"/>
      <c r="P509" s="178"/>
      <c r="Q509" s="178"/>
      <c r="R509" s="178"/>
      <c r="S509" s="178"/>
      <c r="T509" s="178"/>
      <c r="U509" s="178"/>
      <c r="V509" s="178"/>
      <c r="W509" s="178"/>
      <c r="X509" s="178"/>
      <c r="Y509" s="178"/>
      <c r="Z509" s="178"/>
    </row>
    <row r="510" ht="14.25" customHeight="1">
      <c r="A510" s="176"/>
      <c r="B510" s="177"/>
      <c r="C510" s="177"/>
      <c r="D510" s="177"/>
      <c r="E510" s="177"/>
      <c r="F510" s="177"/>
      <c r="G510" s="177"/>
      <c r="H510" s="178"/>
      <c r="I510" s="178"/>
      <c r="J510" s="178"/>
      <c r="K510" s="178"/>
      <c r="L510" s="178"/>
      <c r="M510" s="178"/>
      <c r="N510" s="178"/>
      <c r="O510" s="178"/>
      <c r="P510" s="178"/>
      <c r="Q510" s="178"/>
      <c r="R510" s="178"/>
      <c r="S510" s="178"/>
      <c r="T510" s="178"/>
      <c r="U510" s="178"/>
      <c r="V510" s="178"/>
      <c r="W510" s="178"/>
      <c r="X510" s="178"/>
      <c r="Y510" s="178"/>
      <c r="Z510" s="178"/>
    </row>
    <row r="511" ht="14.25" customHeight="1">
      <c r="A511" s="176"/>
      <c r="B511" s="177"/>
      <c r="C511" s="177"/>
      <c r="D511" s="177"/>
      <c r="E511" s="177"/>
      <c r="F511" s="177"/>
      <c r="G511" s="177"/>
      <c r="H511" s="178"/>
      <c r="I511" s="178"/>
      <c r="J511" s="178"/>
      <c r="K511" s="178"/>
      <c r="L511" s="178"/>
      <c r="M511" s="178"/>
      <c r="N511" s="178"/>
      <c r="O511" s="178"/>
      <c r="P511" s="178"/>
      <c r="Q511" s="178"/>
      <c r="R511" s="178"/>
      <c r="S511" s="178"/>
      <c r="T511" s="178"/>
      <c r="U511" s="178"/>
      <c r="V511" s="178"/>
      <c r="W511" s="178"/>
      <c r="X511" s="178"/>
      <c r="Y511" s="178"/>
      <c r="Z511" s="178"/>
    </row>
    <row r="512" ht="14.25" customHeight="1">
      <c r="A512" s="176"/>
      <c r="B512" s="177"/>
      <c r="C512" s="177"/>
      <c r="D512" s="177"/>
      <c r="E512" s="177"/>
      <c r="F512" s="177"/>
      <c r="G512" s="177"/>
      <c r="H512" s="178"/>
      <c r="I512" s="178"/>
      <c r="J512" s="178"/>
      <c r="K512" s="178"/>
      <c r="L512" s="178"/>
      <c r="M512" s="178"/>
      <c r="N512" s="178"/>
      <c r="O512" s="178"/>
      <c r="P512" s="178"/>
      <c r="Q512" s="178"/>
      <c r="R512" s="178"/>
      <c r="S512" s="178"/>
      <c r="T512" s="178"/>
      <c r="U512" s="178"/>
      <c r="V512" s="178"/>
      <c r="W512" s="178"/>
      <c r="X512" s="178"/>
      <c r="Y512" s="178"/>
      <c r="Z512" s="178"/>
    </row>
    <row r="513" ht="14.25" customHeight="1">
      <c r="A513" s="176"/>
      <c r="B513" s="177"/>
      <c r="C513" s="177"/>
      <c r="D513" s="177"/>
      <c r="E513" s="177"/>
      <c r="F513" s="177"/>
      <c r="G513" s="177"/>
      <c r="H513" s="178"/>
      <c r="I513" s="178"/>
      <c r="J513" s="178"/>
      <c r="K513" s="178"/>
      <c r="L513" s="178"/>
      <c r="M513" s="178"/>
      <c r="N513" s="178"/>
      <c r="O513" s="178"/>
      <c r="P513" s="178"/>
      <c r="Q513" s="178"/>
      <c r="R513" s="178"/>
      <c r="S513" s="178"/>
      <c r="T513" s="178"/>
      <c r="U513" s="178"/>
      <c r="V513" s="178"/>
      <c r="W513" s="178"/>
      <c r="X513" s="178"/>
      <c r="Y513" s="178"/>
      <c r="Z513" s="178"/>
    </row>
    <row r="514" ht="14.25" customHeight="1">
      <c r="A514" s="176"/>
      <c r="B514" s="177"/>
      <c r="C514" s="177"/>
      <c r="D514" s="177"/>
      <c r="E514" s="177"/>
      <c r="F514" s="177"/>
      <c r="G514" s="177"/>
      <c r="H514" s="178"/>
      <c r="I514" s="178"/>
      <c r="J514" s="178"/>
      <c r="K514" s="178"/>
      <c r="L514" s="178"/>
      <c r="M514" s="178"/>
      <c r="N514" s="178"/>
      <c r="O514" s="178"/>
      <c r="P514" s="178"/>
      <c r="Q514" s="178"/>
      <c r="R514" s="178"/>
      <c r="S514" s="178"/>
      <c r="T514" s="178"/>
      <c r="U514" s="178"/>
      <c r="V514" s="178"/>
      <c r="W514" s="178"/>
      <c r="X514" s="178"/>
      <c r="Y514" s="178"/>
      <c r="Z514" s="178"/>
    </row>
    <row r="515" ht="14.25" customHeight="1">
      <c r="A515" s="176"/>
      <c r="B515" s="177"/>
      <c r="C515" s="177"/>
      <c r="D515" s="177"/>
      <c r="E515" s="177"/>
      <c r="F515" s="177"/>
      <c r="G515" s="177"/>
      <c r="H515" s="178"/>
      <c r="I515" s="178"/>
      <c r="J515" s="178"/>
      <c r="K515" s="178"/>
      <c r="L515" s="178"/>
      <c r="M515" s="178"/>
      <c r="N515" s="178"/>
      <c r="O515" s="178"/>
      <c r="P515" s="178"/>
      <c r="Q515" s="178"/>
      <c r="R515" s="178"/>
      <c r="S515" s="178"/>
      <c r="T515" s="178"/>
      <c r="U515" s="178"/>
      <c r="V515" s="178"/>
      <c r="W515" s="178"/>
      <c r="X515" s="178"/>
      <c r="Y515" s="178"/>
      <c r="Z515" s="178"/>
    </row>
    <row r="516" ht="14.25" customHeight="1">
      <c r="A516" s="176"/>
      <c r="B516" s="177"/>
      <c r="C516" s="177"/>
      <c r="D516" s="177"/>
      <c r="E516" s="177"/>
      <c r="F516" s="177"/>
      <c r="G516" s="177"/>
      <c r="H516" s="178"/>
      <c r="I516" s="178"/>
      <c r="J516" s="178"/>
      <c r="K516" s="178"/>
      <c r="L516" s="178"/>
      <c r="M516" s="178"/>
      <c r="N516" s="178"/>
      <c r="O516" s="178"/>
      <c r="P516" s="178"/>
      <c r="Q516" s="178"/>
      <c r="R516" s="178"/>
      <c r="S516" s="178"/>
      <c r="T516" s="178"/>
      <c r="U516" s="178"/>
      <c r="V516" s="178"/>
      <c r="W516" s="178"/>
      <c r="X516" s="178"/>
      <c r="Y516" s="178"/>
      <c r="Z516" s="178"/>
    </row>
    <row r="517" ht="14.25" customHeight="1">
      <c r="A517" s="176"/>
      <c r="B517" s="177"/>
      <c r="C517" s="177"/>
      <c r="D517" s="177"/>
      <c r="E517" s="177"/>
      <c r="F517" s="177"/>
      <c r="G517" s="177"/>
      <c r="H517" s="178"/>
      <c r="I517" s="178"/>
      <c r="J517" s="178"/>
      <c r="K517" s="178"/>
      <c r="L517" s="178"/>
      <c r="M517" s="178"/>
      <c r="N517" s="178"/>
      <c r="O517" s="178"/>
      <c r="P517" s="178"/>
      <c r="Q517" s="178"/>
      <c r="R517" s="178"/>
      <c r="S517" s="178"/>
      <c r="T517" s="178"/>
      <c r="U517" s="178"/>
      <c r="V517" s="178"/>
      <c r="W517" s="178"/>
      <c r="X517" s="178"/>
      <c r="Y517" s="178"/>
      <c r="Z517" s="178"/>
    </row>
    <row r="518" ht="14.25" customHeight="1">
      <c r="A518" s="176"/>
      <c r="B518" s="177"/>
      <c r="C518" s="177"/>
      <c r="D518" s="177"/>
      <c r="E518" s="177"/>
      <c r="F518" s="177"/>
      <c r="G518" s="177"/>
      <c r="H518" s="178"/>
      <c r="I518" s="178"/>
      <c r="J518" s="178"/>
      <c r="K518" s="178"/>
      <c r="L518" s="178"/>
      <c r="M518" s="178"/>
      <c r="N518" s="178"/>
      <c r="O518" s="178"/>
      <c r="P518" s="178"/>
      <c r="Q518" s="178"/>
      <c r="R518" s="178"/>
      <c r="S518" s="178"/>
      <c r="T518" s="178"/>
      <c r="U518" s="178"/>
      <c r="V518" s="178"/>
      <c r="W518" s="178"/>
      <c r="X518" s="178"/>
      <c r="Y518" s="178"/>
      <c r="Z518" s="178"/>
    </row>
    <row r="519" ht="14.25" customHeight="1">
      <c r="A519" s="176"/>
      <c r="B519" s="177"/>
      <c r="C519" s="177"/>
      <c r="D519" s="177"/>
      <c r="E519" s="177"/>
      <c r="F519" s="177"/>
      <c r="G519" s="177"/>
      <c r="H519" s="178"/>
      <c r="I519" s="178"/>
      <c r="J519" s="178"/>
      <c r="K519" s="178"/>
      <c r="L519" s="178"/>
      <c r="M519" s="178"/>
      <c r="N519" s="178"/>
      <c r="O519" s="178"/>
      <c r="P519" s="178"/>
      <c r="Q519" s="178"/>
      <c r="R519" s="178"/>
      <c r="S519" s="178"/>
      <c r="T519" s="178"/>
      <c r="U519" s="178"/>
      <c r="V519" s="178"/>
      <c r="W519" s="178"/>
      <c r="X519" s="178"/>
      <c r="Y519" s="178"/>
      <c r="Z519" s="178"/>
    </row>
    <row r="520" ht="14.25" customHeight="1">
      <c r="A520" s="176"/>
      <c r="B520" s="177"/>
      <c r="C520" s="177"/>
      <c r="D520" s="177"/>
      <c r="E520" s="177"/>
      <c r="F520" s="177"/>
      <c r="G520" s="177"/>
      <c r="H520" s="178"/>
      <c r="I520" s="178"/>
      <c r="J520" s="178"/>
      <c r="K520" s="178"/>
      <c r="L520" s="178"/>
      <c r="M520" s="178"/>
      <c r="N520" s="178"/>
      <c r="O520" s="178"/>
      <c r="P520" s="178"/>
      <c r="Q520" s="178"/>
      <c r="R520" s="178"/>
      <c r="S520" s="178"/>
      <c r="T520" s="178"/>
      <c r="U520" s="178"/>
      <c r="V520" s="178"/>
      <c r="W520" s="178"/>
      <c r="X520" s="178"/>
      <c r="Y520" s="178"/>
      <c r="Z520" s="178"/>
    </row>
    <row r="521" ht="14.25" customHeight="1">
      <c r="A521" s="176"/>
      <c r="B521" s="177"/>
      <c r="C521" s="177"/>
      <c r="D521" s="177"/>
      <c r="E521" s="177"/>
      <c r="F521" s="177"/>
      <c r="G521" s="177"/>
      <c r="H521" s="178"/>
      <c r="I521" s="178"/>
      <c r="J521" s="178"/>
      <c r="K521" s="178"/>
      <c r="L521" s="178"/>
      <c r="M521" s="178"/>
      <c r="N521" s="178"/>
      <c r="O521" s="178"/>
      <c r="P521" s="178"/>
      <c r="Q521" s="178"/>
      <c r="R521" s="178"/>
      <c r="S521" s="178"/>
      <c r="T521" s="178"/>
      <c r="U521" s="178"/>
      <c r="V521" s="178"/>
      <c r="W521" s="178"/>
      <c r="X521" s="178"/>
      <c r="Y521" s="178"/>
      <c r="Z521" s="178"/>
    </row>
    <row r="522" ht="14.25" customHeight="1">
      <c r="A522" s="176"/>
      <c r="B522" s="177"/>
      <c r="C522" s="177"/>
      <c r="D522" s="177"/>
      <c r="E522" s="177"/>
      <c r="F522" s="177"/>
      <c r="G522" s="177"/>
      <c r="H522" s="178"/>
      <c r="I522" s="178"/>
      <c r="J522" s="178"/>
      <c r="K522" s="178"/>
      <c r="L522" s="178"/>
      <c r="M522" s="178"/>
      <c r="N522" s="178"/>
      <c r="O522" s="178"/>
      <c r="P522" s="178"/>
      <c r="Q522" s="178"/>
      <c r="R522" s="178"/>
      <c r="S522" s="178"/>
      <c r="T522" s="178"/>
      <c r="U522" s="178"/>
      <c r="V522" s="178"/>
      <c r="W522" s="178"/>
      <c r="X522" s="178"/>
      <c r="Y522" s="178"/>
      <c r="Z522" s="178"/>
    </row>
    <row r="523" ht="14.25" customHeight="1">
      <c r="A523" s="176"/>
      <c r="B523" s="177"/>
      <c r="C523" s="177"/>
      <c r="D523" s="177"/>
      <c r="E523" s="177"/>
      <c r="F523" s="177"/>
      <c r="G523" s="177"/>
      <c r="H523" s="178"/>
      <c r="I523" s="178"/>
      <c r="J523" s="178"/>
      <c r="K523" s="178"/>
      <c r="L523" s="178"/>
      <c r="M523" s="178"/>
      <c r="N523" s="178"/>
      <c r="O523" s="178"/>
      <c r="P523" s="178"/>
      <c r="Q523" s="178"/>
      <c r="R523" s="178"/>
      <c r="S523" s="178"/>
      <c r="T523" s="178"/>
      <c r="U523" s="178"/>
      <c r="V523" s="178"/>
      <c r="W523" s="178"/>
      <c r="X523" s="178"/>
      <c r="Y523" s="178"/>
      <c r="Z523" s="178"/>
    </row>
    <row r="524" ht="14.25" customHeight="1">
      <c r="A524" s="176"/>
      <c r="B524" s="177"/>
      <c r="C524" s="177"/>
      <c r="D524" s="177"/>
      <c r="E524" s="177"/>
      <c r="F524" s="177"/>
      <c r="G524" s="177"/>
      <c r="H524" s="178"/>
      <c r="I524" s="178"/>
      <c r="J524" s="178"/>
      <c r="K524" s="178"/>
      <c r="L524" s="178"/>
      <c r="M524" s="178"/>
      <c r="N524" s="178"/>
      <c r="O524" s="178"/>
      <c r="P524" s="178"/>
      <c r="Q524" s="178"/>
      <c r="R524" s="178"/>
      <c r="S524" s="178"/>
      <c r="T524" s="178"/>
      <c r="U524" s="178"/>
      <c r="V524" s="178"/>
      <c r="W524" s="178"/>
      <c r="X524" s="178"/>
      <c r="Y524" s="178"/>
      <c r="Z524" s="178"/>
    </row>
    <row r="525" ht="14.25" customHeight="1">
      <c r="A525" s="176"/>
      <c r="B525" s="177"/>
      <c r="C525" s="177"/>
      <c r="D525" s="177"/>
      <c r="E525" s="177"/>
      <c r="F525" s="177"/>
      <c r="G525" s="177"/>
      <c r="H525" s="178"/>
      <c r="I525" s="178"/>
      <c r="J525" s="178"/>
      <c r="K525" s="178"/>
      <c r="L525" s="178"/>
      <c r="M525" s="178"/>
      <c r="N525" s="178"/>
      <c r="O525" s="178"/>
      <c r="P525" s="178"/>
      <c r="Q525" s="178"/>
      <c r="R525" s="178"/>
      <c r="S525" s="178"/>
      <c r="T525" s="178"/>
      <c r="U525" s="178"/>
      <c r="V525" s="178"/>
      <c r="W525" s="178"/>
      <c r="X525" s="178"/>
      <c r="Y525" s="178"/>
      <c r="Z525" s="178"/>
    </row>
    <row r="526" ht="14.25" customHeight="1">
      <c r="A526" s="176"/>
      <c r="B526" s="177"/>
      <c r="C526" s="177"/>
      <c r="D526" s="177"/>
      <c r="E526" s="177"/>
      <c r="F526" s="177"/>
      <c r="G526" s="177"/>
      <c r="H526" s="178"/>
      <c r="I526" s="178"/>
      <c r="J526" s="178"/>
      <c r="K526" s="178"/>
      <c r="L526" s="178"/>
      <c r="M526" s="178"/>
      <c r="N526" s="178"/>
      <c r="O526" s="178"/>
      <c r="P526" s="178"/>
      <c r="Q526" s="178"/>
      <c r="R526" s="178"/>
      <c r="S526" s="178"/>
      <c r="T526" s="178"/>
      <c r="U526" s="178"/>
      <c r="V526" s="178"/>
      <c r="W526" s="178"/>
      <c r="X526" s="178"/>
      <c r="Y526" s="178"/>
      <c r="Z526" s="178"/>
    </row>
    <row r="527" ht="14.25" customHeight="1">
      <c r="A527" s="176"/>
      <c r="B527" s="177"/>
      <c r="C527" s="177"/>
      <c r="D527" s="177"/>
      <c r="E527" s="177"/>
      <c r="F527" s="177"/>
      <c r="G527" s="177"/>
      <c r="H527" s="178"/>
      <c r="I527" s="178"/>
      <c r="J527" s="178"/>
      <c r="K527" s="178"/>
      <c r="L527" s="178"/>
      <c r="M527" s="178"/>
      <c r="N527" s="178"/>
      <c r="O527" s="178"/>
      <c r="P527" s="178"/>
      <c r="Q527" s="178"/>
      <c r="R527" s="178"/>
      <c r="S527" s="178"/>
      <c r="T527" s="178"/>
      <c r="U527" s="178"/>
      <c r="V527" s="178"/>
      <c r="W527" s="178"/>
      <c r="X527" s="178"/>
      <c r="Y527" s="178"/>
      <c r="Z527" s="178"/>
    </row>
    <row r="528" ht="14.25" customHeight="1">
      <c r="A528" s="176"/>
      <c r="B528" s="177"/>
      <c r="C528" s="177"/>
      <c r="D528" s="177"/>
      <c r="E528" s="177"/>
      <c r="F528" s="177"/>
      <c r="G528" s="177"/>
      <c r="H528" s="178"/>
      <c r="I528" s="178"/>
      <c r="J528" s="178"/>
      <c r="K528" s="178"/>
      <c r="L528" s="178"/>
      <c r="M528" s="178"/>
      <c r="N528" s="178"/>
      <c r="O528" s="178"/>
      <c r="P528" s="178"/>
      <c r="Q528" s="178"/>
      <c r="R528" s="178"/>
      <c r="S528" s="178"/>
      <c r="T528" s="178"/>
      <c r="U528" s="178"/>
      <c r="V528" s="178"/>
      <c r="W528" s="178"/>
      <c r="X528" s="178"/>
      <c r="Y528" s="178"/>
      <c r="Z528" s="178"/>
    </row>
    <row r="529" ht="14.25" customHeight="1">
      <c r="A529" s="176"/>
      <c r="B529" s="177"/>
      <c r="C529" s="177"/>
      <c r="D529" s="177"/>
      <c r="E529" s="177"/>
      <c r="F529" s="177"/>
      <c r="G529" s="177"/>
      <c r="H529" s="178"/>
      <c r="I529" s="178"/>
      <c r="J529" s="178"/>
      <c r="K529" s="178"/>
      <c r="L529" s="178"/>
      <c r="M529" s="178"/>
      <c r="N529" s="178"/>
      <c r="O529" s="178"/>
      <c r="P529" s="178"/>
      <c r="Q529" s="178"/>
      <c r="R529" s="178"/>
      <c r="S529" s="178"/>
      <c r="T529" s="178"/>
      <c r="U529" s="178"/>
      <c r="V529" s="178"/>
      <c r="W529" s="178"/>
      <c r="X529" s="178"/>
      <c r="Y529" s="178"/>
      <c r="Z529" s="178"/>
    </row>
    <row r="530" ht="14.25" customHeight="1">
      <c r="A530" s="176"/>
      <c r="B530" s="177"/>
      <c r="C530" s="177"/>
      <c r="D530" s="177"/>
      <c r="E530" s="177"/>
      <c r="F530" s="177"/>
      <c r="G530" s="177"/>
      <c r="H530" s="178"/>
      <c r="I530" s="178"/>
      <c r="J530" s="178"/>
      <c r="K530" s="178"/>
      <c r="L530" s="178"/>
      <c r="M530" s="178"/>
      <c r="N530" s="178"/>
      <c r="O530" s="178"/>
      <c r="P530" s="178"/>
      <c r="Q530" s="178"/>
      <c r="R530" s="178"/>
      <c r="S530" s="178"/>
      <c r="T530" s="178"/>
      <c r="U530" s="178"/>
      <c r="V530" s="178"/>
      <c r="W530" s="178"/>
      <c r="X530" s="178"/>
      <c r="Y530" s="178"/>
      <c r="Z530" s="178"/>
    </row>
    <row r="531" ht="14.25" customHeight="1">
      <c r="A531" s="176"/>
      <c r="B531" s="177"/>
      <c r="C531" s="177"/>
      <c r="D531" s="177"/>
      <c r="E531" s="177"/>
      <c r="F531" s="177"/>
      <c r="G531" s="177"/>
      <c r="H531" s="178"/>
      <c r="I531" s="178"/>
      <c r="J531" s="178"/>
      <c r="K531" s="178"/>
      <c r="L531" s="178"/>
      <c r="M531" s="178"/>
      <c r="N531" s="178"/>
      <c r="O531" s="178"/>
      <c r="P531" s="178"/>
      <c r="Q531" s="178"/>
      <c r="R531" s="178"/>
      <c r="S531" s="178"/>
      <c r="T531" s="178"/>
      <c r="U531" s="178"/>
      <c r="V531" s="178"/>
      <c r="W531" s="178"/>
      <c r="X531" s="178"/>
      <c r="Y531" s="178"/>
      <c r="Z531" s="178"/>
    </row>
    <row r="532" ht="14.25" customHeight="1">
      <c r="A532" s="176"/>
      <c r="B532" s="177"/>
      <c r="C532" s="177"/>
      <c r="D532" s="177"/>
      <c r="E532" s="177"/>
      <c r="F532" s="177"/>
      <c r="G532" s="177"/>
      <c r="H532" s="178"/>
      <c r="I532" s="178"/>
      <c r="J532" s="178"/>
      <c r="K532" s="178"/>
      <c r="L532" s="178"/>
      <c r="M532" s="178"/>
      <c r="N532" s="178"/>
      <c r="O532" s="178"/>
      <c r="P532" s="178"/>
      <c r="Q532" s="178"/>
      <c r="R532" s="178"/>
      <c r="S532" s="178"/>
      <c r="T532" s="178"/>
      <c r="U532" s="178"/>
      <c r="V532" s="178"/>
      <c r="W532" s="178"/>
      <c r="X532" s="178"/>
      <c r="Y532" s="178"/>
      <c r="Z532" s="178"/>
    </row>
    <row r="533" ht="14.25" customHeight="1">
      <c r="A533" s="176"/>
      <c r="B533" s="177"/>
      <c r="C533" s="177"/>
      <c r="D533" s="177"/>
      <c r="E533" s="177"/>
      <c r="F533" s="177"/>
      <c r="G533" s="177"/>
      <c r="H533" s="178"/>
      <c r="I533" s="178"/>
      <c r="J533" s="178"/>
      <c r="K533" s="178"/>
      <c r="L533" s="178"/>
      <c r="M533" s="178"/>
      <c r="N533" s="178"/>
      <c r="O533" s="178"/>
      <c r="P533" s="178"/>
      <c r="Q533" s="178"/>
      <c r="R533" s="178"/>
      <c r="S533" s="178"/>
      <c r="T533" s="178"/>
      <c r="U533" s="178"/>
      <c r="V533" s="178"/>
      <c r="W533" s="178"/>
      <c r="X533" s="178"/>
      <c r="Y533" s="178"/>
      <c r="Z533" s="178"/>
    </row>
    <row r="534" ht="14.25" customHeight="1">
      <c r="A534" s="176"/>
      <c r="B534" s="177"/>
      <c r="C534" s="177"/>
      <c r="D534" s="177"/>
      <c r="E534" s="177"/>
      <c r="F534" s="177"/>
      <c r="G534" s="177"/>
      <c r="H534" s="178"/>
      <c r="I534" s="178"/>
      <c r="J534" s="178"/>
      <c r="K534" s="178"/>
      <c r="L534" s="178"/>
      <c r="M534" s="178"/>
      <c r="N534" s="178"/>
      <c r="O534" s="178"/>
      <c r="P534" s="178"/>
      <c r="Q534" s="178"/>
      <c r="R534" s="178"/>
      <c r="S534" s="178"/>
      <c r="T534" s="178"/>
      <c r="U534" s="178"/>
      <c r="V534" s="178"/>
      <c r="W534" s="178"/>
      <c r="X534" s="178"/>
      <c r="Y534" s="178"/>
      <c r="Z534" s="178"/>
    </row>
    <row r="535" ht="14.25" customHeight="1">
      <c r="A535" s="176"/>
      <c r="B535" s="177"/>
      <c r="C535" s="177"/>
      <c r="D535" s="177"/>
      <c r="E535" s="177"/>
      <c r="F535" s="177"/>
      <c r="G535" s="177"/>
      <c r="H535" s="178"/>
      <c r="I535" s="178"/>
      <c r="J535" s="178"/>
      <c r="K535" s="178"/>
      <c r="L535" s="178"/>
      <c r="M535" s="178"/>
      <c r="N535" s="178"/>
      <c r="O535" s="178"/>
      <c r="P535" s="178"/>
      <c r="Q535" s="178"/>
      <c r="R535" s="178"/>
      <c r="S535" s="178"/>
      <c r="T535" s="178"/>
      <c r="U535" s="178"/>
      <c r="V535" s="178"/>
      <c r="W535" s="178"/>
      <c r="X535" s="178"/>
      <c r="Y535" s="178"/>
      <c r="Z535" s="178"/>
    </row>
    <row r="536" ht="14.25" customHeight="1">
      <c r="A536" s="176"/>
      <c r="B536" s="177"/>
      <c r="C536" s="177"/>
      <c r="D536" s="177"/>
      <c r="E536" s="177"/>
      <c r="F536" s="177"/>
      <c r="G536" s="177"/>
      <c r="H536" s="178"/>
      <c r="I536" s="178"/>
      <c r="J536" s="178"/>
      <c r="K536" s="178"/>
      <c r="L536" s="178"/>
      <c r="M536" s="178"/>
      <c r="N536" s="178"/>
      <c r="O536" s="178"/>
      <c r="P536" s="178"/>
      <c r="Q536" s="178"/>
      <c r="R536" s="178"/>
      <c r="S536" s="178"/>
      <c r="T536" s="178"/>
      <c r="U536" s="178"/>
      <c r="V536" s="178"/>
      <c r="W536" s="178"/>
      <c r="X536" s="178"/>
      <c r="Y536" s="178"/>
      <c r="Z536" s="178"/>
    </row>
    <row r="537" ht="14.25" customHeight="1">
      <c r="A537" s="176"/>
      <c r="B537" s="177"/>
      <c r="C537" s="177"/>
      <c r="D537" s="177"/>
      <c r="E537" s="177"/>
      <c r="F537" s="177"/>
      <c r="G537" s="177"/>
      <c r="H537" s="178"/>
      <c r="I537" s="178"/>
      <c r="J537" s="178"/>
      <c r="K537" s="178"/>
      <c r="L537" s="178"/>
      <c r="M537" s="178"/>
      <c r="N537" s="178"/>
      <c r="O537" s="178"/>
      <c r="P537" s="178"/>
      <c r="Q537" s="178"/>
      <c r="R537" s="178"/>
      <c r="S537" s="178"/>
      <c r="T537" s="178"/>
      <c r="U537" s="178"/>
      <c r="V537" s="178"/>
      <c r="W537" s="178"/>
      <c r="X537" s="178"/>
      <c r="Y537" s="178"/>
      <c r="Z537" s="178"/>
    </row>
    <row r="538" ht="14.25" customHeight="1">
      <c r="A538" s="176"/>
      <c r="B538" s="177"/>
      <c r="C538" s="177"/>
      <c r="D538" s="177"/>
      <c r="E538" s="177"/>
      <c r="F538" s="177"/>
      <c r="G538" s="177"/>
      <c r="H538" s="178"/>
      <c r="I538" s="178"/>
      <c r="J538" s="178"/>
      <c r="K538" s="178"/>
      <c r="L538" s="178"/>
      <c r="M538" s="178"/>
      <c r="N538" s="178"/>
      <c r="O538" s="178"/>
      <c r="P538" s="178"/>
      <c r="Q538" s="178"/>
      <c r="R538" s="178"/>
      <c r="S538" s="178"/>
      <c r="T538" s="178"/>
      <c r="U538" s="178"/>
      <c r="V538" s="178"/>
      <c r="W538" s="178"/>
      <c r="X538" s="178"/>
      <c r="Y538" s="178"/>
      <c r="Z538" s="178"/>
    </row>
    <row r="539" ht="14.25" customHeight="1">
      <c r="A539" s="176"/>
      <c r="B539" s="177"/>
      <c r="C539" s="177"/>
      <c r="D539" s="177"/>
      <c r="E539" s="177"/>
      <c r="F539" s="177"/>
      <c r="G539" s="177"/>
      <c r="H539" s="178"/>
      <c r="I539" s="178"/>
      <c r="J539" s="178"/>
      <c r="K539" s="178"/>
      <c r="L539" s="178"/>
      <c r="M539" s="178"/>
      <c r="N539" s="178"/>
      <c r="O539" s="178"/>
      <c r="P539" s="178"/>
      <c r="Q539" s="178"/>
      <c r="R539" s="178"/>
      <c r="S539" s="178"/>
      <c r="T539" s="178"/>
      <c r="U539" s="178"/>
      <c r="V539" s="178"/>
      <c r="W539" s="178"/>
      <c r="X539" s="178"/>
      <c r="Y539" s="178"/>
      <c r="Z539" s="178"/>
    </row>
    <row r="540" ht="14.25" customHeight="1">
      <c r="A540" s="176"/>
      <c r="B540" s="177"/>
      <c r="C540" s="177"/>
      <c r="D540" s="177"/>
      <c r="E540" s="177"/>
      <c r="F540" s="177"/>
      <c r="G540" s="177"/>
      <c r="H540" s="178"/>
      <c r="I540" s="178"/>
      <c r="J540" s="178"/>
      <c r="K540" s="178"/>
      <c r="L540" s="178"/>
      <c r="M540" s="178"/>
      <c r="N540" s="178"/>
      <c r="O540" s="178"/>
      <c r="P540" s="178"/>
      <c r="Q540" s="178"/>
      <c r="R540" s="178"/>
      <c r="S540" s="178"/>
      <c r="T540" s="178"/>
      <c r="U540" s="178"/>
      <c r="V540" s="178"/>
      <c r="W540" s="178"/>
      <c r="X540" s="178"/>
      <c r="Y540" s="178"/>
      <c r="Z540" s="178"/>
    </row>
    <row r="541" ht="14.25" customHeight="1">
      <c r="A541" s="176"/>
      <c r="B541" s="177"/>
      <c r="C541" s="177"/>
      <c r="D541" s="177"/>
      <c r="E541" s="177"/>
      <c r="F541" s="177"/>
      <c r="G541" s="177"/>
      <c r="H541" s="178"/>
      <c r="I541" s="178"/>
      <c r="J541" s="178"/>
      <c r="K541" s="178"/>
      <c r="L541" s="178"/>
      <c r="M541" s="178"/>
      <c r="N541" s="178"/>
      <c r="O541" s="178"/>
      <c r="P541" s="178"/>
      <c r="Q541" s="178"/>
      <c r="R541" s="178"/>
      <c r="S541" s="178"/>
      <c r="T541" s="178"/>
      <c r="U541" s="178"/>
      <c r="V541" s="178"/>
      <c r="W541" s="178"/>
      <c r="X541" s="178"/>
      <c r="Y541" s="178"/>
      <c r="Z541" s="178"/>
    </row>
    <row r="542" ht="14.25" customHeight="1">
      <c r="A542" s="176"/>
      <c r="B542" s="177"/>
      <c r="C542" s="177"/>
      <c r="D542" s="177"/>
      <c r="E542" s="177"/>
      <c r="F542" s="177"/>
      <c r="G542" s="177"/>
      <c r="H542" s="178"/>
      <c r="I542" s="178"/>
      <c r="J542" s="178"/>
      <c r="K542" s="178"/>
      <c r="L542" s="178"/>
      <c r="M542" s="178"/>
      <c r="N542" s="178"/>
      <c r="O542" s="178"/>
      <c r="P542" s="178"/>
      <c r="Q542" s="178"/>
      <c r="R542" s="178"/>
      <c r="S542" s="178"/>
      <c r="T542" s="178"/>
      <c r="U542" s="178"/>
      <c r="V542" s="178"/>
      <c r="W542" s="178"/>
      <c r="X542" s="178"/>
      <c r="Y542" s="178"/>
      <c r="Z542" s="178"/>
    </row>
    <row r="543" ht="14.25" customHeight="1">
      <c r="A543" s="176"/>
      <c r="B543" s="177"/>
      <c r="C543" s="177"/>
      <c r="D543" s="177"/>
      <c r="E543" s="177"/>
      <c r="F543" s="177"/>
      <c r="G543" s="177"/>
      <c r="H543" s="178"/>
      <c r="I543" s="178"/>
      <c r="J543" s="178"/>
      <c r="K543" s="178"/>
      <c r="L543" s="178"/>
      <c r="M543" s="178"/>
      <c r="N543" s="178"/>
      <c r="O543" s="178"/>
      <c r="P543" s="178"/>
      <c r="Q543" s="178"/>
      <c r="R543" s="178"/>
      <c r="S543" s="178"/>
      <c r="T543" s="178"/>
      <c r="U543" s="178"/>
      <c r="V543" s="178"/>
      <c r="W543" s="178"/>
      <c r="X543" s="178"/>
      <c r="Y543" s="178"/>
      <c r="Z543" s="178"/>
    </row>
    <row r="544" ht="14.25" customHeight="1">
      <c r="A544" s="176"/>
      <c r="B544" s="177"/>
      <c r="C544" s="177"/>
      <c r="D544" s="177"/>
      <c r="E544" s="177"/>
      <c r="F544" s="177"/>
      <c r="G544" s="177"/>
      <c r="H544" s="178"/>
      <c r="I544" s="178"/>
      <c r="J544" s="178"/>
      <c r="K544" s="178"/>
      <c r="L544" s="178"/>
      <c r="M544" s="178"/>
      <c r="N544" s="178"/>
      <c r="O544" s="178"/>
      <c r="P544" s="178"/>
      <c r="Q544" s="178"/>
      <c r="R544" s="178"/>
      <c r="S544" s="178"/>
      <c r="T544" s="178"/>
      <c r="U544" s="178"/>
      <c r="V544" s="178"/>
      <c r="W544" s="178"/>
      <c r="X544" s="178"/>
      <c r="Y544" s="178"/>
      <c r="Z544" s="178"/>
    </row>
    <row r="545" ht="14.25" customHeight="1">
      <c r="A545" s="176"/>
      <c r="B545" s="177"/>
      <c r="C545" s="177"/>
      <c r="D545" s="177"/>
      <c r="E545" s="177"/>
      <c r="F545" s="177"/>
      <c r="G545" s="177"/>
      <c r="H545" s="178"/>
      <c r="I545" s="178"/>
      <c r="J545" s="178"/>
      <c r="K545" s="178"/>
      <c r="L545" s="178"/>
      <c r="M545" s="178"/>
      <c r="N545" s="178"/>
      <c r="O545" s="178"/>
      <c r="P545" s="178"/>
      <c r="Q545" s="178"/>
      <c r="R545" s="178"/>
      <c r="S545" s="178"/>
      <c r="T545" s="178"/>
      <c r="U545" s="178"/>
      <c r="V545" s="178"/>
      <c r="W545" s="178"/>
      <c r="X545" s="178"/>
      <c r="Y545" s="178"/>
      <c r="Z545" s="178"/>
    </row>
    <row r="546" ht="14.25" customHeight="1">
      <c r="A546" s="176"/>
      <c r="B546" s="177"/>
      <c r="C546" s="177"/>
      <c r="D546" s="177"/>
      <c r="E546" s="177"/>
      <c r="F546" s="177"/>
      <c r="G546" s="177"/>
      <c r="H546" s="178"/>
      <c r="I546" s="178"/>
      <c r="J546" s="178"/>
      <c r="K546" s="178"/>
      <c r="L546" s="178"/>
      <c r="M546" s="178"/>
      <c r="N546" s="178"/>
      <c r="O546" s="178"/>
      <c r="P546" s="178"/>
      <c r="Q546" s="178"/>
      <c r="R546" s="178"/>
      <c r="S546" s="178"/>
      <c r="T546" s="178"/>
      <c r="U546" s="178"/>
      <c r="V546" s="178"/>
      <c r="W546" s="178"/>
      <c r="X546" s="178"/>
      <c r="Y546" s="178"/>
      <c r="Z546" s="178"/>
    </row>
    <row r="547" ht="14.25" customHeight="1">
      <c r="A547" s="176"/>
      <c r="B547" s="177"/>
      <c r="C547" s="177"/>
      <c r="D547" s="177"/>
      <c r="E547" s="177"/>
      <c r="F547" s="177"/>
      <c r="G547" s="177"/>
      <c r="H547" s="178"/>
      <c r="I547" s="178"/>
      <c r="J547" s="178"/>
      <c r="K547" s="178"/>
      <c r="L547" s="178"/>
      <c r="M547" s="178"/>
      <c r="N547" s="178"/>
      <c r="O547" s="178"/>
      <c r="P547" s="178"/>
      <c r="Q547" s="178"/>
      <c r="R547" s="178"/>
      <c r="S547" s="178"/>
      <c r="T547" s="178"/>
      <c r="U547" s="178"/>
      <c r="V547" s="178"/>
      <c r="W547" s="178"/>
      <c r="X547" s="178"/>
      <c r="Y547" s="178"/>
      <c r="Z547" s="178"/>
    </row>
    <row r="548" ht="14.25" customHeight="1">
      <c r="A548" s="176"/>
      <c r="B548" s="177"/>
      <c r="C548" s="177"/>
      <c r="D548" s="177"/>
      <c r="E548" s="177"/>
      <c r="F548" s="177"/>
      <c r="G548" s="177"/>
      <c r="H548" s="178"/>
      <c r="I548" s="178"/>
      <c r="J548" s="178"/>
      <c r="K548" s="178"/>
      <c r="L548" s="178"/>
      <c r="M548" s="178"/>
      <c r="N548" s="178"/>
      <c r="O548" s="178"/>
      <c r="P548" s="178"/>
      <c r="Q548" s="178"/>
      <c r="R548" s="178"/>
      <c r="S548" s="178"/>
      <c r="T548" s="178"/>
      <c r="U548" s="178"/>
      <c r="V548" s="178"/>
      <c r="W548" s="178"/>
      <c r="X548" s="178"/>
      <c r="Y548" s="178"/>
      <c r="Z548" s="178"/>
    </row>
    <row r="549" ht="14.25" customHeight="1">
      <c r="A549" s="176"/>
      <c r="B549" s="177"/>
      <c r="C549" s="177"/>
      <c r="D549" s="177"/>
      <c r="E549" s="177"/>
      <c r="F549" s="177"/>
      <c r="G549" s="177"/>
      <c r="H549" s="178"/>
      <c r="I549" s="178"/>
      <c r="J549" s="178"/>
      <c r="K549" s="178"/>
      <c r="L549" s="178"/>
      <c r="M549" s="178"/>
      <c r="N549" s="178"/>
      <c r="O549" s="178"/>
      <c r="P549" s="178"/>
      <c r="Q549" s="178"/>
      <c r="R549" s="178"/>
      <c r="S549" s="178"/>
      <c r="T549" s="178"/>
      <c r="U549" s="178"/>
      <c r="V549" s="178"/>
      <c r="W549" s="178"/>
      <c r="X549" s="178"/>
      <c r="Y549" s="178"/>
      <c r="Z549" s="178"/>
    </row>
    <row r="550" ht="14.25" customHeight="1">
      <c r="A550" s="176"/>
      <c r="B550" s="177"/>
      <c r="C550" s="177"/>
      <c r="D550" s="177"/>
      <c r="E550" s="177"/>
      <c r="F550" s="177"/>
      <c r="G550" s="177"/>
      <c r="H550" s="178"/>
      <c r="I550" s="178"/>
      <c r="J550" s="178"/>
      <c r="K550" s="178"/>
      <c r="L550" s="178"/>
      <c r="M550" s="178"/>
      <c r="N550" s="178"/>
      <c r="O550" s="178"/>
      <c r="P550" s="178"/>
      <c r="Q550" s="178"/>
      <c r="R550" s="178"/>
      <c r="S550" s="178"/>
      <c r="T550" s="178"/>
      <c r="U550" s="178"/>
      <c r="V550" s="178"/>
      <c r="W550" s="178"/>
      <c r="X550" s="178"/>
      <c r="Y550" s="178"/>
      <c r="Z550" s="178"/>
    </row>
    <row r="551" ht="14.25" customHeight="1">
      <c r="A551" s="176"/>
      <c r="B551" s="177"/>
      <c r="C551" s="177"/>
      <c r="D551" s="177"/>
      <c r="E551" s="177"/>
      <c r="F551" s="177"/>
      <c r="G551" s="177"/>
      <c r="H551" s="178"/>
      <c r="I551" s="178"/>
      <c r="J551" s="178"/>
      <c r="K551" s="178"/>
      <c r="L551" s="178"/>
      <c r="M551" s="178"/>
      <c r="N551" s="178"/>
      <c r="O551" s="178"/>
      <c r="P551" s="178"/>
      <c r="Q551" s="178"/>
      <c r="R551" s="178"/>
      <c r="S551" s="178"/>
      <c r="T551" s="178"/>
      <c r="U551" s="178"/>
      <c r="V551" s="178"/>
      <c r="W551" s="178"/>
      <c r="X551" s="178"/>
      <c r="Y551" s="178"/>
      <c r="Z551" s="178"/>
    </row>
    <row r="552" ht="14.25" customHeight="1">
      <c r="A552" s="176"/>
      <c r="B552" s="177"/>
      <c r="C552" s="177"/>
      <c r="D552" s="177"/>
      <c r="E552" s="177"/>
      <c r="F552" s="177"/>
      <c r="G552" s="177"/>
      <c r="H552" s="178"/>
      <c r="I552" s="178"/>
      <c r="J552" s="178"/>
      <c r="K552" s="178"/>
      <c r="L552" s="178"/>
      <c r="M552" s="178"/>
      <c r="N552" s="178"/>
      <c r="O552" s="178"/>
      <c r="P552" s="178"/>
      <c r="Q552" s="178"/>
      <c r="R552" s="178"/>
      <c r="S552" s="178"/>
      <c r="T552" s="178"/>
      <c r="U552" s="178"/>
      <c r="V552" s="178"/>
      <c r="W552" s="178"/>
      <c r="X552" s="178"/>
      <c r="Y552" s="178"/>
      <c r="Z552" s="178"/>
    </row>
    <row r="553" ht="14.25" customHeight="1">
      <c r="A553" s="176"/>
      <c r="B553" s="177"/>
      <c r="C553" s="177"/>
      <c r="D553" s="177"/>
      <c r="E553" s="177"/>
      <c r="F553" s="177"/>
      <c r="G553" s="177"/>
      <c r="H553" s="178"/>
      <c r="I553" s="178"/>
      <c r="J553" s="178"/>
      <c r="K553" s="178"/>
      <c r="L553" s="178"/>
      <c r="M553" s="178"/>
      <c r="N553" s="178"/>
      <c r="O553" s="178"/>
      <c r="P553" s="178"/>
      <c r="Q553" s="178"/>
      <c r="R553" s="178"/>
      <c r="S553" s="178"/>
      <c r="T553" s="178"/>
      <c r="U553" s="178"/>
      <c r="V553" s="178"/>
      <c r="W553" s="178"/>
      <c r="X553" s="178"/>
      <c r="Y553" s="178"/>
      <c r="Z553" s="178"/>
    </row>
    <row r="554" ht="14.25" customHeight="1">
      <c r="A554" s="176"/>
      <c r="B554" s="177"/>
      <c r="C554" s="177"/>
      <c r="D554" s="177"/>
      <c r="E554" s="177"/>
      <c r="F554" s="177"/>
      <c r="G554" s="177"/>
      <c r="H554" s="178"/>
      <c r="I554" s="178"/>
      <c r="J554" s="178"/>
      <c r="K554" s="178"/>
      <c r="L554" s="178"/>
      <c r="M554" s="178"/>
      <c r="N554" s="178"/>
      <c r="O554" s="178"/>
      <c r="P554" s="178"/>
      <c r="Q554" s="178"/>
      <c r="R554" s="178"/>
      <c r="S554" s="178"/>
      <c r="T554" s="178"/>
      <c r="U554" s="178"/>
      <c r="V554" s="178"/>
      <c r="W554" s="178"/>
      <c r="X554" s="178"/>
      <c r="Y554" s="178"/>
      <c r="Z554" s="178"/>
    </row>
    <row r="555" ht="14.25" customHeight="1">
      <c r="A555" s="176"/>
      <c r="B555" s="177"/>
      <c r="C555" s="177"/>
      <c r="D555" s="177"/>
      <c r="E555" s="177"/>
      <c r="F555" s="177"/>
      <c r="G555" s="177"/>
      <c r="H555" s="178"/>
      <c r="I555" s="178"/>
      <c r="J555" s="178"/>
      <c r="K555" s="178"/>
      <c r="L555" s="178"/>
      <c r="M555" s="178"/>
      <c r="N555" s="178"/>
      <c r="O555" s="178"/>
      <c r="P555" s="178"/>
      <c r="Q555" s="178"/>
      <c r="R555" s="178"/>
      <c r="S555" s="178"/>
      <c r="T555" s="178"/>
      <c r="U555" s="178"/>
      <c r="V555" s="178"/>
      <c r="W555" s="178"/>
      <c r="X555" s="178"/>
      <c r="Y555" s="178"/>
      <c r="Z555" s="178"/>
    </row>
    <row r="556" ht="14.25" customHeight="1">
      <c r="A556" s="176"/>
      <c r="B556" s="177"/>
      <c r="C556" s="177"/>
      <c r="D556" s="177"/>
      <c r="E556" s="177"/>
      <c r="F556" s="177"/>
      <c r="G556" s="177"/>
      <c r="H556" s="178"/>
      <c r="I556" s="178"/>
      <c r="J556" s="178"/>
      <c r="K556" s="178"/>
      <c r="L556" s="178"/>
      <c r="M556" s="178"/>
      <c r="N556" s="178"/>
      <c r="O556" s="178"/>
      <c r="P556" s="178"/>
      <c r="Q556" s="178"/>
      <c r="R556" s="178"/>
      <c r="S556" s="178"/>
      <c r="T556" s="178"/>
      <c r="U556" s="178"/>
      <c r="V556" s="178"/>
      <c r="W556" s="178"/>
      <c r="X556" s="178"/>
      <c r="Y556" s="178"/>
      <c r="Z556" s="178"/>
    </row>
    <row r="557" ht="14.25" customHeight="1">
      <c r="A557" s="176"/>
      <c r="B557" s="177"/>
      <c r="C557" s="177"/>
      <c r="D557" s="177"/>
      <c r="E557" s="177"/>
      <c r="F557" s="177"/>
      <c r="G557" s="177"/>
      <c r="H557" s="178"/>
      <c r="I557" s="178"/>
      <c r="J557" s="178"/>
      <c r="K557" s="178"/>
      <c r="L557" s="178"/>
      <c r="M557" s="178"/>
      <c r="N557" s="178"/>
      <c r="O557" s="178"/>
      <c r="P557" s="178"/>
      <c r="Q557" s="178"/>
      <c r="R557" s="178"/>
      <c r="S557" s="178"/>
      <c r="T557" s="178"/>
      <c r="U557" s="178"/>
      <c r="V557" s="178"/>
      <c r="W557" s="178"/>
      <c r="X557" s="178"/>
      <c r="Y557" s="178"/>
      <c r="Z557" s="178"/>
    </row>
    <row r="558" ht="14.25" customHeight="1">
      <c r="A558" s="176"/>
      <c r="B558" s="177"/>
      <c r="C558" s="177"/>
      <c r="D558" s="177"/>
      <c r="E558" s="177"/>
      <c r="F558" s="177"/>
      <c r="G558" s="177"/>
      <c r="H558" s="178"/>
      <c r="I558" s="178"/>
      <c r="J558" s="178"/>
      <c r="K558" s="178"/>
      <c r="L558" s="178"/>
      <c r="M558" s="178"/>
      <c r="N558" s="178"/>
      <c r="O558" s="178"/>
      <c r="P558" s="178"/>
      <c r="Q558" s="178"/>
      <c r="R558" s="178"/>
      <c r="S558" s="178"/>
      <c r="T558" s="178"/>
      <c r="U558" s="178"/>
      <c r="V558" s="178"/>
      <c r="W558" s="178"/>
      <c r="X558" s="178"/>
      <c r="Y558" s="178"/>
      <c r="Z558" s="178"/>
    </row>
    <row r="559" ht="14.25" customHeight="1">
      <c r="A559" s="176"/>
      <c r="B559" s="177"/>
      <c r="C559" s="177"/>
      <c r="D559" s="177"/>
      <c r="E559" s="177"/>
      <c r="F559" s="177"/>
      <c r="G559" s="177"/>
      <c r="H559" s="178"/>
      <c r="I559" s="178"/>
      <c r="J559" s="178"/>
      <c r="K559" s="178"/>
      <c r="L559" s="178"/>
      <c r="M559" s="178"/>
      <c r="N559" s="178"/>
      <c r="O559" s="178"/>
      <c r="P559" s="178"/>
      <c r="Q559" s="178"/>
      <c r="R559" s="178"/>
      <c r="S559" s="178"/>
      <c r="T559" s="178"/>
      <c r="U559" s="178"/>
      <c r="V559" s="178"/>
      <c r="W559" s="178"/>
      <c r="X559" s="178"/>
      <c r="Y559" s="178"/>
      <c r="Z559" s="178"/>
    </row>
    <row r="560" ht="14.25" customHeight="1">
      <c r="A560" s="176"/>
      <c r="B560" s="177"/>
      <c r="C560" s="177"/>
      <c r="D560" s="177"/>
      <c r="E560" s="177"/>
      <c r="F560" s="177"/>
      <c r="G560" s="177"/>
      <c r="H560" s="178"/>
      <c r="I560" s="178"/>
      <c r="J560" s="178"/>
      <c r="K560" s="178"/>
      <c r="L560" s="178"/>
      <c r="M560" s="178"/>
      <c r="N560" s="178"/>
      <c r="O560" s="178"/>
      <c r="P560" s="178"/>
      <c r="Q560" s="178"/>
      <c r="R560" s="178"/>
      <c r="S560" s="178"/>
      <c r="T560" s="178"/>
      <c r="U560" s="178"/>
      <c r="V560" s="178"/>
      <c r="W560" s="178"/>
      <c r="X560" s="178"/>
      <c r="Y560" s="178"/>
      <c r="Z560" s="178"/>
    </row>
    <row r="561" ht="14.25" customHeight="1">
      <c r="A561" s="176"/>
      <c r="B561" s="177"/>
      <c r="C561" s="177"/>
      <c r="D561" s="177"/>
      <c r="E561" s="177"/>
      <c r="F561" s="177"/>
      <c r="G561" s="177"/>
      <c r="H561" s="178"/>
      <c r="I561" s="178"/>
      <c r="J561" s="178"/>
      <c r="K561" s="178"/>
      <c r="L561" s="178"/>
      <c r="M561" s="178"/>
      <c r="N561" s="178"/>
      <c r="O561" s="178"/>
      <c r="P561" s="178"/>
      <c r="Q561" s="178"/>
      <c r="R561" s="178"/>
      <c r="S561" s="178"/>
      <c r="T561" s="178"/>
      <c r="U561" s="178"/>
      <c r="V561" s="178"/>
      <c r="W561" s="178"/>
      <c r="X561" s="178"/>
      <c r="Y561" s="178"/>
      <c r="Z561" s="178"/>
    </row>
    <row r="562" ht="14.25" customHeight="1">
      <c r="A562" s="176"/>
      <c r="B562" s="177"/>
      <c r="C562" s="177"/>
      <c r="D562" s="177"/>
      <c r="E562" s="177"/>
      <c r="F562" s="177"/>
      <c r="G562" s="177"/>
      <c r="H562" s="178"/>
      <c r="I562" s="178"/>
      <c r="J562" s="178"/>
      <c r="K562" s="178"/>
      <c r="L562" s="178"/>
      <c r="M562" s="178"/>
      <c r="N562" s="178"/>
      <c r="O562" s="178"/>
      <c r="P562" s="178"/>
      <c r="Q562" s="178"/>
      <c r="R562" s="178"/>
      <c r="S562" s="178"/>
      <c r="T562" s="178"/>
      <c r="U562" s="178"/>
      <c r="V562" s="178"/>
      <c r="W562" s="178"/>
      <c r="X562" s="178"/>
      <c r="Y562" s="178"/>
      <c r="Z562" s="178"/>
    </row>
    <row r="563" ht="14.25" customHeight="1">
      <c r="A563" s="176"/>
      <c r="B563" s="177"/>
      <c r="C563" s="177"/>
      <c r="D563" s="177"/>
      <c r="E563" s="177"/>
      <c r="F563" s="177"/>
      <c r="G563" s="177"/>
      <c r="H563" s="178"/>
      <c r="I563" s="178"/>
      <c r="J563" s="178"/>
      <c r="K563" s="178"/>
      <c r="L563" s="178"/>
      <c r="M563" s="178"/>
      <c r="N563" s="178"/>
      <c r="O563" s="178"/>
      <c r="P563" s="178"/>
      <c r="Q563" s="178"/>
      <c r="R563" s="178"/>
      <c r="S563" s="178"/>
      <c r="T563" s="178"/>
      <c r="U563" s="178"/>
      <c r="V563" s="178"/>
      <c r="W563" s="178"/>
      <c r="X563" s="178"/>
      <c r="Y563" s="178"/>
      <c r="Z563" s="178"/>
    </row>
    <row r="564" ht="14.25" customHeight="1">
      <c r="A564" s="176"/>
      <c r="B564" s="177"/>
      <c r="C564" s="177"/>
      <c r="D564" s="177"/>
      <c r="E564" s="177"/>
      <c r="F564" s="177"/>
      <c r="G564" s="177"/>
      <c r="H564" s="178"/>
      <c r="I564" s="178"/>
      <c r="J564" s="178"/>
      <c r="K564" s="178"/>
      <c r="L564" s="178"/>
      <c r="M564" s="178"/>
      <c r="N564" s="178"/>
      <c r="O564" s="178"/>
      <c r="P564" s="178"/>
      <c r="Q564" s="178"/>
      <c r="R564" s="178"/>
      <c r="S564" s="178"/>
      <c r="T564" s="178"/>
      <c r="U564" s="178"/>
      <c r="V564" s="178"/>
      <c r="W564" s="178"/>
      <c r="X564" s="178"/>
      <c r="Y564" s="178"/>
      <c r="Z564" s="178"/>
    </row>
    <row r="565" ht="14.25" customHeight="1">
      <c r="A565" s="176"/>
      <c r="B565" s="177"/>
      <c r="C565" s="177"/>
      <c r="D565" s="177"/>
      <c r="E565" s="177"/>
      <c r="F565" s="177"/>
      <c r="G565" s="177"/>
      <c r="H565" s="178"/>
      <c r="I565" s="178"/>
      <c r="J565" s="178"/>
      <c r="K565" s="178"/>
      <c r="L565" s="178"/>
      <c r="M565" s="178"/>
      <c r="N565" s="178"/>
      <c r="O565" s="178"/>
      <c r="P565" s="178"/>
      <c r="Q565" s="178"/>
      <c r="R565" s="178"/>
      <c r="S565" s="178"/>
      <c r="T565" s="178"/>
      <c r="U565" s="178"/>
      <c r="V565" s="178"/>
      <c r="W565" s="178"/>
      <c r="X565" s="178"/>
      <c r="Y565" s="178"/>
      <c r="Z565" s="178"/>
    </row>
    <row r="566" ht="14.25" customHeight="1">
      <c r="A566" s="176"/>
      <c r="B566" s="177"/>
      <c r="C566" s="177"/>
      <c r="D566" s="177"/>
      <c r="E566" s="177"/>
      <c r="F566" s="177"/>
      <c r="G566" s="177"/>
      <c r="H566" s="178"/>
      <c r="I566" s="178"/>
      <c r="J566" s="178"/>
      <c r="K566" s="178"/>
      <c r="L566" s="178"/>
      <c r="M566" s="178"/>
      <c r="N566" s="178"/>
      <c r="O566" s="178"/>
      <c r="P566" s="178"/>
      <c r="Q566" s="178"/>
      <c r="R566" s="178"/>
      <c r="S566" s="178"/>
      <c r="T566" s="178"/>
      <c r="U566" s="178"/>
      <c r="V566" s="178"/>
      <c r="W566" s="178"/>
      <c r="X566" s="178"/>
      <c r="Y566" s="178"/>
      <c r="Z566" s="178"/>
    </row>
    <row r="567" ht="14.25" customHeight="1">
      <c r="A567" s="176"/>
      <c r="B567" s="177"/>
      <c r="C567" s="177"/>
      <c r="D567" s="177"/>
      <c r="E567" s="177"/>
      <c r="F567" s="177"/>
      <c r="G567" s="177"/>
      <c r="H567" s="178"/>
      <c r="I567" s="178"/>
      <c r="J567" s="178"/>
      <c r="K567" s="178"/>
      <c r="L567" s="178"/>
      <c r="M567" s="178"/>
      <c r="N567" s="178"/>
      <c r="O567" s="178"/>
      <c r="P567" s="178"/>
      <c r="Q567" s="178"/>
      <c r="R567" s="178"/>
      <c r="S567" s="178"/>
      <c r="T567" s="178"/>
      <c r="U567" s="178"/>
      <c r="V567" s="178"/>
      <c r="W567" s="178"/>
      <c r="X567" s="178"/>
      <c r="Y567" s="178"/>
      <c r="Z567" s="178"/>
    </row>
    <row r="568" ht="14.25" customHeight="1">
      <c r="A568" s="176"/>
      <c r="B568" s="177"/>
      <c r="C568" s="177"/>
      <c r="D568" s="177"/>
      <c r="E568" s="177"/>
      <c r="F568" s="177"/>
      <c r="G568" s="177"/>
      <c r="H568" s="178"/>
      <c r="I568" s="178"/>
      <c r="J568" s="178"/>
      <c r="K568" s="178"/>
      <c r="L568" s="178"/>
      <c r="M568" s="178"/>
      <c r="N568" s="178"/>
      <c r="O568" s="178"/>
      <c r="P568" s="178"/>
      <c r="Q568" s="178"/>
      <c r="R568" s="178"/>
      <c r="S568" s="178"/>
      <c r="T568" s="178"/>
      <c r="U568" s="178"/>
      <c r="V568" s="178"/>
      <c r="W568" s="178"/>
      <c r="X568" s="178"/>
      <c r="Y568" s="178"/>
      <c r="Z568" s="178"/>
    </row>
    <row r="569" ht="14.25" customHeight="1">
      <c r="A569" s="176"/>
      <c r="B569" s="177"/>
      <c r="C569" s="177"/>
      <c r="D569" s="177"/>
      <c r="E569" s="177"/>
      <c r="F569" s="177"/>
      <c r="G569" s="177"/>
      <c r="H569" s="178"/>
      <c r="I569" s="178"/>
      <c r="J569" s="178"/>
      <c r="K569" s="178"/>
      <c r="L569" s="178"/>
      <c r="M569" s="178"/>
      <c r="N569" s="178"/>
      <c r="O569" s="178"/>
      <c r="P569" s="178"/>
      <c r="Q569" s="178"/>
      <c r="R569" s="178"/>
      <c r="S569" s="178"/>
      <c r="T569" s="178"/>
      <c r="U569" s="178"/>
      <c r="V569" s="178"/>
      <c r="W569" s="178"/>
      <c r="X569" s="178"/>
      <c r="Y569" s="178"/>
      <c r="Z569" s="178"/>
    </row>
    <row r="570" ht="14.25" customHeight="1">
      <c r="A570" s="176"/>
      <c r="B570" s="177"/>
      <c r="C570" s="177"/>
      <c r="D570" s="177"/>
      <c r="E570" s="177"/>
      <c r="F570" s="177"/>
      <c r="G570" s="177"/>
      <c r="H570" s="178"/>
      <c r="I570" s="178"/>
      <c r="J570" s="178"/>
      <c r="K570" s="178"/>
      <c r="L570" s="178"/>
      <c r="M570" s="178"/>
      <c r="N570" s="178"/>
      <c r="O570" s="178"/>
      <c r="P570" s="178"/>
      <c r="Q570" s="178"/>
      <c r="R570" s="178"/>
      <c r="S570" s="178"/>
      <c r="T570" s="178"/>
      <c r="U570" s="178"/>
      <c r="V570" s="178"/>
      <c r="W570" s="178"/>
      <c r="X570" s="178"/>
      <c r="Y570" s="178"/>
      <c r="Z570" s="178"/>
    </row>
    <row r="571" ht="14.25" customHeight="1">
      <c r="A571" s="176"/>
      <c r="B571" s="177"/>
      <c r="C571" s="177"/>
      <c r="D571" s="177"/>
      <c r="E571" s="177"/>
      <c r="F571" s="177"/>
      <c r="G571" s="177"/>
      <c r="H571" s="178"/>
      <c r="I571" s="178"/>
      <c r="J571" s="178"/>
      <c r="K571" s="178"/>
      <c r="L571" s="178"/>
      <c r="M571" s="178"/>
      <c r="N571" s="178"/>
      <c r="O571" s="178"/>
      <c r="P571" s="178"/>
      <c r="Q571" s="178"/>
      <c r="R571" s="178"/>
      <c r="S571" s="178"/>
      <c r="T571" s="178"/>
      <c r="U571" s="178"/>
      <c r="V571" s="178"/>
      <c r="W571" s="178"/>
      <c r="X571" s="178"/>
      <c r="Y571" s="178"/>
      <c r="Z571" s="178"/>
    </row>
    <row r="572" ht="14.25" customHeight="1">
      <c r="A572" s="176"/>
      <c r="B572" s="177"/>
      <c r="C572" s="177"/>
      <c r="D572" s="177"/>
      <c r="E572" s="177"/>
      <c r="F572" s="177"/>
      <c r="G572" s="177"/>
      <c r="H572" s="178"/>
      <c r="I572" s="178"/>
      <c r="J572" s="178"/>
      <c r="K572" s="178"/>
      <c r="L572" s="178"/>
      <c r="M572" s="178"/>
      <c r="N572" s="178"/>
      <c r="O572" s="178"/>
      <c r="P572" s="178"/>
      <c r="Q572" s="178"/>
      <c r="R572" s="178"/>
      <c r="S572" s="178"/>
      <c r="T572" s="178"/>
      <c r="U572" s="178"/>
      <c r="V572" s="178"/>
      <c r="W572" s="178"/>
      <c r="X572" s="178"/>
      <c r="Y572" s="178"/>
      <c r="Z572" s="178"/>
    </row>
    <row r="573" ht="14.25" customHeight="1">
      <c r="A573" s="176"/>
      <c r="B573" s="177"/>
      <c r="C573" s="177"/>
      <c r="D573" s="177"/>
      <c r="E573" s="177"/>
      <c r="F573" s="177"/>
      <c r="G573" s="177"/>
      <c r="H573" s="178"/>
      <c r="I573" s="178"/>
      <c r="J573" s="178"/>
      <c r="K573" s="178"/>
      <c r="L573" s="178"/>
      <c r="M573" s="178"/>
      <c r="N573" s="178"/>
      <c r="O573" s="178"/>
      <c r="P573" s="178"/>
      <c r="Q573" s="178"/>
      <c r="R573" s="178"/>
      <c r="S573" s="178"/>
      <c r="T573" s="178"/>
      <c r="U573" s="178"/>
      <c r="V573" s="178"/>
      <c r="W573" s="178"/>
      <c r="X573" s="178"/>
      <c r="Y573" s="178"/>
      <c r="Z573" s="178"/>
    </row>
    <row r="574" ht="14.25" customHeight="1">
      <c r="A574" s="176"/>
      <c r="B574" s="177"/>
      <c r="C574" s="177"/>
      <c r="D574" s="177"/>
      <c r="E574" s="177"/>
      <c r="F574" s="177"/>
      <c r="G574" s="177"/>
      <c r="H574" s="178"/>
      <c r="I574" s="178"/>
      <c r="J574" s="178"/>
      <c r="K574" s="178"/>
      <c r="L574" s="178"/>
      <c r="M574" s="178"/>
      <c r="N574" s="178"/>
      <c r="O574" s="178"/>
      <c r="P574" s="178"/>
      <c r="Q574" s="178"/>
      <c r="R574" s="178"/>
      <c r="S574" s="178"/>
      <c r="T574" s="178"/>
      <c r="U574" s="178"/>
      <c r="V574" s="178"/>
      <c r="W574" s="178"/>
      <c r="X574" s="178"/>
      <c r="Y574" s="178"/>
      <c r="Z574" s="178"/>
    </row>
    <row r="575" ht="14.25" customHeight="1">
      <c r="A575" s="176"/>
      <c r="B575" s="177"/>
      <c r="C575" s="177"/>
      <c r="D575" s="177"/>
      <c r="E575" s="177"/>
      <c r="F575" s="177"/>
      <c r="G575" s="177"/>
      <c r="H575" s="178"/>
      <c r="I575" s="178"/>
      <c r="J575" s="178"/>
      <c r="K575" s="178"/>
      <c r="L575" s="178"/>
      <c r="M575" s="178"/>
      <c r="N575" s="178"/>
      <c r="O575" s="178"/>
      <c r="P575" s="178"/>
      <c r="Q575" s="178"/>
      <c r="R575" s="178"/>
      <c r="S575" s="178"/>
      <c r="T575" s="178"/>
      <c r="U575" s="178"/>
      <c r="V575" s="178"/>
      <c r="W575" s="178"/>
      <c r="X575" s="178"/>
      <c r="Y575" s="178"/>
      <c r="Z575" s="178"/>
    </row>
    <row r="576" ht="14.25" customHeight="1">
      <c r="A576" s="176"/>
      <c r="B576" s="177"/>
      <c r="C576" s="177"/>
      <c r="D576" s="177"/>
      <c r="E576" s="177"/>
      <c r="F576" s="177"/>
      <c r="G576" s="177"/>
      <c r="H576" s="178"/>
      <c r="I576" s="178"/>
      <c r="J576" s="178"/>
      <c r="K576" s="178"/>
      <c r="L576" s="178"/>
      <c r="M576" s="178"/>
      <c r="N576" s="178"/>
      <c r="O576" s="178"/>
      <c r="P576" s="178"/>
      <c r="Q576" s="178"/>
      <c r="R576" s="178"/>
      <c r="S576" s="178"/>
      <c r="T576" s="178"/>
      <c r="U576" s="178"/>
      <c r="V576" s="178"/>
      <c r="W576" s="178"/>
      <c r="X576" s="178"/>
      <c r="Y576" s="178"/>
      <c r="Z576" s="178"/>
    </row>
    <row r="577" ht="14.25" customHeight="1">
      <c r="A577" s="176"/>
      <c r="B577" s="177"/>
      <c r="C577" s="177"/>
      <c r="D577" s="177"/>
      <c r="E577" s="177"/>
      <c r="F577" s="177"/>
      <c r="G577" s="177"/>
      <c r="H577" s="178"/>
      <c r="I577" s="178"/>
      <c r="J577" s="178"/>
      <c r="K577" s="178"/>
      <c r="L577" s="178"/>
      <c r="M577" s="178"/>
      <c r="N577" s="178"/>
      <c r="O577" s="178"/>
      <c r="P577" s="178"/>
      <c r="Q577" s="178"/>
      <c r="R577" s="178"/>
      <c r="S577" s="178"/>
      <c r="T577" s="178"/>
      <c r="U577" s="178"/>
      <c r="V577" s="178"/>
      <c r="W577" s="178"/>
      <c r="X577" s="178"/>
      <c r="Y577" s="178"/>
      <c r="Z577" s="178"/>
    </row>
    <row r="578" ht="14.25" customHeight="1">
      <c r="A578" s="176"/>
      <c r="B578" s="177"/>
      <c r="C578" s="177"/>
      <c r="D578" s="177"/>
      <c r="E578" s="177"/>
      <c r="F578" s="177"/>
      <c r="G578" s="177"/>
      <c r="H578" s="178"/>
      <c r="I578" s="178"/>
      <c r="J578" s="178"/>
      <c r="K578" s="178"/>
      <c r="L578" s="178"/>
      <c r="M578" s="178"/>
      <c r="N578" s="178"/>
      <c r="O578" s="178"/>
      <c r="P578" s="178"/>
      <c r="Q578" s="178"/>
      <c r="R578" s="178"/>
      <c r="S578" s="178"/>
      <c r="T578" s="178"/>
      <c r="U578" s="178"/>
      <c r="V578" s="178"/>
      <c r="W578" s="178"/>
      <c r="X578" s="178"/>
      <c r="Y578" s="178"/>
      <c r="Z578" s="178"/>
    </row>
    <row r="579" ht="14.25" customHeight="1">
      <c r="A579" s="176"/>
      <c r="B579" s="177"/>
      <c r="C579" s="177"/>
      <c r="D579" s="177"/>
      <c r="E579" s="177"/>
      <c r="F579" s="177"/>
      <c r="G579" s="177"/>
      <c r="H579" s="178"/>
      <c r="I579" s="178"/>
      <c r="J579" s="178"/>
      <c r="K579" s="178"/>
      <c r="L579" s="178"/>
      <c r="M579" s="178"/>
      <c r="N579" s="178"/>
      <c r="O579" s="178"/>
      <c r="P579" s="178"/>
      <c r="Q579" s="178"/>
      <c r="R579" s="178"/>
      <c r="S579" s="178"/>
      <c r="T579" s="178"/>
      <c r="U579" s="178"/>
      <c r="V579" s="178"/>
      <c r="W579" s="178"/>
      <c r="X579" s="178"/>
      <c r="Y579" s="178"/>
      <c r="Z579" s="178"/>
    </row>
    <row r="580" ht="14.25" customHeight="1">
      <c r="A580" s="176"/>
      <c r="B580" s="177"/>
      <c r="C580" s="177"/>
      <c r="D580" s="177"/>
      <c r="E580" s="177"/>
      <c r="F580" s="177"/>
      <c r="G580" s="177"/>
      <c r="H580" s="178"/>
      <c r="I580" s="178"/>
      <c r="J580" s="178"/>
      <c r="K580" s="178"/>
      <c r="L580" s="178"/>
      <c r="M580" s="178"/>
      <c r="N580" s="178"/>
      <c r="O580" s="178"/>
      <c r="P580" s="178"/>
      <c r="Q580" s="178"/>
      <c r="R580" s="178"/>
      <c r="S580" s="178"/>
      <c r="T580" s="178"/>
      <c r="U580" s="178"/>
      <c r="V580" s="178"/>
      <c r="W580" s="178"/>
      <c r="X580" s="178"/>
      <c r="Y580" s="178"/>
      <c r="Z580" s="178"/>
    </row>
    <row r="581" ht="14.25" customHeight="1">
      <c r="A581" s="176"/>
      <c r="B581" s="177"/>
      <c r="C581" s="177"/>
      <c r="D581" s="177"/>
      <c r="E581" s="177"/>
      <c r="F581" s="177"/>
      <c r="G581" s="177"/>
      <c r="H581" s="178"/>
      <c r="I581" s="178"/>
      <c r="J581" s="178"/>
      <c r="K581" s="178"/>
      <c r="L581" s="178"/>
      <c r="M581" s="178"/>
      <c r="N581" s="178"/>
      <c r="O581" s="178"/>
      <c r="P581" s="178"/>
      <c r="Q581" s="178"/>
      <c r="R581" s="178"/>
      <c r="S581" s="178"/>
      <c r="T581" s="178"/>
      <c r="U581" s="178"/>
      <c r="V581" s="178"/>
      <c r="W581" s="178"/>
      <c r="X581" s="178"/>
      <c r="Y581" s="178"/>
      <c r="Z581" s="178"/>
    </row>
    <row r="582" ht="14.25" customHeight="1">
      <c r="A582" s="176"/>
      <c r="B582" s="177"/>
      <c r="C582" s="177"/>
      <c r="D582" s="177"/>
      <c r="E582" s="177"/>
      <c r="F582" s="177"/>
      <c r="G582" s="177"/>
      <c r="H582" s="178"/>
      <c r="I582" s="178"/>
      <c r="J582" s="178"/>
      <c r="K582" s="178"/>
      <c r="L582" s="178"/>
      <c r="M582" s="178"/>
      <c r="N582" s="178"/>
      <c r="O582" s="178"/>
      <c r="P582" s="178"/>
      <c r="Q582" s="178"/>
      <c r="R582" s="178"/>
      <c r="S582" s="178"/>
      <c r="T582" s="178"/>
      <c r="U582" s="178"/>
      <c r="V582" s="178"/>
      <c r="W582" s="178"/>
      <c r="X582" s="178"/>
      <c r="Y582" s="178"/>
      <c r="Z582" s="178"/>
    </row>
    <row r="583" ht="14.25" customHeight="1">
      <c r="A583" s="176"/>
      <c r="B583" s="177"/>
      <c r="C583" s="177"/>
      <c r="D583" s="177"/>
      <c r="E583" s="177"/>
      <c r="F583" s="177"/>
      <c r="G583" s="177"/>
      <c r="H583" s="178"/>
      <c r="I583" s="178"/>
      <c r="J583" s="178"/>
      <c r="K583" s="178"/>
      <c r="L583" s="178"/>
      <c r="M583" s="178"/>
      <c r="N583" s="178"/>
      <c r="O583" s="178"/>
      <c r="P583" s="178"/>
      <c r="Q583" s="178"/>
      <c r="R583" s="178"/>
      <c r="S583" s="178"/>
      <c r="T583" s="178"/>
      <c r="U583" s="178"/>
      <c r="V583" s="178"/>
      <c r="W583" s="178"/>
      <c r="X583" s="178"/>
      <c r="Y583" s="178"/>
      <c r="Z583" s="178"/>
    </row>
    <row r="584" ht="14.25" customHeight="1">
      <c r="A584" s="176"/>
      <c r="B584" s="177"/>
      <c r="C584" s="177"/>
      <c r="D584" s="177"/>
      <c r="E584" s="177"/>
      <c r="F584" s="177"/>
      <c r="G584" s="177"/>
      <c r="H584" s="178"/>
      <c r="I584" s="178"/>
      <c r="J584" s="178"/>
      <c r="K584" s="178"/>
      <c r="L584" s="178"/>
      <c r="M584" s="178"/>
      <c r="N584" s="178"/>
      <c r="O584" s="178"/>
      <c r="P584" s="178"/>
      <c r="Q584" s="178"/>
      <c r="R584" s="178"/>
      <c r="S584" s="178"/>
      <c r="T584" s="178"/>
      <c r="U584" s="178"/>
      <c r="V584" s="178"/>
      <c r="W584" s="178"/>
      <c r="X584" s="178"/>
      <c r="Y584" s="178"/>
      <c r="Z584" s="178"/>
    </row>
    <row r="585" ht="14.25" customHeight="1">
      <c r="A585" s="176"/>
      <c r="B585" s="177"/>
      <c r="C585" s="177"/>
      <c r="D585" s="177"/>
      <c r="E585" s="177"/>
      <c r="F585" s="177"/>
      <c r="G585" s="177"/>
      <c r="H585" s="178"/>
      <c r="I585" s="178"/>
      <c r="J585" s="178"/>
      <c r="K585" s="178"/>
      <c r="L585" s="178"/>
      <c r="M585" s="178"/>
      <c r="N585" s="178"/>
      <c r="O585" s="178"/>
      <c r="P585" s="178"/>
      <c r="Q585" s="178"/>
      <c r="R585" s="178"/>
      <c r="S585" s="178"/>
      <c r="T585" s="178"/>
      <c r="U585" s="178"/>
      <c r="V585" s="178"/>
      <c r="W585" s="178"/>
      <c r="X585" s="178"/>
      <c r="Y585" s="178"/>
      <c r="Z585" s="178"/>
    </row>
    <row r="586" ht="14.25" customHeight="1">
      <c r="A586" s="176"/>
      <c r="B586" s="177"/>
      <c r="C586" s="177"/>
      <c r="D586" s="177"/>
      <c r="E586" s="177"/>
      <c r="F586" s="177"/>
      <c r="G586" s="177"/>
      <c r="H586" s="178"/>
      <c r="I586" s="178"/>
      <c r="J586" s="178"/>
      <c r="K586" s="178"/>
      <c r="L586" s="178"/>
      <c r="M586" s="178"/>
      <c r="N586" s="178"/>
      <c r="O586" s="178"/>
      <c r="P586" s="178"/>
      <c r="Q586" s="178"/>
      <c r="R586" s="178"/>
      <c r="S586" s="178"/>
      <c r="T586" s="178"/>
      <c r="U586" s="178"/>
      <c r="V586" s="178"/>
      <c r="W586" s="178"/>
      <c r="X586" s="178"/>
      <c r="Y586" s="178"/>
      <c r="Z586" s="178"/>
    </row>
    <row r="587" ht="14.25" customHeight="1">
      <c r="A587" s="176"/>
      <c r="B587" s="177"/>
      <c r="C587" s="177"/>
      <c r="D587" s="177"/>
      <c r="E587" s="177"/>
      <c r="F587" s="177"/>
      <c r="G587" s="177"/>
      <c r="H587" s="178"/>
      <c r="I587" s="178"/>
      <c r="J587" s="178"/>
      <c r="K587" s="178"/>
      <c r="L587" s="178"/>
      <c r="M587" s="178"/>
      <c r="N587" s="178"/>
      <c r="O587" s="178"/>
      <c r="P587" s="178"/>
      <c r="Q587" s="178"/>
      <c r="R587" s="178"/>
      <c r="S587" s="178"/>
      <c r="T587" s="178"/>
      <c r="U587" s="178"/>
      <c r="V587" s="178"/>
      <c r="W587" s="178"/>
      <c r="X587" s="178"/>
      <c r="Y587" s="178"/>
      <c r="Z587" s="178"/>
    </row>
    <row r="588" ht="14.25" customHeight="1">
      <c r="A588" s="176"/>
      <c r="B588" s="177"/>
      <c r="C588" s="177"/>
      <c r="D588" s="177"/>
      <c r="E588" s="177"/>
      <c r="F588" s="177"/>
      <c r="G588" s="177"/>
      <c r="H588" s="178"/>
      <c r="I588" s="178"/>
      <c r="J588" s="178"/>
      <c r="K588" s="178"/>
      <c r="L588" s="178"/>
      <c r="M588" s="178"/>
      <c r="N588" s="178"/>
      <c r="O588" s="178"/>
      <c r="P588" s="178"/>
      <c r="Q588" s="178"/>
      <c r="R588" s="178"/>
      <c r="S588" s="178"/>
      <c r="T588" s="178"/>
      <c r="U588" s="178"/>
      <c r="V588" s="178"/>
      <c r="W588" s="178"/>
      <c r="X588" s="178"/>
      <c r="Y588" s="178"/>
      <c r="Z588" s="178"/>
    </row>
    <row r="589" ht="14.25" customHeight="1">
      <c r="A589" s="176"/>
      <c r="B589" s="177"/>
      <c r="C589" s="177"/>
      <c r="D589" s="177"/>
      <c r="E589" s="177"/>
      <c r="F589" s="177"/>
      <c r="G589" s="177"/>
      <c r="H589" s="178"/>
      <c r="I589" s="178"/>
      <c r="J589" s="178"/>
      <c r="K589" s="178"/>
      <c r="L589" s="178"/>
      <c r="M589" s="178"/>
      <c r="N589" s="178"/>
      <c r="O589" s="178"/>
      <c r="P589" s="178"/>
      <c r="Q589" s="178"/>
      <c r="R589" s="178"/>
      <c r="S589" s="178"/>
      <c r="T589" s="178"/>
      <c r="U589" s="178"/>
      <c r="V589" s="178"/>
      <c r="W589" s="178"/>
      <c r="X589" s="178"/>
      <c r="Y589" s="178"/>
      <c r="Z589" s="178"/>
    </row>
    <row r="590" ht="14.25" customHeight="1">
      <c r="A590" s="176"/>
      <c r="B590" s="177"/>
      <c r="C590" s="177"/>
      <c r="D590" s="177"/>
      <c r="E590" s="177"/>
      <c r="F590" s="177"/>
      <c r="G590" s="177"/>
      <c r="H590" s="178"/>
      <c r="I590" s="178"/>
      <c r="J590" s="178"/>
      <c r="K590" s="178"/>
      <c r="L590" s="178"/>
      <c r="M590" s="178"/>
      <c r="N590" s="178"/>
      <c r="O590" s="178"/>
      <c r="P590" s="178"/>
      <c r="Q590" s="178"/>
      <c r="R590" s="178"/>
      <c r="S590" s="178"/>
      <c r="T590" s="178"/>
      <c r="U590" s="178"/>
      <c r="V590" s="178"/>
      <c r="W590" s="178"/>
      <c r="X590" s="178"/>
      <c r="Y590" s="178"/>
      <c r="Z590" s="178"/>
    </row>
    <row r="591" ht="14.25" customHeight="1">
      <c r="A591" s="176"/>
      <c r="B591" s="177"/>
      <c r="C591" s="177"/>
      <c r="D591" s="177"/>
      <c r="E591" s="177"/>
      <c r="F591" s="177"/>
      <c r="G591" s="177"/>
      <c r="H591" s="178"/>
      <c r="I591" s="178"/>
      <c r="J591" s="178"/>
      <c r="K591" s="178"/>
      <c r="L591" s="178"/>
      <c r="M591" s="178"/>
      <c r="N591" s="178"/>
      <c r="O591" s="178"/>
      <c r="P591" s="178"/>
      <c r="Q591" s="178"/>
      <c r="R591" s="178"/>
      <c r="S591" s="178"/>
      <c r="T591" s="178"/>
      <c r="U591" s="178"/>
      <c r="V591" s="178"/>
      <c r="W591" s="178"/>
      <c r="X591" s="178"/>
      <c r="Y591" s="178"/>
      <c r="Z591" s="178"/>
    </row>
    <row r="592" ht="14.25" customHeight="1">
      <c r="A592" s="176"/>
      <c r="B592" s="177"/>
      <c r="C592" s="177"/>
      <c r="D592" s="177"/>
      <c r="E592" s="177"/>
      <c r="F592" s="177"/>
      <c r="G592" s="177"/>
      <c r="H592" s="178"/>
      <c r="I592" s="178"/>
      <c r="J592" s="178"/>
      <c r="K592" s="178"/>
      <c r="L592" s="178"/>
      <c r="M592" s="178"/>
      <c r="N592" s="178"/>
      <c r="O592" s="178"/>
      <c r="P592" s="178"/>
      <c r="Q592" s="178"/>
      <c r="R592" s="178"/>
      <c r="S592" s="178"/>
      <c r="T592" s="178"/>
      <c r="U592" s="178"/>
      <c r="V592" s="178"/>
      <c r="W592" s="178"/>
      <c r="X592" s="178"/>
      <c r="Y592" s="178"/>
      <c r="Z592" s="178"/>
    </row>
    <row r="593" ht="14.25" customHeight="1">
      <c r="A593" s="176"/>
      <c r="B593" s="177"/>
      <c r="C593" s="177"/>
      <c r="D593" s="177"/>
      <c r="E593" s="177"/>
      <c r="F593" s="177"/>
      <c r="G593" s="177"/>
      <c r="H593" s="178"/>
      <c r="I593" s="178"/>
      <c r="J593" s="178"/>
      <c r="K593" s="178"/>
      <c r="L593" s="178"/>
      <c r="M593" s="178"/>
      <c r="N593" s="178"/>
      <c r="O593" s="178"/>
      <c r="P593" s="178"/>
      <c r="Q593" s="178"/>
      <c r="R593" s="178"/>
      <c r="S593" s="178"/>
      <c r="T593" s="178"/>
      <c r="U593" s="178"/>
      <c r="V593" s="178"/>
      <c r="W593" s="178"/>
      <c r="X593" s="178"/>
      <c r="Y593" s="178"/>
      <c r="Z593" s="178"/>
    </row>
    <row r="594" ht="14.25" customHeight="1">
      <c r="A594" s="176"/>
      <c r="B594" s="177"/>
      <c r="C594" s="177"/>
      <c r="D594" s="177"/>
      <c r="E594" s="177"/>
      <c r="F594" s="177"/>
      <c r="G594" s="177"/>
      <c r="H594" s="178"/>
      <c r="I594" s="178"/>
      <c r="J594" s="178"/>
      <c r="K594" s="178"/>
      <c r="L594" s="178"/>
      <c r="M594" s="178"/>
      <c r="N594" s="178"/>
      <c r="O594" s="178"/>
      <c r="P594" s="178"/>
      <c r="Q594" s="178"/>
      <c r="R594" s="178"/>
      <c r="S594" s="178"/>
      <c r="T594" s="178"/>
      <c r="U594" s="178"/>
      <c r="V594" s="178"/>
      <c r="W594" s="178"/>
      <c r="X594" s="178"/>
      <c r="Y594" s="178"/>
      <c r="Z594" s="178"/>
    </row>
    <row r="595" ht="14.25" customHeight="1">
      <c r="A595" s="176"/>
      <c r="B595" s="177"/>
      <c r="C595" s="177"/>
      <c r="D595" s="177"/>
      <c r="E595" s="177"/>
      <c r="F595" s="177"/>
      <c r="G595" s="177"/>
      <c r="H595" s="178"/>
      <c r="I595" s="178"/>
      <c r="J595" s="178"/>
      <c r="K595" s="178"/>
      <c r="L595" s="178"/>
      <c r="M595" s="178"/>
      <c r="N595" s="178"/>
      <c r="O595" s="178"/>
      <c r="P595" s="178"/>
      <c r="Q595" s="178"/>
      <c r="R595" s="178"/>
      <c r="S595" s="178"/>
      <c r="T595" s="178"/>
      <c r="U595" s="178"/>
      <c r="V595" s="178"/>
      <c r="W595" s="178"/>
      <c r="X595" s="178"/>
      <c r="Y595" s="178"/>
      <c r="Z595" s="178"/>
    </row>
    <row r="596" ht="14.25" customHeight="1">
      <c r="A596" s="176"/>
      <c r="B596" s="177"/>
      <c r="C596" s="177"/>
      <c r="D596" s="177"/>
      <c r="E596" s="177"/>
      <c r="F596" s="177"/>
      <c r="G596" s="177"/>
      <c r="H596" s="178"/>
      <c r="I596" s="178"/>
      <c r="J596" s="178"/>
      <c r="K596" s="178"/>
      <c r="L596" s="178"/>
      <c r="M596" s="178"/>
      <c r="N596" s="178"/>
      <c r="O596" s="178"/>
      <c r="P596" s="178"/>
      <c r="Q596" s="178"/>
      <c r="R596" s="178"/>
      <c r="S596" s="178"/>
      <c r="T596" s="178"/>
      <c r="U596" s="178"/>
      <c r="V596" s="178"/>
      <c r="W596" s="178"/>
      <c r="X596" s="178"/>
      <c r="Y596" s="178"/>
      <c r="Z596" s="178"/>
    </row>
    <row r="597" ht="14.25" customHeight="1">
      <c r="A597" s="176"/>
      <c r="B597" s="177"/>
      <c r="C597" s="177"/>
      <c r="D597" s="177"/>
      <c r="E597" s="177"/>
      <c r="F597" s="177"/>
      <c r="G597" s="177"/>
      <c r="H597" s="178"/>
      <c r="I597" s="178"/>
      <c r="J597" s="178"/>
      <c r="K597" s="178"/>
      <c r="L597" s="178"/>
      <c r="M597" s="178"/>
      <c r="N597" s="178"/>
      <c r="O597" s="178"/>
      <c r="P597" s="178"/>
      <c r="Q597" s="178"/>
      <c r="R597" s="178"/>
      <c r="S597" s="178"/>
      <c r="T597" s="178"/>
      <c r="U597" s="178"/>
      <c r="V597" s="178"/>
      <c r="W597" s="178"/>
      <c r="X597" s="178"/>
      <c r="Y597" s="178"/>
      <c r="Z597" s="178"/>
    </row>
    <row r="598" ht="14.25" customHeight="1">
      <c r="A598" s="176"/>
      <c r="B598" s="177"/>
      <c r="C598" s="177"/>
      <c r="D598" s="177"/>
      <c r="E598" s="177"/>
      <c r="F598" s="177"/>
      <c r="G598" s="177"/>
      <c r="H598" s="178"/>
      <c r="I598" s="178"/>
      <c r="J598" s="178"/>
      <c r="K598" s="178"/>
      <c r="L598" s="178"/>
      <c r="M598" s="178"/>
      <c r="N598" s="178"/>
      <c r="O598" s="178"/>
      <c r="P598" s="178"/>
      <c r="Q598" s="178"/>
      <c r="R598" s="178"/>
      <c r="S598" s="178"/>
      <c r="T598" s="178"/>
      <c r="U598" s="178"/>
      <c r="V598" s="178"/>
      <c r="W598" s="178"/>
      <c r="X598" s="178"/>
      <c r="Y598" s="178"/>
      <c r="Z598" s="178"/>
    </row>
    <row r="599" ht="14.25" customHeight="1">
      <c r="A599" s="176"/>
      <c r="B599" s="177"/>
      <c r="C599" s="177"/>
      <c r="D599" s="177"/>
      <c r="E599" s="177"/>
      <c r="F599" s="177"/>
      <c r="G599" s="177"/>
      <c r="H599" s="178"/>
      <c r="I599" s="178"/>
      <c r="J599" s="178"/>
      <c r="K599" s="178"/>
      <c r="L599" s="178"/>
      <c r="M599" s="178"/>
      <c r="N599" s="178"/>
      <c r="O599" s="178"/>
      <c r="P599" s="178"/>
      <c r="Q599" s="178"/>
      <c r="R599" s="178"/>
      <c r="S599" s="178"/>
      <c r="T599" s="178"/>
      <c r="U599" s="178"/>
      <c r="V599" s="178"/>
      <c r="W599" s="178"/>
      <c r="X599" s="178"/>
      <c r="Y599" s="178"/>
      <c r="Z599" s="178"/>
    </row>
    <row r="600" ht="14.25" customHeight="1">
      <c r="A600" s="176"/>
      <c r="B600" s="177"/>
      <c r="C600" s="177"/>
      <c r="D600" s="177"/>
      <c r="E600" s="177"/>
      <c r="F600" s="177"/>
      <c r="G600" s="177"/>
      <c r="H600" s="178"/>
      <c r="I600" s="178"/>
      <c r="J600" s="178"/>
      <c r="K600" s="178"/>
      <c r="L600" s="178"/>
      <c r="M600" s="178"/>
      <c r="N600" s="178"/>
      <c r="O600" s="178"/>
      <c r="P600" s="178"/>
      <c r="Q600" s="178"/>
      <c r="R600" s="178"/>
      <c r="S600" s="178"/>
      <c r="T600" s="178"/>
      <c r="U600" s="178"/>
      <c r="V600" s="178"/>
      <c r="W600" s="178"/>
      <c r="X600" s="178"/>
      <c r="Y600" s="178"/>
      <c r="Z600" s="178"/>
    </row>
    <row r="601" ht="14.25" customHeight="1">
      <c r="A601" s="176"/>
      <c r="B601" s="177"/>
      <c r="C601" s="177"/>
      <c r="D601" s="177"/>
      <c r="E601" s="177"/>
      <c r="F601" s="177"/>
      <c r="G601" s="177"/>
      <c r="H601" s="178"/>
      <c r="I601" s="178"/>
      <c r="J601" s="178"/>
      <c r="K601" s="178"/>
      <c r="L601" s="178"/>
      <c r="M601" s="178"/>
      <c r="N601" s="178"/>
      <c r="O601" s="178"/>
      <c r="P601" s="178"/>
      <c r="Q601" s="178"/>
      <c r="R601" s="178"/>
      <c r="S601" s="178"/>
      <c r="T601" s="178"/>
      <c r="U601" s="178"/>
      <c r="V601" s="178"/>
      <c r="W601" s="178"/>
      <c r="X601" s="178"/>
      <c r="Y601" s="178"/>
      <c r="Z601" s="178"/>
    </row>
    <row r="602" ht="14.25" customHeight="1">
      <c r="A602" s="176"/>
      <c r="B602" s="177"/>
      <c r="C602" s="177"/>
      <c r="D602" s="177"/>
      <c r="E602" s="177"/>
      <c r="F602" s="177"/>
      <c r="G602" s="177"/>
      <c r="H602" s="178"/>
      <c r="I602" s="178"/>
      <c r="J602" s="178"/>
      <c r="K602" s="178"/>
      <c r="L602" s="178"/>
      <c r="M602" s="178"/>
      <c r="N602" s="178"/>
      <c r="O602" s="178"/>
      <c r="P602" s="178"/>
      <c r="Q602" s="178"/>
      <c r="R602" s="178"/>
      <c r="S602" s="178"/>
      <c r="T602" s="178"/>
      <c r="U602" s="178"/>
      <c r="V602" s="178"/>
      <c r="W602" s="178"/>
      <c r="X602" s="178"/>
      <c r="Y602" s="178"/>
      <c r="Z602" s="178"/>
    </row>
    <row r="603" ht="14.25" customHeight="1">
      <c r="A603" s="176"/>
      <c r="B603" s="177"/>
      <c r="C603" s="177"/>
      <c r="D603" s="177"/>
      <c r="E603" s="177"/>
      <c r="F603" s="177"/>
      <c r="G603" s="177"/>
      <c r="H603" s="178"/>
      <c r="I603" s="178"/>
      <c r="J603" s="178"/>
      <c r="K603" s="178"/>
      <c r="L603" s="178"/>
      <c r="M603" s="178"/>
      <c r="N603" s="178"/>
      <c r="O603" s="178"/>
      <c r="P603" s="178"/>
      <c r="Q603" s="178"/>
      <c r="R603" s="178"/>
      <c r="S603" s="178"/>
      <c r="T603" s="178"/>
      <c r="U603" s="178"/>
      <c r="V603" s="178"/>
      <c r="W603" s="178"/>
      <c r="X603" s="178"/>
      <c r="Y603" s="178"/>
      <c r="Z603" s="178"/>
    </row>
    <row r="604" ht="14.25" customHeight="1">
      <c r="A604" s="176"/>
      <c r="B604" s="177"/>
      <c r="C604" s="177"/>
      <c r="D604" s="177"/>
      <c r="E604" s="177"/>
      <c r="F604" s="177"/>
      <c r="G604" s="177"/>
      <c r="H604" s="178"/>
      <c r="I604" s="178"/>
      <c r="J604" s="178"/>
      <c r="K604" s="178"/>
      <c r="L604" s="178"/>
      <c r="M604" s="178"/>
      <c r="N604" s="178"/>
      <c r="O604" s="178"/>
      <c r="P604" s="178"/>
      <c r="Q604" s="178"/>
      <c r="R604" s="178"/>
      <c r="S604" s="178"/>
      <c r="T604" s="178"/>
      <c r="U604" s="178"/>
      <c r="V604" s="178"/>
      <c r="W604" s="178"/>
      <c r="X604" s="178"/>
      <c r="Y604" s="178"/>
      <c r="Z604" s="178"/>
    </row>
    <row r="605" ht="14.25" customHeight="1">
      <c r="A605" s="176"/>
      <c r="B605" s="177"/>
      <c r="C605" s="177"/>
      <c r="D605" s="177"/>
      <c r="E605" s="177"/>
      <c r="F605" s="177"/>
      <c r="G605" s="177"/>
      <c r="H605" s="178"/>
      <c r="I605" s="178"/>
      <c r="J605" s="178"/>
      <c r="K605" s="178"/>
      <c r="L605" s="178"/>
      <c r="M605" s="178"/>
      <c r="N605" s="178"/>
      <c r="O605" s="178"/>
      <c r="P605" s="178"/>
      <c r="Q605" s="178"/>
      <c r="R605" s="178"/>
      <c r="S605" s="178"/>
      <c r="T605" s="178"/>
      <c r="U605" s="178"/>
      <c r="V605" s="178"/>
      <c r="W605" s="178"/>
      <c r="X605" s="178"/>
      <c r="Y605" s="178"/>
      <c r="Z605" s="178"/>
    </row>
    <row r="606" ht="14.25" customHeight="1">
      <c r="A606" s="176"/>
      <c r="B606" s="177"/>
      <c r="C606" s="177"/>
      <c r="D606" s="177"/>
      <c r="E606" s="177"/>
      <c r="F606" s="177"/>
      <c r="G606" s="177"/>
      <c r="H606" s="178"/>
      <c r="I606" s="178"/>
      <c r="J606" s="178"/>
      <c r="K606" s="178"/>
      <c r="L606" s="178"/>
      <c r="M606" s="178"/>
      <c r="N606" s="178"/>
      <c r="O606" s="178"/>
      <c r="P606" s="178"/>
      <c r="Q606" s="178"/>
      <c r="R606" s="178"/>
      <c r="S606" s="178"/>
      <c r="T606" s="178"/>
      <c r="U606" s="178"/>
      <c r="V606" s="178"/>
      <c r="W606" s="178"/>
      <c r="X606" s="178"/>
      <c r="Y606" s="178"/>
      <c r="Z606" s="178"/>
    </row>
    <row r="607" ht="14.25" customHeight="1">
      <c r="A607" s="176"/>
      <c r="B607" s="177"/>
      <c r="C607" s="177"/>
      <c r="D607" s="177"/>
      <c r="E607" s="177"/>
      <c r="F607" s="177"/>
      <c r="G607" s="177"/>
      <c r="H607" s="178"/>
      <c r="I607" s="178"/>
      <c r="J607" s="178"/>
      <c r="K607" s="178"/>
      <c r="L607" s="178"/>
      <c r="M607" s="178"/>
      <c r="N607" s="178"/>
      <c r="O607" s="178"/>
      <c r="P607" s="178"/>
      <c r="Q607" s="178"/>
      <c r="R607" s="178"/>
      <c r="S607" s="178"/>
      <c r="T607" s="178"/>
      <c r="U607" s="178"/>
      <c r="V607" s="178"/>
      <c r="W607" s="178"/>
      <c r="X607" s="178"/>
      <c r="Y607" s="178"/>
      <c r="Z607" s="178"/>
    </row>
    <row r="608" ht="14.25" customHeight="1">
      <c r="A608" s="176"/>
      <c r="B608" s="177"/>
      <c r="C608" s="177"/>
      <c r="D608" s="177"/>
      <c r="E608" s="177"/>
      <c r="F608" s="177"/>
      <c r="G608" s="177"/>
      <c r="H608" s="178"/>
      <c r="I608" s="178"/>
      <c r="J608" s="178"/>
      <c r="K608" s="178"/>
      <c r="L608" s="178"/>
      <c r="M608" s="178"/>
      <c r="N608" s="178"/>
      <c r="O608" s="178"/>
      <c r="P608" s="178"/>
      <c r="Q608" s="178"/>
      <c r="R608" s="178"/>
      <c r="S608" s="178"/>
      <c r="T608" s="178"/>
      <c r="U608" s="178"/>
      <c r="V608" s="178"/>
      <c r="W608" s="178"/>
      <c r="X608" s="178"/>
      <c r="Y608" s="178"/>
      <c r="Z608" s="178"/>
    </row>
    <row r="609" ht="14.25" customHeight="1">
      <c r="A609" s="176"/>
      <c r="B609" s="177"/>
      <c r="C609" s="177"/>
      <c r="D609" s="177"/>
      <c r="E609" s="177"/>
      <c r="F609" s="177"/>
      <c r="G609" s="177"/>
      <c r="H609" s="178"/>
      <c r="I609" s="178"/>
      <c r="J609" s="178"/>
      <c r="K609" s="178"/>
      <c r="L609" s="178"/>
      <c r="M609" s="178"/>
      <c r="N609" s="178"/>
      <c r="O609" s="178"/>
      <c r="P609" s="178"/>
      <c r="Q609" s="178"/>
      <c r="R609" s="178"/>
      <c r="S609" s="178"/>
      <c r="T609" s="178"/>
      <c r="U609" s="178"/>
      <c r="V609" s="178"/>
      <c r="W609" s="178"/>
      <c r="X609" s="178"/>
      <c r="Y609" s="178"/>
      <c r="Z609" s="178"/>
    </row>
    <row r="610" ht="14.25" customHeight="1">
      <c r="A610" s="176"/>
      <c r="B610" s="177"/>
      <c r="C610" s="177"/>
      <c r="D610" s="177"/>
      <c r="E610" s="177"/>
      <c r="F610" s="177"/>
      <c r="G610" s="177"/>
      <c r="H610" s="178"/>
      <c r="I610" s="178"/>
      <c r="J610" s="178"/>
      <c r="K610" s="178"/>
      <c r="L610" s="178"/>
      <c r="M610" s="178"/>
      <c r="N610" s="178"/>
      <c r="O610" s="178"/>
      <c r="P610" s="178"/>
      <c r="Q610" s="178"/>
      <c r="R610" s="178"/>
      <c r="S610" s="178"/>
      <c r="T610" s="178"/>
      <c r="U610" s="178"/>
      <c r="V610" s="178"/>
      <c r="W610" s="178"/>
      <c r="X610" s="178"/>
      <c r="Y610" s="178"/>
      <c r="Z610" s="178"/>
    </row>
    <row r="611" ht="14.25" customHeight="1">
      <c r="A611" s="176"/>
      <c r="B611" s="177"/>
      <c r="C611" s="177"/>
      <c r="D611" s="177"/>
      <c r="E611" s="177"/>
      <c r="F611" s="177"/>
      <c r="G611" s="177"/>
      <c r="H611" s="178"/>
      <c r="I611" s="178"/>
      <c r="J611" s="178"/>
      <c r="K611" s="178"/>
      <c r="L611" s="178"/>
      <c r="M611" s="178"/>
      <c r="N611" s="178"/>
      <c r="O611" s="178"/>
      <c r="P611" s="178"/>
      <c r="Q611" s="178"/>
      <c r="R611" s="178"/>
      <c r="S611" s="178"/>
      <c r="T611" s="178"/>
      <c r="U611" s="178"/>
      <c r="V611" s="178"/>
      <c r="W611" s="178"/>
      <c r="X611" s="178"/>
      <c r="Y611" s="178"/>
      <c r="Z611" s="178"/>
    </row>
    <row r="612" ht="14.25" customHeight="1">
      <c r="A612" s="176"/>
      <c r="B612" s="177"/>
      <c r="C612" s="177"/>
      <c r="D612" s="177"/>
      <c r="E612" s="177"/>
      <c r="F612" s="177"/>
      <c r="G612" s="177"/>
      <c r="H612" s="178"/>
      <c r="I612" s="178"/>
      <c r="J612" s="178"/>
      <c r="K612" s="178"/>
      <c r="L612" s="178"/>
      <c r="M612" s="178"/>
      <c r="N612" s="178"/>
      <c r="O612" s="178"/>
      <c r="P612" s="178"/>
      <c r="Q612" s="178"/>
      <c r="R612" s="178"/>
      <c r="S612" s="178"/>
      <c r="T612" s="178"/>
      <c r="U612" s="178"/>
      <c r="V612" s="178"/>
      <c r="W612" s="178"/>
      <c r="X612" s="178"/>
      <c r="Y612" s="178"/>
      <c r="Z612" s="178"/>
    </row>
    <row r="613" ht="14.25" customHeight="1">
      <c r="A613" s="176"/>
      <c r="B613" s="177"/>
      <c r="C613" s="177"/>
      <c r="D613" s="177"/>
      <c r="E613" s="177"/>
      <c r="F613" s="177"/>
      <c r="G613" s="177"/>
      <c r="H613" s="178"/>
      <c r="I613" s="178"/>
      <c r="J613" s="178"/>
      <c r="K613" s="178"/>
      <c r="L613" s="178"/>
      <c r="M613" s="178"/>
      <c r="N613" s="178"/>
      <c r="O613" s="178"/>
      <c r="P613" s="178"/>
      <c r="Q613" s="178"/>
      <c r="R613" s="178"/>
      <c r="S613" s="178"/>
      <c r="T613" s="178"/>
      <c r="U613" s="178"/>
      <c r="V613" s="178"/>
      <c r="W613" s="178"/>
      <c r="X613" s="178"/>
      <c r="Y613" s="178"/>
      <c r="Z613" s="178"/>
    </row>
    <row r="614" ht="14.25" customHeight="1">
      <c r="A614" s="176"/>
      <c r="B614" s="177"/>
      <c r="C614" s="177"/>
      <c r="D614" s="177"/>
      <c r="E614" s="177"/>
      <c r="F614" s="177"/>
      <c r="G614" s="177"/>
      <c r="H614" s="178"/>
      <c r="I614" s="178"/>
      <c r="J614" s="178"/>
      <c r="K614" s="178"/>
      <c r="L614" s="178"/>
      <c r="M614" s="178"/>
      <c r="N614" s="178"/>
      <c r="O614" s="178"/>
      <c r="P614" s="178"/>
      <c r="Q614" s="178"/>
      <c r="R614" s="178"/>
      <c r="S614" s="178"/>
      <c r="T614" s="178"/>
      <c r="U614" s="178"/>
      <c r="V614" s="178"/>
      <c r="W614" s="178"/>
      <c r="X614" s="178"/>
      <c r="Y614" s="178"/>
      <c r="Z614" s="178"/>
    </row>
    <row r="615" ht="14.25" customHeight="1">
      <c r="A615" s="176"/>
      <c r="B615" s="177"/>
      <c r="C615" s="177"/>
      <c r="D615" s="177"/>
      <c r="E615" s="177"/>
      <c r="F615" s="177"/>
      <c r="G615" s="177"/>
      <c r="H615" s="178"/>
      <c r="I615" s="178"/>
      <c r="J615" s="178"/>
      <c r="K615" s="178"/>
      <c r="L615" s="178"/>
      <c r="M615" s="178"/>
      <c r="N615" s="178"/>
      <c r="O615" s="178"/>
      <c r="P615" s="178"/>
      <c r="Q615" s="178"/>
      <c r="R615" s="178"/>
      <c r="S615" s="178"/>
      <c r="T615" s="178"/>
      <c r="U615" s="178"/>
      <c r="V615" s="178"/>
      <c r="W615" s="178"/>
      <c r="X615" s="178"/>
      <c r="Y615" s="178"/>
      <c r="Z615" s="178"/>
    </row>
    <row r="616" ht="14.25" customHeight="1">
      <c r="A616" s="176"/>
      <c r="B616" s="177"/>
      <c r="C616" s="177"/>
      <c r="D616" s="177"/>
      <c r="E616" s="177"/>
      <c r="F616" s="177"/>
      <c r="G616" s="177"/>
      <c r="H616" s="178"/>
      <c r="I616" s="178"/>
      <c r="J616" s="178"/>
      <c r="K616" s="178"/>
      <c r="L616" s="178"/>
      <c r="M616" s="178"/>
      <c r="N616" s="178"/>
      <c r="O616" s="178"/>
      <c r="P616" s="178"/>
      <c r="Q616" s="178"/>
      <c r="R616" s="178"/>
      <c r="S616" s="178"/>
      <c r="T616" s="178"/>
      <c r="U616" s="178"/>
      <c r="V616" s="178"/>
      <c r="W616" s="178"/>
      <c r="X616" s="178"/>
      <c r="Y616" s="178"/>
      <c r="Z616" s="178"/>
    </row>
    <row r="617" ht="14.25" customHeight="1">
      <c r="A617" s="176"/>
      <c r="B617" s="177"/>
      <c r="C617" s="177"/>
      <c r="D617" s="177"/>
      <c r="E617" s="177"/>
      <c r="F617" s="177"/>
      <c r="G617" s="177"/>
      <c r="H617" s="178"/>
      <c r="I617" s="178"/>
      <c r="J617" s="178"/>
      <c r="K617" s="178"/>
      <c r="L617" s="178"/>
      <c r="M617" s="178"/>
      <c r="N617" s="178"/>
      <c r="O617" s="178"/>
      <c r="P617" s="178"/>
      <c r="Q617" s="178"/>
      <c r="R617" s="178"/>
      <c r="S617" s="178"/>
      <c r="T617" s="178"/>
      <c r="U617" s="178"/>
      <c r="V617" s="178"/>
      <c r="W617" s="178"/>
      <c r="X617" s="178"/>
      <c r="Y617" s="178"/>
      <c r="Z617" s="178"/>
    </row>
    <row r="618" ht="14.25" customHeight="1">
      <c r="A618" s="176"/>
      <c r="B618" s="177"/>
      <c r="C618" s="177"/>
      <c r="D618" s="177"/>
      <c r="E618" s="177"/>
      <c r="F618" s="177"/>
      <c r="G618" s="177"/>
      <c r="H618" s="178"/>
      <c r="I618" s="178"/>
      <c r="J618" s="178"/>
      <c r="K618" s="178"/>
      <c r="L618" s="178"/>
      <c r="M618" s="178"/>
      <c r="N618" s="178"/>
      <c r="O618" s="178"/>
      <c r="P618" s="178"/>
      <c r="Q618" s="178"/>
      <c r="R618" s="178"/>
      <c r="S618" s="178"/>
      <c r="T618" s="178"/>
      <c r="U618" s="178"/>
      <c r="V618" s="178"/>
      <c r="W618" s="178"/>
      <c r="X618" s="178"/>
      <c r="Y618" s="178"/>
      <c r="Z618" s="178"/>
    </row>
    <row r="619" ht="14.25" customHeight="1">
      <c r="A619" s="176"/>
      <c r="B619" s="177"/>
      <c r="C619" s="177"/>
      <c r="D619" s="177"/>
      <c r="E619" s="177"/>
      <c r="F619" s="177"/>
      <c r="G619" s="177"/>
      <c r="H619" s="178"/>
      <c r="I619" s="178"/>
      <c r="J619" s="178"/>
      <c r="K619" s="178"/>
      <c r="L619" s="178"/>
      <c r="M619" s="178"/>
      <c r="N619" s="178"/>
      <c r="O619" s="178"/>
      <c r="P619" s="178"/>
      <c r="Q619" s="178"/>
      <c r="R619" s="178"/>
      <c r="S619" s="178"/>
      <c r="T619" s="178"/>
      <c r="U619" s="178"/>
      <c r="V619" s="178"/>
      <c r="W619" s="178"/>
      <c r="X619" s="178"/>
      <c r="Y619" s="178"/>
      <c r="Z619" s="178"/>
    </row>
    <row r="620" ht="14.25" customHeight="1">
      <c r="A620" s="176"/>
      <c r="B620" s="177"/>
      <c r="C620" s="177"/>
      <c r="D620" s="177"/>
      <c r="E620" s="177"/>
      <c r="F620" s="177"/>
      <c r="G620" s="177"/>
      <c r="H620" s="178"/>
      <c r="I620" s="178"/>
      <c r="J620" s="178"/>
      <c r="K620" s="178"/>
      <c r="L620" s="178"/>
      <c r="M620" s="178"/>
      <c r="N620" s="178"/>
      <c r="O620" s="178"/>
      <c r="P620" s="178"/>
      <c r="Q620" s="178"/>
      <c r="R620" s="178"/>
      <c r="S620" s="178"/>
      <c r="T620" s="178"/>
      <c r="U620" s="178"/>
      <c r="V620" s="178"/>
      <c r="W620" s="178"/>
      <c r="X620" s="178"/>
      <c r="Y620" s="178"/>
      <c r="Z620" s="178"/>
    </row>
    <row r="621" ht="14.25" customHeight="1">
      <c r="A621" s="176"/>
      <c r="B621" s="177"/>
      <c r="C621" s="177"/>
      <c r="D621" s="177"/>
      <c r="E621" s="177"/>
      <c r="F621" s="177"/>
      <c r="G621" s="177"/>
      <c r="H621" s="178"/>
      <c r="I621" s="178"/>
      <c r="J621" s="178"/>
      <c r="K621" s="178"/>
      <c r="L621" s="178"/>
      <c r="M621" s="178"/>
      <c r="N621" s="178"/>
      <c r="O621" s="178"/>
      <c r="P621" s="178"/>
      <c r="Q621" s="178"/>
      <c r="R621" s="178"/>
      <c r="S621" s="178"/>
      <c r="T621" s="178"/>
      <c r="U621" s="178"/>
      <c r="V621" s="178"/>
      <c r="W621" s="178"/>
      <c r="X621" s="178"/>
      <c r="Y621" s="178"/>
      <c r="Z621" s="178"/>
    </row>
    <row r="622" ht="14.25" customHeight="1">
      <c r="A622" s="176"/>
      <c r="B622" s="177"/>
      <c r="C622" s="177"/>
      <c r="D622" s="177"/>
      <c r="E622" s="177"/>
      <c r="F622" s="177"/>
      <c r="G622" s="177"/>
      <c r="H622" s="178"/>
      <c r="I622" s="178"/>
      <c r="J622" s="178"/>
      <c r="K622" s="178"/>
      <c r="L622" s="178"/>
      <c r="M622" s="178"/>
      <c r="N622" s="178"/>
      <c r="O622" s="178"/>
      <c r="P622" s="178"/>
      <c r="Q622" s="178"/>
      <c r="R622" s="178"/>
      <c r="S622" s="178"/>
      <c r="T622" s="178"/>
      <c r="U622" s="178"/>
      <c r="V622" s="178"/>
      <c r="W622" s="178"/>
      <c r="X622" s="178"/>
      <c r="Y622" s="178"/>
      <c r="Z622" s="178"/>
    </row>
    <row r="623" ht="14.25" customHeight="1">
      <c r="A623" s="176"/>
      <c r="B623" s="177"/>
      <c r="C623" s="177"/>
      <c r="D623" s="177"/>
      <c r="E623" s="177"/>
      <c r="F623" s="177"/>
      <c r="G623" s="177"/>
      <c r="H623" s="178"/>
      <c r="I623" s="178"/>
      <c r="J623" s="178"/>
      <c r="K623" s="178"/>
      <c r="L623" s="178"/>
      <c r="M623" s="178"/>
      <c r="N623" s="178"/>
      <c r="O623" s="178"/>
      <c r="P623" s="178"/>
      <c r="Q623" s="178"/>
      <c r="R623" s="178"/>
      <c r="S623" s="178"/>
      <c r="T623" s="178"/>
      <c r="U623" s="178"/>
      <c r="V623" s="178"/>
      <c r="W623" s="178"/>
      <c r="X623" s="178"/>
      <c r="Y623" s="178"/>
      <c r="Z623" s="178"/>
    </row>
    <row r="624" ht="14.25" customHeight="1">
      <c r="A624" s="176"/>
      <c r="B624" s="177"/>
      <c r="C624" s="177"/>
      <c r="D624" s="177"/>
      <c r="E624" s="177"/>
      <c r="F624" s="177"/>
      <c r="G624" s="177"/>
      <c r="H624" s="178"/>
      <c r="I624" s="178"/>
      <c r="J624" s="178"/>
      <c r="K624" s="178"/>
      <c r="L624" s="178"/>
      <c r="M624" s="178"/>
      <c r="N624" s="178"/>
      <c r="O624" s="178"/>
      <c r="P624" s="178"/>
      <c r="Q624" s="178"/>
      <c r="R624" s="178"/>
      <c r="S624" s="178"/>
      <c r="T624" s="178"/>
      <c r="U624" s="178"/>
      <c r="V624" s="178"/>
      <c r="W624" s="178"/>
      <c r="X624" s="178"/>
      <c r="Y624" s="178"/>
      <c r="Z624" s="178"/>
    </row>
    <row r="625" ht="14.25" customHeight="1">
      <c r="A625" s="176"/>
      <c r="B625" s="177"/>
      <c r="C625" s="177"/>
      <c r="D625" s="177"/>
      <c r="E625" s="177"/>
      <c r="F625" s="177"/>
      <c r="G625" s="177"/>
      <c r="H625" s="178"/>
      <c r="I625" s="178"/>
      <c r="J625" s="178"/>
      <c r="K625" s="178"/>
      <c r="L625" s="178"/>
      <c r="M625" s="178"/>
      <c r="N625" s="178"/>
      <c r="O625" s="178"/>
      <c r="P625" s="178"/>
      <c r="Q625" s="178"/>
      <c r="R625" s="178"/>
      <c r="S625" s="178"/>
      <c r="T625" s="178"/>
      <c r="U625" s="178"/>
      <c r="V625" s="178"/>
      <c r="W625" s="178"/>
      <c r="X625" s="178"/>
      <c r="Y625" s="178"/>
      <c r="Z625" s="178"/>
    </row>
    <row r="626" ht="14.25" customHeight="1">
      <c r="A626" s="176"/>
      <c r="B626" s="177"/>
      <c r="C626" s="177"/>
      <c r="D626" s="177"/>
      <c r="E626" s="177"/>
      <c r="F626" s="177"/>
      <c r="G626" s="177"/>
      <c r="H626" s="178"/>
      <c r="I626" s="178"/>
      <c r="J626" s="178"/>
      <c r="K626" s="178"/>
      <c r="L626" s="178"/>
      <c r="M626" s="178"/>
      <c r="N626" s="178"/>
      <c r="O626" s="178"/>
      <c r="P626" s="178"/>
      <c r="Q626" s="178"/>
      <c r="R626" s="178"/>
      <c r="S626" s="178"/>
      <c r="T626" s="178"/>
      <c r="U626" s="178"/>
      <c r="V626" s="178"/>
      <c r="W626" s="178"/>
      <c r="X626" s="178"/>
      <c r="Y626" s="178"/>
      <c r="Z626" s="178"/>
    </row>
    <row r="627" ht="14.25" customHeight="1">
      <c r="A627" s="176"/>
      <c r="B627" s="177"/>
      <c r="C627" s="177"/>
      <c r="D627" s="177"/>
      <c r="E627" s="177"/>
      <c r="F627" s="177"/>
      <c r="G627" s="177"/>
      <c r="H627" s="178"/>
      <c r="I627" s="178"/>
      <c r="J627" s="178"/>
      <c r="K627" s="178"/>
      <c r="L627" s="178"/>
      <c r="M627" s="178"/>
      <c r="N627" s="178"/>
      <c r="O627" s="178"/>
      <c r="P627" s="178"/>
      <c r="Q627" s="178"/>
      <c r="R627" s="178"/>
      <c r="S627" s="178"/>
      <c r="T627" s="178"/>
      <c r="U627" s="178"/>
      <c r="V627" s="178"/>
      <c r="W627" s="178"/>
      <c r="X627" s="178"/>
      <c r="Y627" s="178"/>
      <c r="Z627" s="178"/>
    </row>
    <row r="628" ht="14.25" customHeight="1">
      <c r="A628" s="176"/>
      <c r="B628" s="177"/>
      <c r="C628" s="177"/>
      <c r="D628" s="177"/>
      <c r="E628" s="177"/>
      <c r="F628" s="177"/>
      <c r="G628" s="177"/>
      <c r="H628" s="178"/>
      <c r="I628" s="178"/>
      <c r="J628" s="178"/>
      <c r="K628" s="178"/>
      <c r="L628" s="178"/>
      <c r="M628" s="178"/>
      <c r="N628" s="178"/>
      <c r="O628" s="178"/>
      <c r="P628" s="178"/>
      <c r="Q628" s="178"/>
      <c r="R628" s="178"/>
      <c r="S628" s="178"/>
      <c r="T628" s="178"/>
      <c r="U628" s="178"/>
      <c r="V628" s="178"/>
      <c r="W628" s="178"/>
      <c r="X628" s="178"/>
      <c r="Y628" s="178"/>
      <c r="Z628" s="178"/>
    </row>
    <row r="629" ht="14.25" customHeight="1">
      <c r="A629" s="176"/>
      <c r="B629" s="177"/>
      <c r="C629" s="177"/>
      <c r="D629" s="177"/>
      <c r="E629" s="177"/>
      <c r="F629" s="177"/>
      <c r="G629" s="177"/>
      <c r="H629" s="178"/>
      <c r="I629" s="178"/>
      <c r="J629" s="178"/>
      <c r="K629" s="178"/>
      <c r="L629" s="178"/>
      <c r="M629" s="178"/>
      <c r="N629" s="178"/>
      <c r="O629" s="178"/>
      <c r="P629" s="178"/>
      <c r="Q629" s="178"/>
      <c r="R629" s="178"/>
      <c r="S629" s="178"/>
      <c r="T629" s="178"/>
      <c r="U629" s="178"/>
      <c r="V629" s="178"/>
      <c r="W629" s="178"/>
      <c r="X629" s="178"/>
      <c r="Y629" s="178"/>
      <c r="Z629" s="178"/>
    </row>
    <row r="630" ht="14.25" customHeight="1">
      <c r="A630" s="176"/>
      <c r="B630" s="177"/>
      <c r="C630" s="177"/>
      <c r="D630" s="177"/>
      <c r="E630" s="177"/>
      <c r="F630" s="177"/>
      <c r="G630" s="177"/>
      <c r="H630" s="178"/>
      <c r="I630" s="178"/>
      <c r="J630" s="178"/>
      <c r="K630" s="178"/>
      <c r="L630" s="178"/>
      <c r="M630" s="178"/>
      <c r="N630" s="178"/>
      <c r="O630" s="178"/>
      <c r="P630" s="178"/>
      <c r="Q630" s="178"/>
      <c r="R630" s="178"/>
      <c r="S630" s="178"/>
      <c r="T630" s="178"/>
      <c r="U630" s="178"/>
      <c r="V630" s="178"/>
      <c r="W630" s="178"/>
      <c r="X630" s="178"/>
      <c r="Y630" s="178"/>
      <c r="Z630" s="178"/>
    </row>
    <row r="631" ht="14.25" customHeight="1">
      <c r="A631" s="176"/>
      <c r="B631" s="177"/>
      <c r="C631" s="177"/>
      <c r="D631" s="177"/>
      <c r="E631" s="177"/>
      <c r="F631" s="177"/>
      <c r="G631" s="177"/>
      <c r="H631" s="178"/>
      <c r="I631" s="178"/>
      <c r="J631" s="178"/>
      <c r="K631" s="178"/>
      <c r="L631" s="178"/>
      <c r="M631" s="178"/>
      <c r="N631" s="178"/>
      <c r="O631" s="178"/>
      <c r="P631" s="178"/>
      <c r="Q631" s="178"/>
      <c r="R631" s="178"/>
      <c r="S631" s="178"/>
      <c r="T631" s="178"/>
      <c r="U631" s="178"/>
      <c r="V631" s="178"/>
      <c r="W631" s="178"/>
      <c r="X631" s="178"/>
      <c r="Y631" s="178"/>
      <c r="Z631" s="178"/>
    </row>
    <row r="632" ht="14.25" customHeight="1">
      <c r="A632" s="176"/>
      <c r="B632" s="177"/>
      <c r="C632" s="177"/>
      <c r="D632" s="177"/>
      <c r="E632" s="177"/>
      <c r="F632" s="177"/>
      <c r="G632" s="177"/>
      <c r="H632" s="178"/>
      <c r="I632" s="178"/>
      <c r="J632" s="178"/>
      <c r="K632" s="178"/>
      <c r="L632" s="178"/>
      <c r="M632" s="178"/>
      <c r="N632" s="178"/>
      <c r="O632" s="178"/>
      <c r="P632" s="178"/>
      <c r="Q632" s="178"/>
      <c r="R632" s="178"/>
      <c r="S632" s="178"/>
      <c r="T632" s="178"/>
      <c r="U632" s="178"/>
      <c r="V632" s="178"/>
      <c r="W632" s="178"/>
      <c r="X632" s="178"/>
      <c r="Y632" s="178"/>
      <c r="Z632" s="178"/>
    </row>
    <row r="633" ht="14.25" customHeight="1">
      <c r="A633" s="176"/>
      <c r="B633" s="177"/>
      <c r="C633" s="177"/>
      <c r="D633" s="177"/>
      <c r="E633" s="177"/>
      <c r="F633" s="177"/>
      <c r="G633" s="177"/>
      <c r="H633" s="178"/>
      <c r="I633" s="178"/>
      <c r="J633" s="178"/>
      <c r="K633" s="178"/>
      <c r="L633" s="178"/>
      <c r="M633" s="178"/>
      <c r="N633" s="178"/>
      <c r="O633" s="178"/>
      <c r="P633" s="178"/>
      <c r="Q633" s="178"/>
      <c r="R633" s="178"/>
      <c r="S633" s="178"/>
      <c r="T633" s="178"/>
      <c r="U633" s="178"/>
      <c r="V633" s="178"/>
      <c r="W633" s="178"/>
      <c r="X633" s="178"/>
      <c r="Y633" s="178"/>
      <c r="Z633" s="178"/>
    </row>
    <row r="634" ht="14.25" customHeight="1">
      <c r="A634" s="176"/>
      <c r="B634" s="177"/>
      <c r="C634" s="177"/>
      <c r="D634" s="177"/>
      <c r="E634" s="177"/>
      <c r="F634" s="177"/>
      <c r="G634" s="177"/>
      <c r="H634" s="178"/>
      <c r="I634" s="178"/>
      <c r="J634" s="178"/>
      <c r="K634" s="178"/>
      <c r="L634" s="178"/>
      <c r="M634" s="178"/>
      <c r="N634" s="178"/>
      <c r="O634" s="178"/>
      <c r="P634" s="178"/>
      <c r="Q634" s="178"/>
      <c r="R634" s="178"/>
      <c r="S634" s="178"/>
      <c r="T634" s="178"/>
      <c r="U634" s="178"/>
      <c r="V634" s="178"/>
      <c r="W634" s="178"/>
      <c r="X634" s="178"/>
      <c r="Y634" s="178"/>
      <c r="Z634" s="178"/>
    </row>
    <row r="635" ht="14.25" customHeight="1">
      <c r="A635" s="176"/>
      <c r="B635" s="177"/>
      <c r="C635" s="177"/>
      <c r="D635" s="177"/>
      <c r="E635" s="177"/>
      <c r="F635" s="177"/>
      <c r="G635" s="177"/>
      <c r="H635" s="178"/>
      <c r="I635" s="178"/>
      <c r="J635" s="178"/>
      <c r="K635" s="178"/>
      <c r="L635" s="178"/>
      <c r="M635" s="178"/>
      <c r="N635" s="178"/>
      <c r="O635" s="178"/>
      <c r="P635" s="178"/>
      <c r="Q635" s="178"/>
      <c r="R635" s="178"/>
      <c r="S635" s="178"/>
      <c r="T635" s="178"/>
      <c r="U635" s="178"/>
      <c r="V635" s="178"/>
      <c r="W635" s="178"/>
      <c r="X635" s="178"/>
      <c r="Y635" s="178"/>
      <c r="Z635" s="178"/>
    </row>
    <row r="636" ht="14.25" customHeight="1">
      <c r="A636" s="176"/>
      <c r="B636" s="177"/>
      <c r="C636" s="177"/>
      <c r="D636" s="177"/>
      <c r="E636" s="177"/>
      <c r="F636" s="177"/>
      <c r="G636" s="177"/>
      <c r="H636" s="178"/>
      <c r="I636" s="178"/>
      <c r="J636" s="178"/>
      <c r="K636" s="178"/>
      <c r="L636" s="178"/>
      <c r="M636" s="178"/>
      <c r="N636" s="178"/>
      <c r="O636" s="178"/>
      <c r="P636" s="178"/>
      <c r="Q636" s="178"/>
      <c r="R636" s="178"/>
      <c r="S636" s="178"/>
      <c r="T636" s="178"/>
      <c r="U636" s="178"/>
      <c r="V636" s="178"/>
      <c r="W636" s="178"/>
      <c r="X636" s="178"/>
      <c r="Y636" s="178"/>
      <c r="Z636" s="178"/>
    </row>
    <row r="637" ht="14.25" customHeight="1">
      <c r="A637" s="176"/>
      <c r="B637" s="177"/>
      <c r="C637" s="177"/>
      <c r="D637" s="177"/>
      <c r="E637" s="177"/>
      <c r="F637" s="177"/>
      <c r="G637" s="177"/>
      <c r="H637" s="178"/>
      <c r="I637" s="178"/>
      <c r="J637" s="178"/>
      <c r="K637" s="178"/>
      <c r="L637" s="178"/>
      <c r="M637" s="178"/>
      <c r="N637" s="178"/>
      <c r="O637" s="178"/>
      <c r="P637" s="178"/>
      <c r="Q637" s="178"/>
      <c r="R637" s="178"/>
      <c r="S637" s="178"/>
      <c r="T637" s="178"/>
      <c r="U637" s="178"/>
      <c r="V637" s="178"/>
      <c r="W637" s="178"/>
      <c r="X637" s="178"/>
      <c r="Y637" s="178"/>
      <c r="Z637" s="178"/>
    </row>
    <row r="638" ht="14.25" customHeight="1">
      <c r="A638" s="176"/>
      <c r="B638" s="177"/>
      <c r="C638" s="177"/>
      <c r="D638" s="177"/>
      <c r="E638" s="177"/>
      <c r="F638" s="177"/>
      <c r="G638" s="177"/>
      <c r="H638" s="178"/>
      <c r="I638" s="178"/>
      <c r="J638" s="178"/>
      <c r="K638" s="178"/>
      <c r="L638" s="178"/>
      <c r="M638" s="178"/>
      <c r="N638" s="178"/>
      <c r="O638" s="178"/>
      <c r="P638" s="178"/>
      <c r="Q638" s="178"/>
      <c r="R638" s="178"/>
      <c r="S638" s="178"/>
      <c r="T638" s="178"/>
      <c r="U638" s="178"/>
      <c r="V638" s="178"/>
      <c r="W638" s="178"/>
      <c r="X638" s="178"/>
      <c r="Y638" s="178"/>
      <c r="Z638" s="178"/>
    </row>
    <row r="639" ht="14.25" customHeight="1">
      <c r="A639" s="176"/>
      <c r="B639" s="177"/>
      <c r="C639" s="177"/>
      <c r="D639" s="177"/>
      <c r="E639" s="177"/>
      <c r="F639" s="177"/>
      <c r="G639" s="177"/>
      <c r="H639" s="178"/>
      <c r="I639" s="178"/>
      <c r="J639" s="178"/>
      <c r="K639" s="178"/>
      <c r="L639" s="178"/>
      <c r="M639" s="178"/>
      <c r="N639" s="178"/>
      <c r="O639" s="178"/>
      <c r="P639" s="178"/>
      <c r="Q639" s="178"/>
      <c r="R639" s="178"/>
      <c r="S639" s="178"/>
      <c r="T639" s="178"/>
      <c r="U639" s="178"/>
      <c r="V639" s="178"/>
      <c r="W639" s="178"/>
      <c r="X639" s="178"/>
      <c r="Y639" s="178"/>
      <c r="Z639" s="178"/>
    </row>
    <row r="640" ht="14.25" customHeight="1">
      <c r="A640" s="176"/>
      <c r="B640" s="177"/>
      <c r="C640" s="177"/>
      <c r="D640" s="177"/>
      <c r="E640" s="177"/>
      <c r="F640" s="177"/>
      <c r="G640" s="177"/>
      <c r="H640" s="178"/>
      <c r="I640" s="178"/>
      <c r="J640" s="178"/>
      <c r="K640" s="178"/>
      <c r="L640" s="178"/>
      <c r="M640" s="178"/>
      <c r="N640" s="178"/>
      <c r="O640" s="178"/>
      <c r="P640" s="178"/>
      <c r="Q640" s="178"/>
      <c r="R640" s="178"/>
      <c r="S640" s="178"/>
      <c r="T640" s="178"/>
      <c r="U640" s="178"/>
      <c r="V640" s="178"/>
      <c r="W640" s="178"/>
      <c r="X640" s="178"/>
      <c r="Y640" s="178"/>
      <c r="Z640" s="178"/>
    </row>
    <row r="641" ht="14.25" customHeight="1">
      <c r="A641" s="176"/>
      <c r="B641" s="177"/>
      <c r="C641" s="177"/>
      <c r="D641" s="177"/>
      <c r="E641" s="177"/>
      <c r="F641" s="177"/>
      <c r="G641" s="177"/>
      <c r="H641" s="178"/>
      <c r="I641" s="178"/>
      <c r="J641" s="178"/>
      <c r="K641" s="178"/>
      <c r="L641" s="178"/>
      <c r="M641" s="178"/>
      <c r="N641" s="178"/>
      <c r="O641" s="178"/>
      <c r="P641" s="178"/>
      <c r="Q641" s="178"/>
      <c r="R641" s="178"/>
      <c r="S641" s="178"/>
      <c r="T641" s="178"/>
      <c r="U641" s="178"/>
      <c r="V641" s="178"/>
      <c r="W641" s="178"/>
      <c r="X641" s="178"/>
      <c r="Y641" s="178"/>
      <c r="Z641" s="178"/>
    </row>
    <row r="642" ht="14.25" customHeight="1">
      <c r="A642" s="176"/>
      <c r="B642" s="177"/>
      <c r="C642" s="177"/>
      <c r="D642" s="177"/>
      <c r="E642" s="177"/>
      <c r="F642" s="177"/>
      <c r="G642" s="177"/>
      <c r="H642" s="178"/>
      <c r="I642" s="178"/>
      <c r="J642" s="178"/>
      <c r="K642" s="178"/>
      <c r="L642" s="178"/>
      <c r="M642" s="178"/>
      <c r="N642" s="178"/>
      <c r="O642" s="178"/>
      <c r="P642" s="178"/>
      <c r="Q642" s="178"/>
      <c r="R642" s="178"/>
      <c r="S642" s="178"/>
      <c r="T642" s="178"/>
      <c r="U642" s="178"/>
      <c r="V642" s="178"/>
      <c r="W642" s="178"/>
      <c r="X642" s="178"/>
      <c r="Y642" s="178"/>
      <c r="Z642" s="178"/>
    </row>
    <row r="643" ht="14.25" customHeight="1">
      <c r="A643" s="176"/>
      <c r="B643" s="177"/>
      <c r="C643" s="177"/>
      <c r="D643" s="177"/>
      <c r="E643" s="177"/>
      <c r="F643" s="177"/>
      <c r="G643" s="177"/>
      <c r="H643" s="178"/>
      <c r="I643" s="178"/>
      <c r="J643" s="178"/>
      <c r="K643" s="178"/>
      <c r="L643" s="178"/>
      <c r="M643" s="178"/>
      <c r="N643" s="178"/>
      <c r="O643" s="178"/>
      <c r="P643" s="178"/>
      <c r="Q643" s="178"/>
      <c r="R643" s="178"/>
      <c r="S643" s="178"/>
      <c r="T643" s="178"/>
      <c r="U643" s="178"/>
      <c r="V643" s="178"/>
      <c r="W643" s="178"/>
      <c r="X643" s="178"/>
      <c r="Y643" s="178"/>
      <c r="Z643" s="178"/>
    </row>
    <row r="644" ht="14.25" customHeight="1">
      <c r="A644" s="176"/>
      <c r="B644" s="177"/>
      <c r="C644" s="177"/>
      <c r="D644" s="177"/>
      <c r="E644" s="177"/>
      <c r="F644" s="177"/>
      <c r="G644" s="177"/>
      <c r="H644" s="178"/>
      <c r="I644" s="178"/>
      <c r="J644" s="178"/>
      <c r="K644" s="178"/>
      <c r="L644" s="178"/>
      <c r="M644" s="178"/>
      <c r="N644" s="178"/>
      <c r="O644" s="178"/>
      <c r="P644" s="178"/>
      <c r="Q644" s="178"/>
      <c r="R644" s="178"/>
      <c r="S644" s="178"/>
      <c r="T644" s="178"/>
      <c r="U644" s="178"/>
      <c r="V644" s="178"/>
      <c r="W644" s="178"/>
      <c r="X644" s="178"/>
      <c r="Y644" s="178"/>
      <c r="Z644" s="178"/>
    </row>
    <row r="645" ht="14.25" customHeight="1">
      <c r="A645" s="176"/>
      <c r="B645" s="177"/>
      <c r="C645" s="177"/>
      <c r="D645" s="177"/>
      <c r="E645" s="177"/>
      <c r="F645" s="177"/>
      <c r="G645" s="177"/>
      <c r="H645" s="178"/>
      <c r="I645" s="178"/>
      <c r="J645" s="178"/>
      <c r="K645" s="178"/>
      <c r="L645" s="178"/>
      <c r="M645" s="178"/>
      <c r="N645" s="178"/>
      <c r="O645" s="178"/>
      <c r="P645" s="178"/>
      <c r="Q645" s="178"/>
      <c r="R645" s="178"/>
      <c r="S645" s="178"/>
      <c r="T645" s="178"/>
      <c r="U645" s="178"/>
      <c r="V645" s="178"/>
      <c r="W645" s="178"/>
      <c r="X645" s="178"/>
      <c r="Y645" s="178"/>
      <c r="Z645" s="178"/>
    </row>
    <row r="646" ht="14.25" customHeight="1">
      <c r="A646" s="176"/>
      <c r="B646" s="177"/>
      <c r="C646" s="177"/>
      <c r="D646" s="177"/>
      <c r="E646" s="177"/>
      <c r="F646" s="177"/>
      <c r="G646" s="177"/>
      <c r="H646" s="178"/>
      <c r="I646" s="178"/>
      <c r="J646" s="178"/>
      <c r="K646" s="178"/>
      <c r="L646" s="178"/>
      <c r="M646" s="178"/>
      <c r="N646" s="178"/>
      <c r="O646" s="178"/>
      <c r="P646" s="178"/>
      <c r="Q646" s="178"/>
      <c r="R646" s="178"/>
      <c r="S646" s="178"/>
      <c r="T646" s="178"/>
      <c r="U646" s="178"/>
      <c r="V646" s="178"/>
      <c r="W646" s="178"/>
      <c r="X646" s="178"/>
      <c r="Y646" s="178"/>
      <c r="Z646" s="178"/>
    </row>
    <row r="647" ht="14.25" customHeight="1">
      <c r="A647" s="176"/>
      <c r="B647" s="177"/>
      <c r="C647" s="177"/>
      <c r="D647" s="177"/>
      <c r="E647" s="177"/>
      <c r="F647" s="177"/>
      <c r="G647" s="177"/>
      <c r="H647" s="178"/>
      <c r="I647" s="178"/>
      <c r="J647" s="178"/>
      <c r="K647" s="178"/>
      <c r="L647" s="178"/>
      <c r="M647" s="178"/>
      <c r="N647" s="178"/>
      <c r="O647" s="178"/>
      <c r="P647" s="178"/>
      <c r="Q647" s="178"/>
      <c r="R647" s="178"/>
      <c r="S647" s="178"/>
      <c r="T647" s="178"/>
      <c r="U647" s="178"/>
      <c r="V647" s="178"/>
      <c r="W647" s="178"/>
      <c r="X647" s="178"/>
      <c r="Y647" s="178"/>
      <c r="Z647" s="178"/>
    </row>
    <row r="648" ht="14.25" customHeight="1">
      <c r="A648" s="176"/>
      <c r="B648" s="177"/>
      <c r="C648" s="177"/>
      <c r="D648" s="177"/>
      <c r="E648" s="177"/>
      <c r="F648" s="177"/>
      <c r="G648" s="177"/>
      <c r="H648" s="178"/>
      <c r="I648" s="178"/>
      <c r="J648" s="178"/>
      <c r="K648" s="178"/>
      <c r="L648" s="178"/>
      <c r="M648" s="178"/>
      <c r="N648" s="178"/>
      <c r="O648" s="178"/>
      <c r="P648" s="178"/>
      <c r="Q648" s="178"/>
      <c r="R648" s="178"/>
      <c r="S648" s="178"/>
      <c r="T648" s="178"/>
      <c r="U648" s="178"/>
      <c r="V648" s="178"/>
      <c r="W648" s="178"/>
      <c r="X648" s="178"/>
      <c r="Y648" s="178"/>
      <c r="Z648" s="178"/>
    </row>
    <row r="649" ht="14.25" customHeight="1">
      <c r="A649" s="176"/>
      <c r="B649" s="177"/>
      <c r="C649" s="177"/>
      <c r="D649" s="177"/>
      <c r="E649" s="177"/>
      <c r="F649" s="177"/>
      <c r="G649" s="177"/>
      <c r="H649" s="178"/>
      <c r="I649" s="178"/>
      <c r="J649" s="178"/>
      <c r="K649" s="178"/>
      <c r="L649" s="178"/>
      <c r="M649" s="178"/>
      <c r="N649" s="178"/>
      <c r="O649" s="178"/>
      <c r="P649" s="178"/>
      <c r="Q649" s="178"/>
      <c r="R649" s="178"/>
      <c r="S649" s="178"/>
      <c r="T649" s="178"/>
      <c r="U649" s="178"/>
      <c r="V649" s="178"/>
      <c r="W649" s="178"/>
      <c r="X649" s="178"/>
      <c r="Y649" s="178"/>
      <c r="Z649" s="178"/>
    </row>
    <row r="650" ht="14.25" customHeight="1">
      <c r="A650" s="176"/>
      <c r="B650" s="177"/>
      <c r="C650" s="177"/>
      <c r="D650" s="177"/>
      <c r="E650" s="177"/>
      <c r="F650" s="177"/>
      <c r="G650" s="177"/>
      <c r="H650" s="178"/>
      <c r="I650" s="178"/>
      <c r="J650" s="178"/>
      <c r="K650" s="178"/>
      <c r="L650" s="178"/>
      <c r="M650" s="178"/>
      <c r="N650" s="178"/>
      <c r="O650" s="178"/>
      <c r="P650" s="178"/>
      <c r="Q650" s="178"/>
      <c r="R650" s="178"/>
      <c r="S650" s="178"/>
      <c r="T650" s="178"/>
      <c r="U650" s="178"/>
      <c r="V650" s="178"/>
      <c r="W650" s="178"/>
      <c r="X650" s="178"/>
      <c r="Y650" s="178"/>
      <c r="Z650" s="178"/>
    </row>
    <row r="651" ht="14.25" customHeight="1">
      <c r="A651" s="176"/>
      <c r="B651" s="177"/>
      <c r="C651" s="177"/>
      <c r="D651" s="177"/>
      <c r="E651" s="177"/>
      <c r="F651" s="177"/>
      <c r="G651" s="177"/>
      <c r="H651" s="178"/>
      <c r="I651" s="178"/>
      <c r="J651" s="178"/>
      <c r="K651" s="178"/>
      <c r="L651" s="178"/>
      <c r="M651" s="178"/>
      <c r="N651" s="178"/>
      <c r="O651" s="178"/>
      <c r="P651" s="178"/>
      <c r="Q651" s="178"/>
      <c r="R651" s="178"/>
      <c r="S651" s="178"/>
      <c r="T651" s="178"/>
      <c r="U651" s="178"/>
      <c r="V651" s="178"/>
      <c r="W651" s="178"/>
      <c r="X651" s="178"/>
      <c r="Y651" s="178"/>
      <c r="Z651" s="178"/>
    </row>
    <row r="652" ht="14.25" customHeight="1">
      <c r="A652" s="176"/>
      <c r="B652" s="177"/>
      <c r="C652" s="177"/>
      <c r="D652" s="177"/>
      <c r="E652" s="177"/>
      <c r="F652" s="177"/>
      <c r="G652" s="177"/>
      <c r="H652" s="178"/>
      <c r="I652" s="178"/>
      <c r="J652" s="178"/>
      <c r="K652" s="178"/>
      <c r="L652" s="178"/>
      <c r="M652" s="178"/>
      <c r="N652" s="178"/>
      <c r="O652" s="178"/>
      <c r="P652" s="178"/>
      <c r="Q652" s="178"/>
      <c r="R652" s="178"/>
      <c r="S652" s="178"/>
      <c r="T652" s="178"/>
      <c r="U652" s="178"/>
      <c r="V652" s="178"/>
      <c r="W652" s="178"/>
      <c r="X652" s="178"/>
      <c r="Y652" s="178"/>
      <c r="Z652" s="178"/>
    </row>
    <row r="653" ht="14.25" customHeight="1">
      <c r="A653" s="176"/>
      <c r="B653" s="177"/>
      <c r="C653" s="177"/>
      <c r="D653" s="177"/>
      <c r="E653" s="177"/>
      <c r="F653" s="177"/>
      <c r="G653" s="177"/>
      <c r="H653" s="178"/>
      <c r="I653" s="178"/>
      <c r="J653" s="178"/>
      <c r="K653" s="178"/>
      <c r="L653" s="178"/>
      <c r="M653" s="178"/>
      <c r="N653" s="178"/>
      <c r="O653" s="178"/>
      <c r="P653" s="178"/>
      <c r="Q653" s="178"/>
      <c r="R653" s="178"/>
      <c r="S653" s="178"/>
      <c r="T653" s="178"/>
      <c r="U653" s="178"/>
      <c r="V653" s="178"/>
      <c r="W653" s="178"/>
      <c r="X653" s="178"/>
      <c r="Y653" s="178"/>
      <c r="Z653" s="178"/>
    </row>
    <row r="654" ht="14.25" customHeight="1">
      <c r="A654" s="176"/>
      <c r="B654" s="177"/>
      <c r="C654" s="177"/>
      <c r="D654" s="177"/>
      <c r="E654" s="177"/>
      <c r="F654" s="177"/>
      <c r="G654" s="177"/>
      <c r="H654" s="178"/>
      <c r="I654" s="178"/>
      <c r="J654" s="178"/>
      <c r="K654" s="178"/>
      <c r="L654" s="178"/>
      <c r="M654" s="178"/>
      <c r="N654" s="178"/>
      <c r="O654" s="178"/>
      <c r="P654" s="178"/>
      <c r="Q654" s="178"/>
      <c r="R654" s="178"/>
      <c r="S654" s="178"/>
      <c r="T654" s="178"/>
      <c r="U654" s="178"/>
      <c r="V654" s="178"/>
      <c r="W654" s="178"/>
      <c r="X654" s="178"/>
      <c r="Y654" s="178"/>
      <c r="Z654" s="178"/>
    </row>
    <row r="655" ht="14.25" customHeight="1">
      <c r="A655" s="176"/>
      <c r="B655" s="177"/>
      <c r="C655" s="177"/>
      <c r="D655" s="177"/>
      <c r="E655" s="177"/>
      <c r="F655" s="177"/>
      <c r="G655" s="177"/>
      <c r="H655" s="178"/>
      <c r="I655" s="178"/>
      <c r="J655" s="178"/>
      <c r="K655" s="178"/>
      <c r="L655" s="178"/>
      <c r="M655" s="178"/>
      <c r="N655" s="178"/>
      <c r="O655" s="178"/>
      <c r="P655" s="178"/>
      <c r="Q655" s="178"/>
      <c r="R655" s="178"/>
      <c r="S655" s="178"/>
      <c r="T655" s="178"/>
      <c r="U655" s="178"/>
      <c r="V655" s="178"/>
      <c r="W655" s="178"/>
      <c r="X655" s="178"/>
      <c r="Y655" s="178"/>
      <c r="Z655" s="178"/>
    </row>
    <row r="656" ht="14.25" customHeight="1">
      <c r="A656" s="176"/>
      <c r="B656" s="177"/>
      <c r="C656" s="177"/>
      <c r="D656" s="177"/>
      <c r="E656" s="177"/>
      <c r="F656" s="177"/>
      <c r="G656" s="177"/>
      <c r="H656" s="178"/>
      <c r="I656" s="178"/>
      <c r="J656" s="178"/>
      <c r="K656" s="178"/>
      <c r="L656" s="178"/>
      <c r="M656" s="178"/>
      <c r="N656" s="178"/>
      <c r="O656" s="178"/>
      <c r="P656" s="178"/>
      <c r="Q656" s="178"/>
      <c r="R656" s="178"/>
      <c r="S656" s="178"/>
      <c r="T656" s="178"/>
      <c r="U656" s="178"/>
      <c r="V656" s="178"/>
      <c r="W656" s="178"/>
      <c r="X656" s="178"/>
      <c r="Y656" s="178"/>
      <c r="Z656" s="178"/>
    </row>
    <row r="657" ht="14.25" customHeight="1">
      <c r="A657" s="176"/>
      <c r="B657" s="177"/>
      <c r="C657" s="177"/>
      <c r="D657" s="177"/>
      <c r="E657" s="177"/>
      <c r="F657" s="177"/>
      <c r="G657" s="177"/>
      <c r="H657" s="178"/>
      <c r="I657" s="178"/>
      <c r="J657" s="178"/>
      <c r="K657" s="178"/>
      <c r="L657" s="178"/>
      <c r="M657" s="178"/>
      <c r="N657" s="178"/>
      <c r="O657" s="178"/>
      <c r="P657" s="178"/>
      <c r="Q657" s="178"/>
      <c r="R657" s="178"/>
      <c r="S657" s="178"/>
      <c r="T657" s="178"/>
      <c r="U657" s="178"/>
      <c r="V657" s="178"/>
      <c r="W657" s="178"/>
      <c r="X657" s="178"/>
      <c r="Y657" s="178"/>
      <c r="Z657" s="178"/>
    </row>
    <row r="658" ht="14.25" customHeight="1">
      <c r="A658" s="176"/>
      <c r="B658" s="177"/>
      <c r="C658" s="177"/>
      <c r="D658" s="177"/>
      <c r="E658" s="177"/>
      <c r="F658" s="177"/>
      <c r="G658" s="177"/>
      <c r="H658" s="178"/>
      <c r="I658" s="178"/>
      <c r="J658" s="178"/>
      <c r="K658" s="178"/>
      <c r="L658" s="178"/>
      <c r="M658" s="178"/>
      <c r="N658" s="178"/>
      <c r="O658" s="178"/>
      <c r="P658" s="178"/>
      <c r="Q658" s="178"/>
      <c r="R658" s="178"/>
      <c r="S658" s="178"/>
      <c r="T658" s="178"/>
      <c r="U658" s="178"/>
      <c r="V658" s="178"/>
      <c r="W658" s="178"/>
      <c r="X658" s="178"/>
      <c r="Y658" s="178"/>
      <c r="Z658" s="178"/>
    </row>
    <row r="659" ht="14.25" customHeight="1">
      <c r="A659" s="176"/>
      <c r="B659" s="177"/>
      <c r="C659" s="177"/>
      <c r="D659" s="177"/>
      <c r="E659" s="177"/>
      <c r="F659" s="177"/>
      <c r="G659" s="177"/>
      <c r="H659" s="178"/>
      <c r="I659" s="178"/>
      <c r="J659" s="178"/>
      <c r="K659" s="178"/>
      <c r="L659" s="178"/>
      <c r="M659" s="178"/>
      <c r="N659" s="178"/>
      <c r="O659" s="178"/>
      <c r="P659" s="178"/>
      <c r="Q659" s="178"/>
      <c r="R659" s="178"/>
      <c r="S659" s="178"/>
      <c r="T659" s="178"/>
      <c r="U659" s="178"/>
      <c r="V659" s="178"/>
      <c r="W659" s="178"/>
      <c r="X659" s="178"/>
      <c r="Y659" s="178"/>
      <c r="Z659" s="178"/>
    </row>
    <row r="660" ht="14.25" customHeight="1">
      <c r="A660" s="176"/>
      <c r="B660" s="177"/>
      <c r="C660" s="177"/>
      <c r="D660" s="177"/>
      <c r="E660" s="177"/>
      <c r="F660" s="177"/>
      <c r="G660" s="177"/>
      <c r="H660" s="178"/>
      <c r="I660" s="178"/>
      <c r="J660" s="178"/>
      <c r="K660" s="178"/>
      <c r="L660" s="178"/>
      <c r="M660" s="178"/>
      <c r="N660" s="178"/>
      <c r="O660" s="178"/>
      <c r="P660" s="178"/>
      <c r="Q660" s="178"/>
      <c r="R660" s="178"/>
      <c r="S660" s="178"/>
      <c r="T660" s="178"/>
      <c r="U660" s="178"/>
      <c r="V660" s="178"/>
      <c r="W660" s="178"/>
      <c r="X660" s="178"/>
      <c r="Y660" s="178"/>
      <c r="Z660" s="178"/>
    </row>
    <row r="661" ht="14.25" customHeight="1">
      <c r="A661" s="176"/>
      <c r="B661" s="177"/>
      <c r="C661" s="177"/>
      <c r="D661" s="177"/>
      <c r="E661" s="177"/>
      <c r="F661" s="177"/>
      <c r="G661" s="177"/>
      <c r="H661" s="178"/>
      <c r="I661" s="178"/>
      <c r="J661" s="178"/>
      <c r="K661" s="178"/>
      <c r="L661" s="178"/>
      <c r="M661" s="178"/>
      <c r="N661" s="178"/>
      <c r="O661" s="178"/>
      <c r="P661" s="178"/>
      <c r="Q661" s="178"/>
      <c r="R661" s="178"/>
      <c r="S661" s="178"/>
      <c r="T661" s="178"/>
      <c r="U661" s="178"/>
      <c r="V661" s="178"/>
      <c r="W661" s="178"/>
      <c r="X661" s="178"/>
      <c r="Y661" s="178"/>
      <c r="Z661" s="178"/>
    </row>
    <row r="662" ht="14.25" customHeight="1">
      <c r="A662" s="176"/>
      <c r="B662" s="177"/>
      <c r="C662" s="177"/>
      <c r="D662" s="177"/>
      <c r="E662" s="177"/>
      <c r="F662" s="177"/>
      <c r="G662" s="177"/>
      <c r="H662" s="178"/>
      <c r="I662" s="178"/>
      <c r="J662" s="178"/>
      <c r="K662" s="178"/>
      <c r="L662" s="178"/>
      <c r="M662" s="178"/>
      <c r="N662" s="178"/>
      <c r="O662" s="178"/>
      <c r="P662" s="178"/>
      <c r="Q662" s="178"/>
      <c r="R662" s="178"/>
      <c r="S662" s="178"/>
      <c r="T662" s="178"/>
      <c r="U662" s="178"/>
      <c r="V662" s="178"/>
      <c r="W662" s="178"/>
      <c r="X662" s="178"/>
      <c r="Y662" s="178"/>
      <c r="Z662" s="178"/>
    </row>
    <row r="663" ht="14.25" customHeight="1">
      <c r="A663" s="176"/>
      <c r="B663" s="177"/>
      <c r="C663" s="177"/>
      <c r="D663" s="177"/>
      <c r="E663" s="177"/>
      <c r="F663" s="177"/>
      <c r="G663" s="177"/>
      <c r="H663" s="178"/>
      <c r="I663" s="178"/>
      <c r="J663" s="178"/>
      <c r="K663" s="178"/>
      <c r="L663" s="178"/>
      <c r="M663" s="178"/>
      <c r="N663" s="178"/>
      <c r="O663" s="178"/>
      <c r="P663" s="178"/>
      <c r="Q663" s="178"/>
      <c r="R663" s="178"/>
      <c r="S663" s="178"/>
      <c r="T663" s="178"/>
      <c r="U663" s="178"/>
      <c r="V663" s="178"/>
      <c r="W663" s="178"/>
      <c r="X663" s="178"/>
      <c r="Y663" s="178"/>
      <c r="Z663" s="178"/>
    </row>
    <row r="664" ht="14.25" customHeight="1">
      <c r="A664" s="176"/>
      <c r="B664" s="177"/>
      <c r="C664" s="177"/>
      <c r="D664" s="177"/>
      <c r="E664" s="177"/>
      <c r="F664" s="177"/>
      <c r="G664" s="177"/>
      <c r="H664" s="178"/>
      <c r="I664" s="178"/>
      <c r="J664" s="178"/>
      <c r="K664" s="178"/>
      <c r="L664" s="178"/>
      <c r="M664" s="178"/>
      <c r="N664" s="178"/>
      <c r="O664" s="178"/>
      <c r="P664" s="178"/>
      <c r="Q664" s="178"/>
      <c r="R664" s="178"/>
      <c r="S664" s="178"/>
      <c r="T664" s="178"/>
      <c r="U664" s="178"/>
      <c r="V664" s="178"/>
      <c r="W664" s="178"/>
      <c r="X664" s="178"/>
      <c r="Y664" s="178"/>
      <c r="Z664" s="178"/>
    </row>
    <row r="665" ht="14.25" customHeight="1">
      <c r="A665" s="176"/>
      <c r="B665" s="177"/>
      <c r="C665" s="177"/>
      <c r="D665" s="177"/>
      <c r="E665" s="177"/>
      <c r="F665" s="177"/>
      <c r="G665" s="177"/>
      <c r="H665" s="178"/>
      <c r="I665" s="178"/>
      <c r="J665" s="178"/>
      <c r="K665" s="178"/>
      <c r="L665" s="178"/>
      <c r="M665" s="178"/>
      <c r="N665" s="178"/>
      <c r="O665" s="178"/>
      <c r="P665" s="178"/>
      <c r="Q665" s="178"/>
      <c r="R665" s="178"/>
      <c r="S665" s="178"/>
      <c r="T665" s="178"/>
      <c r="U665" s="178"/>
      <c r="V665" s="178"/>
      <c r="W665" s="178"/>
      <c r="X665" s="178"/>
      <c r="Y665" s="178"/>
      <c r="Z665" s="178"/>
    </row>
    <row r="666" ht="14.25" customHeight="1">
      <c r="A666" s="176"/>
      <c r="B666" s="177"/>
      <c r="C666" s="177"/>
      <c r="D666" s="177"/>
      <c r="E666" s="177"/>
      <c r="F666" s="177"/>
      <c r="G666" s="177"/>
      <c r="H666" s="178"/>
      <c r="I666" s="178"/>
      <c r="J666" s="178"/>
      <c r="K666" s="178"/>
      <c r="L666" s="178"/>
      <c r="M666" s="178"/>
      <c r="N666" s="178"/>
      <c r="O666" s="178"/>
      <c r="P666" s="178"/>
      <c r="Q666" s="178"/>
      <c r="R666" s="178"/>
      <c r="S666" s="178"/>
      <c r="T666" s="178"/>
      <c r="U666" s="178"/>
      <c r="V666" s="178"/>
      <c r="W666" s="178"/>
      <c r="X666" s="178"/>
      <c r="Y666" s="178"/>
      <c r="Z666" s="178"/>
    </row>
    <row r="667" ht="14.25" customHeight="1">
      <c r="A667" s="176"/>
      <c r="B667" s="177"/>
      <c r="C667" s="177"/>
      <c r="D667" s="177"/>
      <c r="E667" s="177"/>
      <c r="F667" s="177"/>
      <c r="G667" s="177"/>
      <c r="H667" s="178"/>
      <c r="I667" s="178"/>
      <c r="J667" s="178"/>
      <c r="K667" s="178"/>
      <c r="L667" s="178"/>
      <c r="M667" s="178"/>
      <c r="N667" s="178"/>
      <c r="O667" s="178"/>
      <c r="P667" s="178"/>
      <c r="Q667" s="178"/>
      <c r="R667" s="178"/>
      <c r="S667" s="178"/>
      <c r="T667" s="178"/>
      <c r="U667" s="178"/>
      <c r="V667" s="178"/>
      <c r="W667" s="178"/>
      <c r="X667" s="178"/>
      <c r="Y667" s="178"/>
      <c r="Z667" s="178"/>
    </row>
    <row r="668" ht="14.25" customHeight="1">
      <c r="A668" s="176"/>
      <c r="B668" s="177"/>
      <c r="C668" s="177"/>
      <c r="D668" s="177"/>
      <c r="E668" s="177"/>
      <c r="F668" s="177"/>
      <c r="G668" s="177"/>
      <c r="H668" s="178"/>
      <c r="I668" s="178"/>
      <c r="J668" s="178"/>
      <c r="K668" s="178"/>
      <c r="L668" s="178"/>
      <c r="M668" s="178"/>
      <c r="N668" s="178"/>
      <c r="O668" s="178"/>
      <c r="P668" s="178"/>
      <c r="Q668" s="178"/>
      <c r="R668" s="178"/>
      <c r="S668" s="178"/>
      <c r="T668" s="178"/>
      <c r="U668" s="178"/>
      <c r="V668" s="178"/>
      <c r="W668" s="178"/>
      <c r="X668" s="178"/>
      <c r="Y668" s="178"/>
      <c r="Z668" s="178"/>
    </row>
    <row r="669" ht="14.25" customHeight="1">
      <c r="A669" s="176"/>
      <c r="B669" s="177"/>
      <c r="C669" s="177"/>
      <c r="D669" s="177"/>
      <c r="E669" s="177"/>
      <c r="F669" s="177"/>
      <c r="G669" s="177"/>
      <c r="H669" s="178"/>
      <c r="I669" s="178"/>
      <c r="J669" s="178"/>
      <c r="K669" s="178"/>
      <c r="L669" s="178"/>
      <c r="M669" s="178"/>
      <c r="N669" s="178"/>
      <c r="O669" s="178"/>
      <c r="P669" s="178"/>
      <c r="Q669" s="178"/>
      <c r="R669" s="178"/>
      <c r="S669" s="178"/>
      <c r="T669" s="178"/>
      <c r="U669" s="178"/>
      <c r="V669" s="178"/>
      <c r="W669" s="178"/>
      <c r="X669" s="178"/>
      <c r="Y669" s="178"/>
      <c r="Z669" s="178"/>
    </row>
    <row r="670" ht="14.25" customHeight="1">
      <c r="A670" s="176"/>
      <c r="B670" s="177"/>
      <c r="C670" s="177"/>
      <c r="D670" s="177"/>
      <c r="E670" s="177"/>
      <c r="F670" s="177"/>
      <c r="G670" s="177"/>
      <c r="H670" s="178"/>
      <c r="I670" s="178"/>
      <c r="J670" s="178"/>
      <c r="K670" s="178"/>
      <c r="L670" s="178"/>
      <c r="M670" s="178"/>
      <c r="N670" s="178"/>
      <c r="O670" s="178"/>
      <c r="P670" s="178"/>
      <c r="Q670" s="178"/>
      <c r="R670" s="178"/>
      <c r="S670" s="178"/>
      <c r="T670" s="178"/>
      <c r="U670" s="178"/>
      <c r="V670" s="178"/>
      <c r="W670" s="178"/>
      <c r="X670" s="178"/>
      <c r="Y670" s="178"/>
      <c r="Z670" s="178"/>
    </row>
    <row r="671" ht="14.25" customHeight="1">
      <c r="A671" s="176"/>
      <c r="B671" s="177"/>
      <c r="C671" s="177"/>
      <c r="D671" s="177"/>
      <c r="E671" s="177"/>
      <c r="F671" s="177"/>
      <c r="G671" s="177"/>
      <c r="H671" s="178"/>
      <c r="I671" s="178"/>
      <c r="J671" s="178"/>
      <c r="K671" s="178"/>
      <c r="L671" s="178"/>
      <c r="M671" s="178"/>
      <c r="N671" s="178"/>
      <c r="O671" s="178"/>
      <c r="P671" s="178"/>
      <c r="Q671" s="178"/>
      <c r="R671" s="178"/>
      <c r="S671" s="178"/>
      <c r="T671" s="178"/>
      <c r="U671" s="178"/>
      <c r="V671" s="178"/>
      <c r="W671" s="178"/>
      <c r="X671" s="178"/>
      <c r="Y671" s="178"/>
      <c r="Z671" s="178"/>
    </row>
    <row r="672" ht="14.25" customHeight="1">
      <c r="A672" s="176"/>
      <c r="B672" s="177"/>
      <c r="C672" s="177"/>
      <c r="D672" s="177"/>
      <c r="E672" s="177"/>
      <c r="F672" s="177"/>
      <c r="G672" s="177"/>
      <c r="H672" s="178"/>
      <c r="I672" s="178"/>
      <c r="J672" s="178"/>
      <c r="K672" s="178"/>
      <c r="L672" s="178"/>
      <c r="M672" s="178"/>
      <c r="N672" s="178"/>
      <c r="O672" s="178"/>
      <c r="P672" s="178"/>
      <c r="Q672" s="178"/>
      <c r="R672" s="178"/>
      <c r="S672" s="178"/>
      <c r="T672" s="178"/>
      <c r="U672" s="178"/>
      <c r="V672" s="178"/>
      <c r="W672" s="178"/>
      <c r="X672" s="178"/>
      <c r="Y672" s="178"/>
      <c r="Z672" s="178"/>
    </row>
    <row r="673" ht="14.25" customHeight="1">
      <c r="A673" s="176"/>
      <c r="B673" s="177"/>
      <c r="C673" s="177"/>
      <c r="D673" s="177"/>
      <c r="E673" s="177"/>
      <c r="F673" s="177"/>
      <c r="G673" s="177"/>
      <c r="H673" s="178"/>
      <c r="I673" s="178"/>
      <c r="J673" s="178"/>
      <c r="K673" s="178"/>
      <c r="L673" s="178"/>
      <c r="M673" s="178"/>
      <c r="N673" s="178"/>
      <c r="O673" s="178"/>
      <c r="P673" s="178"/>
      <c r="Q673" s="178"/>
      <c r="R673" s="178"/>
      <c r="S673" s="178"/>
      <c r="T673" s="178"/>
      <c r="U673" s="178"/>
      <c r="V673" s="178"/>
      <c r="W673" s="178"/>
      <c r="X673" s="178"/>
      <c r="Y673" s="178"/>
      <c r="Z673" s="178"/>
    </row>
    <row r="674" ht="14.25" customHeight="1">
      <c r="A674" s="176"/>
      <c r="B674" s="177"/>
      <c r="C674" s="177"/>
      <c r="D674" s="177"/>
      <c r="E674" s="177"/>
      <c r="F674" s="177"/>
      <c r="G674" s="177"/>
      <c r="H674" s="178"/>
      <c r="I674" s="178"/>
      <c r="J674" s="178"/>
      <c r="K674" s="178"/>
      <c r="L674" s="178"/>
      <c r="M674" s="178"/>
      <c r="N674" s="178"/>
      <c r="O674" s="178"/>
      <c r="P674" s="178"/>
      <c r="Q674" s="178"/>
      <c r="R674" s="178"/>
      <c r="S674" s="178"/>
      <c r="T674" s="178"/>
      <c r="U674" s="178"/>
      <c r="V674" s="178"/>
      <c r="W674" s="178"/>
      <c r="X674" s="178"/>
      <c r="Y674" s="178"/>
      <c r="Z674" s="178"/>
    </row>
    <row r="675" ht="14.25" customHeight="1">
      <c r="A675" s="176"/>
      <c r="B675" s="177"/>
      <c r="C675" s="177"/>
      <c r="D675" s="177"/>
      <c r="E675" s="177"/>
      <c r="F675" s="177"/>
      <c r="G675" s="177"/>
      <c r="H675" s="178"/>
      <c r="I675" s="178"/>
      <c r="J675" s="178"/>
      <c r="K675" s="178"/>
      <c r="L675" s="178"/>
      <c r="M675" s="178"/>
      <c r="N675" s="178"/>
      <c r="O675" s="178"/>
      <c r="P675" s="178"/>
      <c r="Q675" s="178"/>
      <c r="R675" s="178"/>
      <c r="S675" s="178"/>
      <c r="T675" s="178"/>
      <c r="U675" s="178"/>
      <c r="V675" s="178"/>
      <c r="W675" s="178"/>
      <c r="X675" s="178"/>
      <c r="Y675" s="178"/>
      <c r="Z675" s="178"/>
    </row>
    <row r="676" ht="14.25" customHeight="1">
      <c r="A676" s="176"/>
      <c r="B676" s="177"/>
      <c r="C676" s="177"/>
      <c r="D676" s="177"/>
      <c r="E676" s="177"/>
      <c r="F676" s="177"/>
      <c r="G676" s="177"/>
      <c r="H676" s="178"/>
      <c r="I676" s="178"/>
      <c r="J676" s="178"/>
      <c r="K676" s="178"/>
      <c r="L676" s="178"/>
      <c r="M676" s="178"/>
      <c r="N676" s="178"/>
      <c r="O676" s="178"/>
      <c r="P676" s="178"/>
      <c r="Q676" s="178"/>
      <c r="R676" s="178"/>
      <c r="S676" s="178"/>
      <c r="T676" s="178"/>
      <c r="U676" s="178"/>
      <c r="V676" s="178"/>
      <c r="W676" s="178"/>
      <c r="X676" s="178"/>
      <c r="Y676" s="178"/>
      <c r="Z676" s="178"/>
    </row>
    <row r="677" ht="14.25" customHeight="1">
      <c r="A677" s="176"/>
      <c r="B677" s="177"/>
      <c r="C677" s="177"/>
      <c r="D677" s="177"/>
      <c r="E677" s="177"/>
      <c r="F677" s="177"/>
      <c r="G677" s="177"/>
      <c r="H677" s="178"/>
      <c r="I677" s="178"/>
      <c r="J677" s="178"/>
      <c r="K677" s="178"/>
      <c r="L677" s="178"/>
      <c r="M677" s="178"/>
      <c r="N677" s="178"/>
      <c r="O677" s="178"/>
      <c r="P677" s="178"/>
      <c r="Q677" s="178"/>
      <c r="R677" s="178"/>
      <c r="S677" s="178"/>
      <c r="T677" s="178"/>
      <c r="U677" s="178"/>
      <c r="V677" s="178"/>
      <c r="W677" s="178"/>
      <c r="X677" s="178"/>
      <c r="Y677" s="178"/>
      <c r="Z677" s="178"/>
    </row>
    <row r="678" ht="14.25" customHeight="1">
      <c r="A678" s="176"/>
      <c r="B678" s="177"/>
      <c r="C678" s="177"/>
      <c r="D678" s="177"/>
      <c r="E678" s="177"/>
      <c r="F678" s="177"/>
      <c r="G678" s="177"/>
      <c r="H678" s="178"/>
      <c r="I678" s="178"/>
      <c r="J678" s="178"/>
      <c r="K678" s="178"/>
      <c r="L678" s="178"/>
      <c r="M678" s="178"/>
      <c r="N678" s="178"/>
      <c r="O678" s="178"/>
      <c r="P678" s="178"/>
      <c r="Q678" s="178"/>
      <c r="R678" s="178"/>
      <c r="S678" s="178"/>
      <c r="T678" s="178"/>
      <c r="U678" s="178"/>
      <c r="V678" s="178"/>
      <c r="W678" s="178"/>
      <c r="X678" s="178"/>
      <c r="Y678" s="178"/>
      <c r="Z678" s="178"/>
    </row>
    <row r="679" ht="14.25" customHeight="1">
      <c r="A679" s="176"/>
      <c r="B679" s="177"/>
      <c r="C679" s="177"/>
      <c r="D679" s="177"/>
      <c r="E679" s="177"/>
      <c r="F679" s="177"/>
      <c r="G679" s="177"/>
      <c r="H679" s="178"/>
      <c r="I679" s="178"/>
      <c r="J679" s="178"/>
      <c r="K679" s="178"/>
      <c r="L679" s="178"/>
      <c r="M679" s="178"/>
      <c r="N679" s="178"/>
      <c r="O679" s="178"/>
      <c r="P679" s="178"/>
      <c r="Q679" s="178"/>
      <c r="R679" s="178"/>
      <c r="S679" s="178"/>
      <c r="T679" s="178"/>
      <c r="U679" s="178"/>
      <c r="V679" s="178"/>
      <c r="W679" s="178"/>
      <c r="X679" s="178"/>
      <c r="Y679" s="178"/>
      <c r="Z679" s="178"/>
    </row>
    <row r="680" ht="14.25" customHeight="1">
      <c r="A680" s="176"/>
      <c r="B680" s="177"/>
      <c r="C680" s="177"/>
      <c r="D680" s="177"/>
      <c r="E680" s="177"/>
      <c r="F680" s="177"/>
      <c r="G680" s="177"/>
      <c r="H680" s="178"/>
      <c r="I680" s="178"/>
      <c r="J680" s="178"/>
      <c r="K680" s="178"/>
      <c r="L680" s="178"/>
      <c r="M680" s="178"/>
      <c r="N680" s="178"/>
      <c r="O680" s="178"/>
      <c r="P680" s="178"/>
      <c r="Q680" s="178"/>
      <c r="R680" s="178"/>
      <c r="S680" s="178"/>
      <c r="T680" s="178"/>
      <c r="U680" s="178"/>
      <c r="V680" s="178"/>
      <c r="W680" s="178"/>
      <c r="X680" s="178"/>
      <c r="Y680" s="178"/>
      <c r="Z680" s="178"/>
    </row>
    <row r="681" ht="14.25" customHeight="1">
      <c r="A681" s="176"/>
      <c r="B681" s="177"/>
      <c r="C681" s="177"/>
      <c r="D681" s="177"/>
      <c r="E681" s="177"/>
      <c r="F681" s="177"/>
      <c r="G681" s="177"/>
      <c r="H681" s="178"/>
      <c r="I681" s="178"/>
      <c r="J681" s="178"/>
      <c r="K681" s="178"/>
      <c r="L681" s="178"/>
      <c r="M681" s="178"/>
      <c r="N681" s="178"/>
      <c r="O681" s="178"/>
      <c r="P681" s="178"/>
      <c r="Q681" s="178"/>
      <c r="R681" s="178"/>
      <c r="S681" s="178"/>
      <c r="T681" s="178"/>
      <c r="U681" s="178"/>
      <c r="V681" s="178"/>
      <c r="W681" s="178"/>
      <c r="X681" s="178"/>
      <c r="Y681" s="178"/>
      <c r="Z681" s="178"/>
    </row>
    <row r="682" ht="14.25" customHeight="1">
      <c r="A682" s="176"/>
      <c r="B682" s="177"/>
      <c r="C682" s="177"/>
      <c r="D682" s="177"/>
      <c r="E682" s="177"/>
      <c r="F682" s="177"/>
      <c r="G682" s="177"/>
      <c r="H682" s="178"/>
      <c r="I682" s="178"/>
      <c r="J682" s="178"/>
      <c r="K682" s="178"/>
      <c r="L682" s="178"/>
      <c r="M682" s="178"/>
      <c r="N682" s="178"/>
      <c r="O682" s="178"/>
      <c r="P682" s="178"/>
      <c r="Q682" s="178"/>
      <c r="R682" s="178"/>
      <c r="S682" s="178"/>
      <c r="T682" s="178"/>
      <c r="U682" s="178"/>
      <c r="V682" s="178"/>
      <c r="W682" s="178"/>
      <c r="X682" s="178"/>
      <c r="Y682" s="178"/>
      <c r="Z682" s="178"/>
    </row>
    <row r="683" ht="14.25" customHeight="1">
      <c r="A683" s="176"/>
      <c r="B683" s="177"/>
      <c r="C683" s="177"/>
      <c r="D683" s="177"/>
      <c r="E683" s="177"/>
      <c r="F683" s="177"/>
      <c r="G683" s="177"/>
      <c r="H683" s="178"/>
      <c r="I683" s="178"/>
      <c r="J683" s="178"/>
      <c r="K683" s="178"/>
      <c r="L683" s="178"/>
      <c r="M683" s="178"/>
      <c r="N683" s="178"/>
      <c r="O683" s="178"/>
      <c r="P683" s="178"/>
      <c r="Q683" s="178"/>
      <c r="R683" s="178"/>
      <c r="S683" s="178"/>
      <c r="T683" s="178"/>
      <c r="U683" s="178"/>
      <c r="V683" s="178"/>
      <c r="W683" s="178"/>
      <c r="X683" s="178"/>
      <c r="Y683" s="178"/>
      <c r="Z683" s="178"/>
    </row>
    <row r="684" ht="14.25" customHeight="1">
      <c r="A684" s="176"/>
      <c r="B684" s="177"/>
      <c r="C684" s="177"/>
      <c r="D684" s="177"/>
      <c r="E684" s="177"/>
      <c r="F684" s="177"/>
      <c r="G684" s="177"/>
      <c r="H684" s="178"/>
      <c r="I684" s="178"/>
      <c r="J684" s="178"/>
      <c r="K684" s="178"/>
      <c r="L684" s="178"/>
      <c r="M684" s="178"/>
      <c r="N684" s="178"/>
      <c r="O684" s="178"/>
      <c r="P684" s="178"/>
      <c r="Q684" s="178"/>
      <c r="R684" s="178"/>
      <c r="S684" s="178"/>
      <c r="T684" s="178"/>
      <c r="U684" s="178"/>
      <c r="V684" s="178"/>
      <c r="W684" s="178"/>
      <c r="X684" s="178"/>
      <c r="Y684" s="178"/>
      <c r="Z684" s="178"/>
    </row>
    <row r="685" ht="14.25" customHeight="1">
      <c r="A685" s="176"/>
      <c r="B685" s="177"/>
      <c r="C685" s="177"/>
      <c r="D685" s="177"/>
      <c r="E685" s="177"/>
      <c r="F685" s="177"/>
      <c r="G685" s="177"/>
      <c r="H685" s="178"/>
      <c r="I685" s="178"/>
      <c r="J685" s="178"/>
      <c r="K685" s="178"/>
      <c r="L685" s="178"/>
      <c r="M685" s="178"/>
      <c r="N685" s="178"/>
      <c r="O685" s="178"/>
      <c r="P685" s="178"/>
      <c r="Q685" s="178"/>
      <c r="R685" s="178"/>
      <c r="S685" s="178"/>
      <c r="T685" s="178"/>
      <c r="U685" s="178"/>
      <c r="V685" s="178"/>
      <c r="W685" s="178"/>
      <c r="X685" s="178"/>
      <c r="Y685" s="178"/>
      <c r="Z685" s="178"/>
    </row>
    <row r="686" ht="14.25" customHeight="1">
      <c r="A686" s="176"/>
      <c r="B686" s="177"/>
      <c r="C686" s="177"/>
      <c r="D686" s="177"/>
      <c r="E686" s="177"/>
      <c r="F686" s="177"/>
      <c r="G686" s="177"/>
      <c r="H686" s="178"/>
      <c r="I686" s="178"/>
      <c r="J686" s="178"/>
      <c r="K686" s="178"/>
      <c r="L686" s="178"/>
      <c r="M686" s="178"/>
      <c r="N686" s="178"/>
      <c r="O686" s="178"/>
      <c r="P686" s="178"/>
      <c r="Q686" s="178"/>
      <c r="R686" s="178"/>
      <c r="S686" s="178"/>
      <c r="T686" s="178"/>
      <c r="U686" s="178"/>
      <c r="V686" s="178"/>
      <c r="W686" s="178"/>
      <c r="X686" s="178"/>
      <c r="Y686" s="178"/>
      <c r="Z686" s="178"/>
    </row>
    <row r="687" ht="14.25" customHeight="1">
      <c r="A687" s="176"/>
      <c r="B687" s="177"/>
      <c r="C687" s="177"/>
      <c r="D687" s="177"/>
      <c r="E687" s="177"/>
      <c r="F687" s="177"/>
      <c r="G687" s="177"/>
      <c r="H687" s="178"/>
      <c r="I687" s="178"/>
      <c r="J687" s="178"/>
      <c r="K687" s="178"/>
      <c r="L687" s="178"/>
      <c r="M687" s="178"/>
      <c r="N687" s="178"/>
      <c r="O687" s="178"/>
      <c r="P687" s="178"/>
      <c r="Q687" s="178"/>
      <c r="R687" s="178"/>
      <c r="S687" s="178"/>
      <c r="T687" s="178"/>
      <c r="U687" s="178"/>
      <c r="V687" s="178"/>
      <c r="W687" s="178"/>
      <c r="X687" s="178"/>
      <c r="Y687" s="178"/>
      <c r="Z687" s="178"/>
    </row>
    <row r="688" ht="14.25" customHeight="1">
      <c r="A688" s="176"/>
      <c r="B688" s="177"/>
      <c r="C688" s="177"/>
      <c r="D688" s="177"/>
      <c r="E688" s="177"/>
      <c r="F688" s="177"/>
      <c r="G688" s="177"/>
      <c r="H688" s="178"/>
      <c r="I688" s="178"/>
      <c r="J688" s="178"/>
      <c r="K688" s="178"/>
      <c r="L688" s="178"/>
      <c r="M688" s="178"/>
      <c r="N688" s="178"/>
      <c r="O688" s="178"/>
      <c r="P688" s="178"/>
      <c r="Q688" s="178"/>
      <c r="R688" s="178"/>
      <c r="S688" s="178"/>
      <c r="T688" s="178"/>
      <c r="U688" s="178"/>
      <c r="V688" s="178"/>
      <c r="W688" s="178"/>
      <c r="X688" s="178"/>
      <c r="Y688" s="178"/>
      <c r="Z688" s="178"/>
    </row>
    <row r="689" ht="14.25" customHeight="1">
      <c r="A689" s="176"/>
      <c r="B689" s="177"/>
      <c r="C689" s="177"/>
      <c r="D689" s="177"/>
      <c r="E689" s="177"/>
      <c r="F689" s="177"/>
      <c r="G689" s="177"/>
      <c r="H689" s="178"/>
      <c r="I689" s="178"/>
      <c r="J689" s="178"/>
      <c r="K689" s="178"/>
      <c r="L689" s="178"/>
      <c r="M689" s="178"/>
      <c r="N689" s="178"/>
      <c r="O689" s="178"/>
      <c r="P689" s="178"/>
      <c r="Q689" s="178"/>
      <c r="R689" s="178"/>
      <c r="S689" s="178"/>
      <c r="T689" s="178"/>
      <c r="U689" s="178"/>
      <c r="V689" s="178"/>
      <c r="W689" s="178"/>
      <c r="X689" s="178"/>
      <c r="Y689" s="178"/>
      <c r="Z689" s="178"/>
    </row>
    <row r="690" ht="14.25" customHeight="1">
      <c r="A690" s="176"/>
      <c r="B690" s="177"/>
      <c r="C690" s="177"/>
      <c r="D690" s="177"/>
      <c r="E690" s="177"/>
      <c r="F690" s="177"/>
      <c r="G690" s="177"/>
      <c r="H690" s="178"/>
      <c r="I690" s="178"/>
      <c r="J690" s="178"/>
      <c r="K690" s="178"/>
      <c r="L690" s="178"/>
      <c r="M690" s="178"/>
      <c r="N690" s="178"/>
      <c r="O690" s="178"/>
      <c r="P690" s="178"/>
      <c r="Q690" s="178"/>
      <c r="R690" s="178"/>
      <c r="S690" s="178"/>
      <c r="T690" s="178"/>
      <c r="U690" s="178"/>
      <c r="V690" s="178"/>
      <c r="W690" s="178"/>
      <c r="X690" s="178"/>
      <c r="Y690" s="178"/>
      <c r="Z690" s="178"/>
    </row>
    <row r="691" ht="14.25" customHeight="1">
      <c r="A691" s="176"/>
      <c r="B691" s="177"/>
      <c r="C691" s="177"/>
      <c r="D691" s="177"/>
      <c r="E691" s="177"/>
      <c r="F691" s="177"/>
      <c r="G691" s="177"/>
      <c r="H691" s="178"/>
      <c r="I691" s="178"/>
      <c r="J691" s="178"/>
      <c r="K691" s="178"/>
      <c r="L691" s="178"/>
      <c r="M691" s="178"/>
      <c r="N691" s="178"/>
      <c r="O691" s="178"/>
      <c r="P691" s="178"/>
      <c r="Q691" s="178"/>
      <c r="R691" s="178"/>
      <c r="S691" s="178"/>
      <c r="T691" s="178"/>
      <c r="U691" s="178"/>
      <c r="V691" s="178"/>
      <c r="W691" s="178"/>
      <c r="X691" s="178"/>
      <c r="Y691" s="178"/>
      <c r="Z691" s="178"/>
    </row>
    <row r="692" ht="14.25" customHeight="1">
      <c r="A692" s="176"/>
      <c r="B692" s="177"/>
      <c r="C692" s="177"/>
      <c r="D692" s="177"/>
      <c r="E692" s="177"/>
      <c r="F692" s="177"/>
      <c r="G692" s="177"/>
      <c r="H692" s="178"/>
      <c r="I692" s="178"/>
      <c r="J692" s="178"/>
      <c r="K692" s="178"/>
      <c r="L692" s="178"/>
      <c r="M692" s="178"/>
      <c r="N692" s="178"/>
      <c r="O692" s="178"/>
      <c r="P692" s="178"/>
      <c r="Q692" s="178"/>
      <c r="R692" s="178"/>
      <c r="S692" s="178"/>
      <c r="T692" s="178"/>
      <c r="U692" s="178"/>
      <c r="V692" s="178"/>
      <c r="W692" s="178"/>
      <c r="X692" s="178"/>
      <c r="Y692" s="178"/>
      <c r="Z692" s="178"/>
    </row>
    <row r="693" ht="14.25" customHeight="1">
      <c r="A693" s="176"/>
      <c r="B693" s="177"/>
      <c r="C693" s="177"/>
      <c r="D693" s="177"/>
      <c r="E693" s="177"/>
      <c r="F693" s="177"/>
      <c r="G693" s="177"/>
      <c r="H693" s="178"/>
      <c r="I693" s="178"/>
      <c r="J693" s="178"/>
      <c r="K693" s="178"/>
      <c r="L693" s="178"/>
      <c r="M693" s="178"/>
      <c r="N693" s="178"/>
      <c r="O693" s="178"/>
      <c r="P693" s="178"/>
      <c r="Q693" s="178"/>
      <c r="R693" s="178"/>
      <c r="S693" s="178"/>
      <c r="T693" s="178"/>
      <c r="U693" s="178"/>
      <c r="V693" s="178"/>
      <c r="W693" s="178"/>
      <c r="X693" s="178"/>
      <c r="Y693" s="178"/>
      <c r="Z693" s="178"/>
    </row>
    <row r="694" ht="14.25" customHeight="1">
      <c r="A694" s="176"/>
      <c r="B694" s="177"/>
      <c r="C694" s="177"/>
      <c r="D694" s="177"/>
      <c r="E694" s="177"/>
      <c r="F694" s="177"/>
      <c r="G694" s="177"/>
      <c r="H694" s="178"/>
      <c r="I694" s="178"/>
      <c r="J694" s="178"/>
      <c r="K694" s="178"/>
      <c r="L694" s="178"/>
      <c r="M694" s="178"/>
      <c r="N694" s="178"/>
      <c r="O694" s="178"/>
      <c r="P694" s="178"/>
      <c r="Q694" s="178"/>
      <c r="R694" s="178"/>
      <c r="S694" s="178"/>
      <c r="T694" s="178"/>
      <c r="U694" s="178"/>
      <c r="V694" s="178"/>
      <c r="W694" s="178"/>
      <c r="X694" s="178"/>
      <c r="Y694" s="178"/>
      <c r="Z694" s="178"/>
    </row>
    <row r="695" ht="14.25" customHeight="1">
      <c r="A695" s="176"/>
      <c r="B695" s="177"/>
      <c r="C695" s="177"/>
      <c r="D695" s="177"/>
      <c r="E695" s="177"/>
      <c r="F695" s="177"/>
      <c r="G695" s="177"/>
      <c r="H695" s="178"/>
      <c r="I695" s="178"/>
      <c r="J695" s="178"/>
      <c r="K695" s="178"/>
      <c r="L695" s="178"/>
      <c r="M695" s="178"/>
      <c r="N695" s="178"/>
      <c r="O695" s="178"/>
      <c r="P695" s="178"/>
      <c r="Q695" s="178"/>
      <c r="R695" s="178"/>
      <c r="S695" s="178"/>
      <c r="T695" s="178"/>
      <c r="U695" s="178"/>
      <c r="V695" s="178"/>
      <c r="W695" s="178"/>
      <c r="X695" s="178"/>
      <c r="Y695" s="178"/>
      <c r="Z695" s="178"/>
    </row>
    <row r="696" ht="14.25" customHeight="1">
      <c r="A696" s="176"/>
      <c r="B696" s="177"/>
      <c r="C696" s="177"/>
      <c r="D696" s="177"/>
      <c r="E696" s="177"/>
      <c r="F696" s="177"/>
      <c r="G696" s="177"/>
      <c r="H696" s="178"/>
      <c r="I696" s="178"/>
      <c r="J696" s="178"/>
      <c r="K696" s="178"/>
      <c r="L696" s="178"/>
      <c r="M696" s="178"/>
      <c r="N696" s="178"/>
      <c r="O696" s="178"/>
      <c r="P696" s="178"/>
      <c r="Q696" s="178"/>
      <c r="R696" s="178"/>
      <c r="S696" s="178"/>
      <c r="T696" s="178"/>
      <c r="U696" s="178"/>
      <c r="V696" s="178"/>
      <c r="W696" s="178"/>
      <c r="X696" s="178"/>
      <c r="Y696" s="178"/>
      <c r="Z696" s="178"/>
    </row>
    <row r="697" ht="14.25" customHeight="1">
      <c r="A697" s="176"/>
      <c r="B697" s="177"/>
      <c r="C697" s="177"/>
      <c r="D697" s="177"/>
      <c r="E697" s="177"/>
      <c r="F697" s="177"/>
      <c r="G697" s="177"/>
      <c r="H697" s="178"/>
      <c r="I697" s="178"/>
      <c r="J697" s="178"/>
      <c r="K697" s="178"/>
      <c r="L697" s="178"/>
      <c r="M697" s="178"/>
      <c r="N697" s="178"/>
      <c r="O697" s="178"/>
      <c r="P697" s="178"/>
      <c r="Q697" s="178"/>
      <c r="R697" s="178"/>
      <c r="S697" s="178"/>
      <c r="T697" s="178"/>
      <c r="U697" s="178"/>
      <c r="V697" s="178"/>
      <c r="W697" s="178"/>
      <c r="X697" s="178"/>
      <c r="Y697" s="178"/>
      <c r="Z697" s="178"/>
    </row>
    <row r="698" ht="14.25" customHeight="1">
      <c r="A698" s="176"/>
      <c r="B698" s="177"/>
      <c r="C698" s="177"/>
      <c r="D698" s="177"/>
      <c r="E698" s="177"/>
      <c r="F698" s="177"/>
      <c r="G698" s="177"/>
      <c r="H698" s="178"/>
      <c r="I698" s="178"/>
      <c r="J698" s="178"/>
      <c r="K698" s="178"/>
      <c r="L698" s="178"/>
      <c r="M698" s="178"/>
      <c r="N698" s="178"/>
      <c r="O698" s="178"/>
      <c r="P698" s="178"/>
      <c r="Q698" s="178"/>
      <c r="R698" s="178"/>
      <c r="S698" s="178"/>
      <c r="T698" s="178"/>
      <c r="U698" s="178"/>
      <c r="V698" s="178"/>
      <c r="W698" s="178"/>
      <c r="X698" s="178"/>
      <c r="Y698" s="178"/>
      <c r="Z698" s="178"/>
    </row>
    <row r="699" ht="14.25" customHeight="1">
      <c r="A699" s="176"/>
      <c r="B699" s="177"/>
      <c r="C699" s="177"/>
      <c r="D699" s="177"/>
      <c r="E699" s="177"/>
      <c r="F699" s="177"/>
      <c r="G699" s="177"/>
      <c r="H699" s="178"/>
      <c r="I699" s="178"/>
      <c r="J699" s="178"/>
      <c r="K699" s="178"/>
      <c r="L699" s="178"/>
      <c r="M699" s="178"/>
      <c r="N699" s="178"/>
      <c r="O699" s="178"/>
      <c r="P699" s="178"/>
      <c r="Q699" s="178"/>
      <c r="R699" s="178"/>
      <c r="S699" s="178"/>
      <c r="T699" s="178"/>
      <c r="U699" s="178"/>
      <c r="V699" s="178"/>
      <c r="W699" s="178"/>
      <c r="X699" s="178"/>
      <c r="Y699" s="178"/>
      <c r="Z699" s="178"/>
    </row>
    <row r="700" ht="14.25" customHeight="1">
      <c r="A700" s="176"/>
      <c r="B700" s="177"/>
      <c r="C700" s="177"/>
      <c r="D700" s="177"/>
      <c r="E700" s="177"/>
      <c r="F700" s="177"/>
      <c r="G700" s="177"/>
      <c r="H700" s="178"/>
      <c r="I700" s="178"/>
      <c r="J700" s="178"/>
      <c r="K700" s="178"/>
      <c r="L700" s="178"/>
      <c r="M700" s="178"/>
      <c r="N700" s="178"/>
      <c r="O700" s="178"/>
      <c r="P700" s="178"/>
      <c r="Q700" s="178"/>
      <c r="R700" s="178"/>
      <c r="S700" s="178"/>
      <c r="T700" s="178"/>
      <c r="U700" s="178"/>
      <c r="V700" s="178"/>
      <c r="W700" s="178"/>
      <c r="X700" s="178"/>
      <c r="Y700" s="178"/>
      <c r="Z700" s="178"/>
    </row>
    <row r="701" ht="14.25" customHeight="1">
      <c r="A701" s="176"/>
      <c r="B701" s="177"/>
      <c r="C701" s="177"/>
      <c r="D701" s="177"/>
      <c r="E701" s="177"/>
      <c r="F701" s="177"/>
      <c r="G701" s="177"/>
      <c r="H701" s="178"/>
      <c r="I701" s="178"/>
      <c r="J701" s="178"/>
      <c r="K701" s="178"/>
      <c r="L701" s="178"/>
      <c r="M701" s="178"/>
      <c r="N701" s="178"/>
      <c r="O701" s="178"/>
      <c r="P701" s="178"/>
      <c r="Q701" s="178"/>
      <c r="R701" s="178"/>
      <c r="S701" s="178"/>
      <c r="T701" s="178"/>
      <c r="U701" s="178"/>
      <c r="V701" s="178"/>
      <c r="W701" s="178"/>
      <c r="X701" s="178"/>
      <c r="Y701" s="178"/>
      <c r="Z701" s="178"/>
    </row>
    <row r="702" ht="14.25" customHeight="1">
      <c r="A702" s="176"/>
      <c r="B702" s="177"/>
      <c r="C702" s="177"/>
      <c r="D702" s="177"/>
      <c r="E702" s="177"/>
      <c r="F702" s="177"/>
      <c r="G702" s="177"/>
      <c r="H702" s="178"/>
      <c r="I702" s="178"/>
      <c r="J702" s="178"/>
      <c r="K702" s="178"/>
      <c r="L702" s="178"/>
      <c r="M702" s="178"/>
      <c r="N702" s="178"/>
      <c r="O702" s="178"/>
      <c r="P702" s="178"/>
      <c r="Q702" s="178"/>
      <c r="R702" s="178"/>
      <c r="S702" s="178"/>
      <c r="T702" s="178"/>
      <c r="U702" s="178"/>
      <c r="V702" s="178"/>
      <c r="W702" s="178"/>
      <c r="X702" s="178"/>
      <c r="Y702" s="178"/>
      <c r="Z702" s="178"/>
    </row>
    <row r="703" ht="14.25" customHeight="1">
      <c r="A703" s="176"/>
      <c r="B703" s="177"/>
      <c r="C703" s="177"/>
      <c r="D703" s="177"/>
      <c r="E703" s="177"/>
      <c r="F703" s="177"/>
      <c r="G703" s="177"/>
      <c r="H703" s="178"/>
      <c r="I703" s="178"/>
      <c r="J703" s="178"/>
      <c r="K703" s="178"/>
      <c r="L703" s="178"/>
      <c r="M703" s="178"/>
      <c r="N703" s="178"/>
      <c r="O703" s="178"/>
      <c r="P703" s="178"/>
      <c r="Q703" s="178"/>
      <c r="R703" s="178"/>
      <c r="S703" s="178"/>
      <c r="T703" s="178"/>
      <c r="U703" s="178"/>
      <c r="V703" s="178"/>
      <c r="W703" s="178"/>
      <c r="X703" s="178"/>
      <c r="Y703" s="178"/>
      <c r="Z703" s="178"/>
    </row>
    <row r="704" ht="14.25" customHeight="1">
      <c r="A704" s="176"/>
      <c r="B704" s="177"/>
      <c r="C704" s="177"/>
      <c r="D704" s="177"/>
      <c r="E704" s="177"/>
      <c r="F704" s="177"/>
      <c r="G704" s="177"/>
      <c r="H704" s="178"/>
      <c r="I704" s="178"/>
      <c r="J704" s="178"/>
      <c r="K704" s="178"/>
      <c r="L704" s="178"/>
      <c r="M704" s="178"/>
      <c r="N704" s="178"/>
      <c r="O704" s="178"/>
      <c r="P704" s="178"/>
      <c r="Q704" s="178"/>
      <c r="R704" s="178"/>
      <c r="S704" s="178"/>
      <c r="T704" s="178"/>
      <c r="U704" s="178"/>
      <c r="V704" s="178"/>
      <c r="W704" s="178"/>
      <c r="X704" s="178"/>
      <c r="Y704" s="178"/>
      <c r="Z704" s="178"/>
    </row>
    <row r="705" ht="14.25" customHeight="1">
      <c r="A705" s="176"/>
      <c r="B705" s="177"/>
      <c r="C705" s="177"/>
      <c r="D705" s="177"/>
      <c r="E705" s="177"/>
      <c r="F705" s="177"/>
      <c r="G705" s="177"/>
      <c r="H705" s="178"/>
      <c r="I705" s="178"/>
      <c r="J705" s="178"/>
      <c r="K705" s="178"/>
      <c r="L705" s="178"/>
      <c r="M705" s="178"/>
      <c r="N705" s="178"/>
      <c r="O705" s="178"/>
      <c r="P705" s="178"/>
      <c r="Q705" s="178"/>
      <c r="R705" s="178"/>
      <c r="S705" s="178"/>
      <c r="T705" s="178"/>
      <c r="U705" s="178"/>
      <c r="V705" s="178"/>
      <c r="W705" s="178"/>
      <c r="X705" s="178"/>
      <c r="Y705" s="178"/>
      <c r="Z705" s="178"/>
    </row>
    <row r="706" ht="14.25" customHeight="1">
      <c r="A706" s="176"/>
      <c r="B706" s="177"/>
      <c r="C706" s="177"/>
      <c r="D706" s="177"/>
      <c r="E706" s="177"/>
      <c r="F706" s="177"/>
      <c r="G706" s="177"/>
      <c r="H706" s="178"/>
      <c r="I706" s="178"/>
      <c r="J706" s="178"/>
      <c r="K706" s="178"/>
      <c r="L706" s="178"/>
      <c r="M706" s="178"/>
      <c r="N706" s="178"/>
      <c r="O706" s="178"/>
      <c r="P706" s="178"/>
      <c r="Q706" s="178"/>
      <c r="R706" s="178"/>
      <c r="S706" s="178"/>
      <c r="T706" s="178"/>
      <c r="U706" s="178"/>
      <c r="V706" s="178"/>
      <c r="W706" s="178"/>
      <c r="X706" s="178"/>
      <c r="Y706" s="178"/>
      <c r="Z706" s="178"/>
    </row>
    <row r="707" ht="14.25" customHeight="1">
      <c r="A707" s="176"/>
      <c r="B707" s="177"/>
      <c r="C707" s="177"/>
      <c r="D707" s="177"/>
      <c r="E707" s="177"/>
      <c r="F707" s="177"/>
      <c r="G707" s="177"/>
      <c r="H707" s="178"/>
      <c r="I707" s="178"/>
      <c r="J707" s="178"/>
      <c r="K707" s="178"/>
      <c r="L707" s="178"/>
      <c r="M707" s="178"/>
      <c r="N707" s="178"/>
      <c r="O707" s="178"/>
      <c r="P707" s="178"/>
      <c r="Q707" s="178"/>
      <c r="R707" s="178"/>
      <c r="S707" s="178"/>
      <c r="T707" s="178"/>
      <c r="U707" s="178"/>
      <c r="V707" s="178"/>
      <c r="W707" s="178"/>
      <c r="X707" s="178"/>
      <c r="Y707" s="178"/>
      <c r="Z707" s="178"/>
    </row>
    <row r="708" ht="14.25" customHeight="1">
      <c r="A708" s="176"/>
      <c r="B708" s="177"/>
      <c r="C708" s="177"/>
      <c r="D708" s="177"/>
      <c r="E708" s="177"/>
      <c r="F708" s="177"/>
      <c r="G708" s="177"/>
      <c r="H708" s="178"/>
      <c r="I708" s="178"/>
      <c r="J708" s="178"/>
      <c r="K708" s="178"/>
      <c r="L708" s="178"/>
      <c r="M708" s="178"/>
      <c r="N708" s="178"/>
      <c r="O708" s="178"/>
      <c r="P708" s="178"/>
      <c r="Q708" s="178"/>
      <c r="R708" s="178"/>
      <c r="S708" s="178"/>
      <c r="T708" s="178"/>
      <c r="U708" s="178"/>
      <c r="V708" s="178"/>
      <c r="W708" s="178"/>
      <c r="X708" s="178"/>
      <c r="Y708" s="178"/>
      <c r="Z708" s="178"/>
    </row>
    <row r="709" ht="14.25" customHeight="1">
      <c r="A709" s="176"/>
      <c r="B709" s="177"/>
      <c r="C709" s="177"/>
      <c r="D709" s="177"/>
      <c r="E709" s="177"/>
      <c r="F709" s="177"/>
      <c r="G709" s="177"/>
      <c r="H709" s="178"/>
      <c r="I709" s="178"/>
      <c r="J709" s="178"/>
      <c r="K709" s="178"/>
      <c r="L709" s="178"/>
      <c r="M709" s="178"/>
      <c r="N709" s="178"/>
      <c r="O709" s="178"/>
      <c r="P709" s="178"/>
      <c r="Q709" s="178"/>
      <c r="R709" s="178"/>
      <c r="S709" s="178"/>
      <c r="T709" s="178"/>
      <c r="U709" s="178"/>
      <c r="V709" s="178"/>
      <c r="W709" s="178"/>
      <c r="X709" s="178"/>
      <c r="Y709" s="178"/>
      <c r="Z709" s="178"/>
    </row>
    <row r="710" ht="14.25" customHeight="1">
      <c r="A710" s="176"/>
      <c r="B710" s="177"/>
      <c r="C710" s="177"/>
      <c r="D710" s="177"/>
      <c r="E710" s="177"/>
      <c r="F710" s="177"/>
      <c r="G710" s="177"/>
      <c r="H710" s="178"/>
      <c r="I710" s="178"/>
      <c r="J710" s="178"/>
      <c r="K710" s="178"/>
      <c r="L710" s="178"/>
      <c r="M710" s="178"/>
      <c r="N710" s="178"/>
      <c r="O710" s="178"/>
      <c r="P710" s="178"/>
      <c r="Q710" s="178"/>
      <c r="R710" s="178"/>
      <c r="S710" s="178"/>
      <c r="T710" s="178"/>
      <c r="U710" s="178"/>
      <c r="V710" s="178"/>
      <c r="W710" s="178"/>
      <c r="X710" s="178"/>
      <c r="Y710" s="178"/>
      <c r="Z710" s="178"/>
    </row>
    <row r="711" ht="14.25" customHeight="1">
      <c r="A711" s="176"/>
      <c r="B711" s="177"/>
      <c r="C711" s="177"/>
      <c r="D711" s="177"/>
      <c r="E711" s="177"/>
      <c r="F711" s="177"/>
      <c r="G711" s="177"/>
      <c r="H711" s="178"/>
      <c r="I711" s="178"/>
      <c r="J711" s="178"/>
      <c r="K711" s="178"/>
      <c r="L711" s="178"/>
      <c r="M711" s="178"/>
      <c r="N711" s="178"/>
      <c r="O711" s="178"/>
      <c r="P711" s="178"/>
      <c r="Q711" s="178"/>
      <c r="R711" s="178"/>
      <c r="S711" s="178"/>
      <c r="T711" s="178"/>
      <c r="U711" s="178"/>
      <c r="V711" s="178"/>
      <c r="W711" s="178"/>
      <c r="X711" s="178"/>
      <c r="Y711" s="178"/>
      <c r="Z711" s="178"/>
    </row>
    <row r="712" ht="14.25" customHeight="1">
      <c r="A712" s="176"/>
      <c r="B712" s="177"/>
      <c r="C712" s="177"/>
      <c r="D712" s="177"/>
      <c r="E712" s="177"/>
      <c r="F712" s="177"/>
      <c r="G712" s="177"/>
      <c r="H712" s="178"/>
      <c r="I712" s="178"/>
      <c r="J712" s="178"/>
      <c r="K712" s="178"/>
      <c r="L712" s="178"/>
      <c r="M712" s="178"/>
      <c r="N712" s="178"/>
      <c r="O712" s="178"/>
      <c r="P712" s="178"/>
      <c r="Q712" s="178"/>
      <c r="R712" s="178"/>
      <c r="S712" s="178"/>
      <c r="T712" s="178"/>
      <c r="U712" s="178"/>
      <c r="V712" s="178"/>
      <c r="W712" s="178"/>
      <c r="X712" s="178"/>
      <c r="Y712" s="178"/>
      <c r="Z712" s="178"/>
    </row>
    <row r="713" ht="14.25" customHeight="1">
      <c r="A713" s="176"/>
      <c r="B713" s="177"/>
      <c r="C713" s="177"/>
      <c r="D713" s="177"/>
      <c r="E713" s="177"/>
      <c r="F713" s="177"/>
      <c r="G713" s="177"/>
      <c r="H713" s="178"/>
      <c r="I713" s="178"/>
      <c r="J713" s="178"/>
      <c r="K713" s="178"/>
      <c r="L713" s="178"/>
      <c r="M713" s="178"/>
      <c r="N713" s="178"/>
      <c r="O713" s="178"/>
      <c r="P713" s="178"/>
      <c r="Q713" s="178"/>
      <c r="R713" s="178"/>
      <c r="S713" s="178"/>
      <c r="T713" s="178"/>
      <c r="U713" s="178"/>
      <c r="V713" s="178"/>
      <c r="W713" s="178"/>
      <c r="X713" s="178"/>
      <c r="Y713" s="178"/>
      <c r="Z713" s="178"/>
    </row>
    <row r="714" ht="14.25" customHeight="1">
      <c r="A714" s="176"/>
      <c r="B714" s="177"/>
      <c r="C714" s="177"/>
      <c r="D714" s="177"/>
      <c r="E714" s="177"/>
      <c r="F714" s="177"/>
      <c r="G714" s="177"/>
      <c r="H714" s="178"/>
      <c r="I714" s="178"/>
      <c r="J714" s="178"/>
      <c r="K714" s="178"/>
      <c r="L714" s="178"/>
      <c r="M714" s="178"/>
      <c r="N714" s="178"/>
      <c r="O714" s="178"/>
      <c r="P714" s="178"/>
      <c r="Q714" s="178"/>
      <c r="R714" s="178"/>
      <c r="S714" s="178"/>
      <c r="T714" s="178"/>
      <c r="U714" s="178"/>
      <c r="V714" s="178"/>
      <c r="W714" s="178"/>
      <c r="X714" s="178"/>
      <c r="Y714" s="178"/>
      <c r="Z714" s="178"/>
    </row>
    <row r="715" ht="14.25" customHeight="1">
      <c r="A715" s="176"/>
      <c r="B715" s="177"/>
      <c r="C715" s="177"/>
      <c r="D715" s="177"/>
      <c r="E715" s="177"/>
      <c r="F715" s="177"/>
      <c r="G715" s="177"/>
      <c r="H715" s="178"/>
      <c r="I715" s="178"/>
      <c r="J715" s="178"/>
      <c r="K715" s="178"/>
      <c r="L715" s="178"/>
      <c r="M715" s="178"/>
      <c r="N715" s="178"/>
      <c r="O715" s="178"/>
      <c r="P715" s="178"/>
      <c r="Q715" s="178"/>
      <c r="R715" s="178"/>
      <c r="S715" s="178"/>
      <c r="T715" s="178"/>
      <c r="U715" s="178"/>
      <c r="V715" s="178"/>
      <c r="W715" s="178"/>
      <c r="X715" s="178"/>
      <c r="Y715" s="178"/>
      <c r="Z715" s="178"/>
    </row>
    <row r="716" ht="14.25" customHeight="1">
      <c r="A716" s="176"/>
      <c r="B716" s="177"/>
      <c r="C716" s="177"/>
      <c r="D716" s="177"/>
      <c r="E716" s="177"/>
      <c r="F716" s="177"/>
      <c r="G716" s="177"/>
      <c r="H716" s="178"/>
      <c r="I716" s="178"/>
      <c r="J716" s="178"/>
      <c r="K716" s="178"/>
      <c r="L716" s="178"/>
      <c r="M716" s="178"/>
      <c r="N716" s="178"/>
      <c r="O716" s="178"/>
      <c r="P716" s="178"/>
      <c r="Q716" s="178"/>
      <c r="R716" s="178"/>
      <c r="S716" s="178"/>
      <c r="T716" s="178"/>
      <c r="U716" s="178"/>
      <c r="V716" s="178"/>
      <c r="W716" s="178"/>
      <c r="X716" s="178"/>
      <c r="Y716" s="178"/>
      <c r="Z716" s="178"/>
    </row>
    <row r="717" ht="14.25" customHeight="1">
      <c r="A717" s="176"/>
      <c r="B717" s="177"/>
      <c r="C717" s="177"/>
      <c r="D717" s="177"/>
      <c r="E717" s="177"/>
      <c r="F717" s="177"/>
      <c r="G717" s="177"/>
      <c r="H717" s="178"/>
      <c r="I717" s="178"/>
      <c r="J717" s="178"/>
      <c r="K717" s="178"/>
      <c r="L717" s="178"/>
      <c r="M717" s="178"/>
      <c r="N717" s="178"/>
      <c r="O717" s="178"/>
      <c r="P717" s="178"/>
      <c r="Q717" s="178"/>
      <c r="R717" s="178"/>
      <c r="S717" s="178"/>
      <c r="T717" s="178"/>
      <c r="U717" s="178"/>
      <c r="V717" s="178"/>
      <c r="W717" s="178"/>
      <c r="X717" s="178"/>
      <c r="Y717" s="178"/>
      <c r="Z717" s="178"/>
    </row>
    <row r="718" ht="14.25" customHeight="1">
      <c r="A718" s="176"/>
      <c r="B718" s="177"/>
      <c r="C718" s="177"/>
      <c r="D718" s="177"/>
      <c r="E718" s="177"/>
      <c r="F718" s="177"/>
      <c r="G718" s="177"/>
      <c r="H718" s="178"/>
      <c r="I718" s="178"/>
      <c r="J718" s="178"/>
      <c r="K718" s="178"/>
      <c r="L718" s="178"/>
      <c r="M718" s="178"/>
      <c r="N718" s="178"/>
      <c r="O718" s="178"/>
      <c r="P718" s="178"/>
      <c r="Q718" s="178"/>
      <c r="R718" s="178"/>
      <c r="S718" s="178"/>
      <c r="T718" s="178"/>
      <c r="U718" s="178"/>
      <c r="V718" s="178"/>
      <c r="W718" s="178"/>
      <c r="X718" s="178"/>
      <c r="Y718" s="178"/>
      <c r="Z718" s="178"/>
    </row>
    <row r="719" ht="14.25" customHeight="1">
      <c r="A719" s="176"/>
      <c r="B719" s="177"/>
      <c r="C719" s="177"/>
      <c r="D719" s="177"/>
      <c r="E719" s="177"/>
      <c r="F719" s="177"/>
      <c r="G719" s="177"/>
      <c r="H719" s="178"/>
      <c r="I719" s="178"/>
      <c r="J719" s="178"/>
      <c r="K719" s="178"/>
      <c r="L719" s="178"/>
      <c r="M719" s="178"/>
      <c r="N719" s="178"/>
      <c r="O719" s="178"/>
      <c r="P719" s="178"/>
      <c r="Q719" s="178"/>
      <c r="R719" s="178"/>
      <c r="S719" s="178"/>
      <c r="T719" s="178"/>
      <c r="U719" s="178"/>
      <c r="V719" s="178"/>
      <c r="W719" s="178"/>
      <c r="X719" s="178"/>
      <c r="Y719" s="178"/>
      <c r="Z719" s="178"/>
    </row>
    <row r="720" ht="14.25" customHeight="1">
      <c r="A720" s="176"/>
      <c r="B720" s="177"/>
      <c r="C720" s="177"/>
      <c r="D720" s="177"/>
      <c r="E720" s="177"/>
      <c r="F720" s="177"/>
      <c r="G720" s="177"/>
      <c r="H720" s="178"/>
      <c r="I720" s="178"/>
      <c r="J720" s="178"/>
      <c r="K720" s="178"/>
      <c r="L720" s="178"/>
      <c r="M720" s="178"/>
      <c r="N720" s="178"/>
      <c r="O720" s="178"/>
      <c r="P720" s="178"/>
      <c r="Q720" s="178"/>
      <c r="R720" s="178"/>
      <c r="S720" s="178"/>
      <c r="T720" s="178"/>
      <c r="U720" s="178"/>
      <c r="V720" s="178"/>
      <c r="W720" s="178"/>
      <c r="X720" s="178"/>
      <c r="Y720" s="178"/>
      <c r="Z720" s="178"/>
    </row>
    <row r="721" ht="14.25" customHeight="1">
      <c r="A721" s="176"/>
      <c r="B721" s="177"/>
      <c r="C721" s="177"/>
      <c r="D721" s="177"/>
      <c r="E721" s="177"/>
      <c r="F721" s="177"/>
      <c r="G721" s="177"/>
      <c r="H721" s="178"/>
      <c r="I721" s="178"/>
      <c r="J721" s="178"/>
      <c r="K721" s="178"/>
      <c r="L721" s="178"/>
      <c r="M721" s="178"/>
      <c r="N721" s="178"/>
      <c r="O721" s="178"/>
      <c r="P721" s="178"/>
      <c r="Q721" s="178"/>
      <c r="R721" s="178"/>
      <c r="S721" s="178"/>
      <c r="T721" s="178"/>
      <c r="U721" s="178"/>
      <c r="V721" s="178"/>
      <c r="W721" s="178"/>
      <c r="X721" s="178"/>
      <c r="Y721" s="178"/>
      <c r="Z721" s="178"/>
    </row>
    <row r="722" ht="14.25" customHeight="1">
      <c r="A722" s="176"/>
      <c r="B722" s="177"/>
      <c r="C722" s="177"/>
      <c r="D722" s="177"/>
      <c r="E722" s="177"/>
      <c r="F722" s="177"/>
      <c r="G722" s="177"/>
      <c r="H722" s="178"/>
      <c r="I722" s="178"/>
      <c r="J722" s="178"/>
      <c r="K722" s="178"/>
      <c r="L722" s="178"/>
      <c r="M722" s="178"/>
      <c r="N722" s="178"/>
      <c r="O722" s="178"/>
      <c r="P722" s="178"/>
      <c r="Q722" s="178"/>
      <c r="R722" s="178"/>
      <c r="S722" s="178"/>
      <c r="T722" s="178"/>
      <c r="U722" s="178"/>
      <c r="V722" s="178"/>
      <c r="W722" s="178"/>
      <c r="X722" s="178"/>
      <c r="Y722" s="178"/>
      <c r="Z722" s="178"/>
    </row>
    <row r="723" ht="14.25" customHeight="1">
      <c r="A723" s="176"/>
      <c r="B723" s="177"/>
      <c r="C723" s="177"/>
      <c r="D723" s="177"/>
      <c r="E723" s="177"/>
      <c r="F723" s="177"/>
      <c r="G723" s="177"/>
      <c r="H723" s="178"/>
      <c r="I723" s="178"/>
      <c r="J723" s="178"/>
      <c r="K723" s="178"/>
      <c r="L723" s="178"/>
      <c r="M723" s="178"/>
      <c r="N723" s="178"/>
      <c r="O723" s="178"/>
      <c r="P723" s="178"/>
      <c r="Q723" s="178"/>
      <c r="R723" s="178"/>
      <c r="S723" s="178"/>
      <c r="T723" s="178"/>
      <c r="U723" s="178"/>
      <c r="V723" s="178"/>
      <c r="W723" s="178"/>
      <c r="X723" s="178"/>
      <c r="Y723" s="178"/>
      <c r="Z723" s="178"/>
    </row>
    <row r="724" ht="14.25" customHeight="1">
      <c r="A724" s="176"/>
      <c r="B724" s="177"/>
      <c r="C724" s="177"/>
      <c r="D724" s="177"/>
      <c r="E724" s="177"/>
      <c r="F724" s="177"/>
      <c r="G724" s="177"/>
      <c r="H724" s="178"/>
      <c r="I724" s="178"/>
      <c r="J724" s="178"/>
      <c r="K724" s="178"/>
      <c r="L724" s="178"/>
      <c r="M724" s="178"/>
      <c r="N724" s="178"/>
      <c r="O724" s="178"/>
      <c r="P724" s="178"/>
      <c r="Q724" s="178"/>
      <c r="R724" s="178"/>
      <c r="S724" s="178"/>
      <c r="T724" s="178"/>
      <c r="U724" s="178"/>
      <c r="V724" s="178"/>
      <c r="W724" s="178"/>
      <c r="X724" s="178"/>
      <c r="Y724" s="178"/>
      <c r="Z724" s="178"/>
    </row>
    <row r="725" ht="14.25" customHeight="1">
      <c r="A725" s="176"/>
      <c r="B725" s="177"/>
      <c r="C725" s="177"/>
      <c r="D725" s="177"/>
      <c r="E725" s="177"/>
      <c r="F725" s="177"/>
      <c r="G725" s="177"/>
      <c r="H725" s="178"/>
      <c r="I725" s="178"/>
      <c r="J725" s="178"/>
      <c r="K725" s="178"/>
      <c r="L725" s="178"/>
      <c r="M725" s="178"/>
      <c r="N725" s="178"/>
      <c r="O725" s="178"/>
      <c r="P725" s="178"/>
      <c r="Q725" s="178"/>
      <c r="R725" s="178"/>
      <c r="S725" s="178"/>
      <c r="T725" s="178"/>
      <c r="U725" s="178"/>
      <c r="V725" s="178"/>
      <c r="W725" s="178"/>
      <c r="X725" s="178"/>
      <c r="Y725" s="178"/>
      <c r="Z725" s="178"/>
    </row>
    <row r="726" ht="14.25" customHeight="1">
      <c r="A726" s="176"/>
      <c r="B726" s="177"/>
      <c r="C726" s="177"/>
      <c r="D726" s="177"/>
      <c r="E726" s="177"/>
      <c r="F726" s="177"/>
      <c r="G726" s="177"/>
      <c r="H726" s="178"/>
      <c r="I726" s="178"/>
      <c r="J726" s="178"/>
      <c r="K726" s="178"/>
      <c r="L726" s="178"/>
      <c r="M726" s="178"/>
      <c r="N726" s="178"/>
      <c r="O726" s="178"/>
      <c r="P726" s="178"/>
      <c r="Q726" s="178"/>
      <c r="R726" s="178"/>
      <c r="S726" s="178"/>
      <c r="T726" s="178"/>
      <c r="U726" s="178"/>
      <c r="V726" s="178"/>
      <c r="W726" s="178"/>
      <c r="X726" s="178"/>
      <c r="Y726" s="178"/>
      <c r="Z726" s="178"/>
    </row>
    <row r="727" ht="14.25" customHeight="1">
      <c r="A727" s="176"/>
      <c r="B727" s="177"/>
      <c r="C727" s="177"/>
      <c r="D727" s="177"/>
      <c r="E727" s="177"/>
      <c r="F727" s="177"/>
      <c r="G727" s="177"/>
      <c r="H727" s="178"/>
      <c r="I727" s="178"/>
      <c r="J727" s="178"/>
      <c r="K727" s="178"/>
      <c r="L727" s="178"/>
      <c r="M727" s="178"/>
      <c r="N727" s="178"/>
      <c r="O727" s="178"/>
      <c r="P727" s="178"/>
      <c r="Q727" s="178"/>
      <c r="R727" s="178"/>
      <c r="S727" s="178"/>
      <c r="T727" s="178"/>
      <c r="U727" s="178"/>
      <c r="V727" s="178"/>
      <c r="W727" s="178"/>
      <c r="X727" s="178"/>
      <c r="Y727" s="178"/>
      <c r="Z727" s="178"/>
    </row>
    <row r="728" ht="14.25" customHeight="1">
      <c r="A728" s="176"/>
      <c r="B728" s="177"/>
      <c r="C728" s="177"/>
      <c r="D728" s="177"/>
      <c r="E728" s="177"/>
      <c r="F728" s="177"/>
      <c r="G728" s="177"/>
      <c r="H728" s="178"/>
      <c r="I728" s="178"/>
      <c r="J728" s="178"/>
      <c r="K728" s="178"/>
      <c r="L728" s="178"/>
      <c r="M728" s="178"/>
      <c r="N728" s="178"/>
      <c r="O728" s="178"/>
      <c r="P728" s="178"/>
      <c r="Q728" s="178"/>
      <c r="R728" s="178"/>
      <c r="S728" s="178"/>
      <c r="T728" s="178"/>
      <c r="U728" s="178"/>
      <c r="V728" s="178"/>
      <c r="W728" s="178"/>
      <c r="X728" s="178"/>
      <c r="Y728" s="178"/>
      <c r="Z728" s="178"/>
    </row>
    <row r="729" ht="14.25" customHeight="1">
      <c r="A729" s="176"/>
      <c r="B729" s="177"/>
      <c r="C729" s="177"/>
      <c r="D729" s="177"/>
      <c r="E729" s="177"/>
      <c r="F729" s="177"/>
      <c r="G729" s="177"/>
      <c r="H729" s="178"/>
      <c r="I729" s="178"/>
      <c r="J729" s="178"/>
      <c r="K729" s="178"/>
      <c r="L729" s="178"/>
      <c r="M729" s="178"/>
      <c r="N729" s="178"/>
      <c r="O729" s="178"/>
      <c r="P729" s="178"/>
      <c r="Q729" s="178"/>
      <c r="R729" s="178"/>
      <c r="S729" s="178"/>
      <c r="T729" s="178"/>
      <c r="U729" s="178"/>
      <c r="V729" s="178"/>
      <c r="W729" s="178"/>
      <c r="X729" s="178"/>
      <c r="Y729" s="178"/>
      <c r="Z729" s="178"/>
    </row>
    <row r="730" ht="14.25" customHeight="1">
      <c r="A730" s="176"/>
      <c r="B730" s="177"/>
      <c r="C730" s="177"/>
      <c r="D730" s="177"/>
      <c r="E730" s="177"/>
      <c r="F730" s="177"/>
      <c r="G730" s="177"/>
      <c r="H730" s="178"/>
      <c r="I730" s="178"/>
      <c r="J730" s="178"/>
      <c r="K730" s="178"/>
      <c r="L730" s="178"/>
      <c r="M730" s="178"/>
      <c r="N730" s="178"/>
      <c r="O730" s="178"/>
      <c r="P730" s="178"/>
      <c r="Q730" s="178"/>
      <c r="R730" s="178"/>
      <c r="S730" s="178"/>
      <c r="T730" s="178"/>
      <c r="U730" s="178"/>
      <c r="V730" s="178"/>
      <c r="W730" s="178"/>
      <c r="X730" s="178"/>
      <c r="Y730" s="178"/>
      <c r="Z730" s="178"/>
    </row>
    <row r="731" ht="14.25" customHeight="1">
      <c r="A731" s="176"/>
      <c r="B731" s="177"/>
      <c r="C731" s="177"/>
      <c r="D731" s="177"/>
      <c r="E731" s="177"/>
      <c r="F731" s="177"/>
      <c r="G731" s="177"/>
      <c r="H731" s="178"/>
      <c r="I731" s="178"/>
      <c r="J731" s="178"/>
      <c r="K731" s="178"/>
      <c r="L731" s="178"/>
      <c r="M731" s="178"/>
      <c r="N731" s="178"/>
      <c r="O731" s="178"/>
      <c r="P731" s="178"/>
      <c r="Q731" s="178"/>
      <c r="R731" s="178"/>
      <c r="S731" s="178"/>
      <c r="T731" s="178"/>
      <c r="U731" s="178"/>
      <c r="V731" s="178"/>
      <c r="W731" s="178"/>
      <c r="X731" s="178"/>
      <c r="Y731" s="178"/>
      <c r="Z731" s="178"/>
    </row>
    <row r="732" ht="14.25" customHeight="1">
      <c r="A732" s="176"/>
      <c r="B732" s="177"/>
      <c r="C732" s="177"/>
      <c r="D732" s="177"/>
      <c r="E732" s="177"/>
      <c r="F732" s="177"/>
      <c r="G732" s="177"/>
      <c r="H732" s="178"/>
      <c r="I732" s="178"/>
      <c r="J732" s="178"/>
      <c r="K732" s="178"/>
      <c r="L732" s="178"/>
      <c r="M732" s="178"/>
      <c r="N732" s="178"/>
      <c r="O732" s="178"/>
      <c r="P732" s="178"/>
      <c r="Q732" s="178"/>
      <c r="R732" s="178"/>
      <c r="S732" s="178"/>
      <c r="T732" s="178"/>
      <c r="U732" s="178"/>
      <c r="V732" s="178"/>
      <c r="W732" s="178"/>
      <c r="X732" s="178"/>
      <c r="Y732" s="178"/>
      <c r="Z732" s="178"/>
    </row>
    <row r="733" ht="14.25" customHeight="1">
      <c r="A733" s="176"/>
      <c r="B733" s="177"/>
      <c r="C733" s="177"/>
      <c r="D733" s="177"/>
      <c r="E733" s="177"/>
      <c r="F733" s="177"/>
      <c r="G733" s="177"/>
      <c r="H733" s="178"/>
      <c r="I733" s="178"/>
      <c r="J733" s="178"/>
      <c r="K733" s="178"/>
      <c r="L733" s="178"/>
      <c r="M733" s="178"/>
      <c r="N733" s="178"/>
      <c r="O733" s="178"/>
      <c r="P733" s="178"/>
      <c r="Q733" s="178"/>
      <c r="R733" s="178"/>
      <c r="S733" s="178"/>
      <c r="T733" s="178"/>
      <c r="U733" s="178"/>
      <c r="V733" s="178"/>
      <c r="W733" s="178"/>
      <c r="X733" s="178"/>
      <c r="Y733" s="178"/>
      <c r="Z733" s="178"/>
    </row>
    <row r="734" ht="14.25" customHeight="1">
      <c r="A734" s="176"/>
      <c r="B734" s="177"/>
      <c r="C734" s="177"/>
      <c r="D734" s="177"/>
      <c r="E734" s="177"/>
      <c r="F734" s="177"/>
      <c r="G734" s="177"/>
      <c r="H734" s="178"/>
      <c r="I734" s="178"/>
      <c r="J734" s="178"/>
      <c r="K734" s="178"/>
      <c r="L734" s="178"/>
      <c r="M734" s="178"/>
      <c r="N734" s="178"/>
      <c r="O734" s="178"/>
      <c r="P734" s="178"/>
      <c r="Q734" s="178"/>
      <c r="R734" s="178"/>
      <c r="S734" s="178"/>
      <c r="T734" s="178"/>
      <c r="U734" s="178"/>
      <c r="V734" s="178"/>
      <c r="W734" s="178"/>
      <c r="X734" s="178"/>
      <c r="Y734" s="178"/>
      <c r="Z734" s="178"/>
    </row>
    <row r="735" ht="14.25" customHeight="1">
      <c r="A735" s="176"/>
      <c r="B735" s="177"/>
      <c r="C735" s="177"/>
      <c r="D735" s="177"/>
      <c r="E735" s="177"/>
      <c r="F735" s="177"/>
      <c r="G735" s="177"/>
      <c r="H735" s="178"/>
      <c r="I735" s="178"/>
      <c r="J735" s="178"/>
      <c r="K735" s="178"/>
      <c r="L735" s="178"/>
      <c r="M735" s="178"/>
      <c r="N735" s="178"/>
      <c r="O735" s="178"/>
      <c r="P735" s="178"/>
      <c r="Q735" s="178"/>
      <c r="R735" s="178"/>
      <c r="S735" s="178"/>
      <c r="T735" s="178"/>
      <c r="U735" s="178"/>
      <c r="V735" s="178"/>
      <c r="W735" s="178"/>
      <c r="X735" s="178"/>
      <c r="Y735" s="178"/>
      <c r="Z735" s="178"/>
    </row>
    <row r="736" ht="14.25" customHeight="1">
      <c r="A736" s="176"/>
      <c r="B736" s="177"/>
      <c r="C736" s="177"/>
      <c r="D736" s="177"/>
      <c r="E736" s="177"/>
      <c r="F736" s="177"/>
      <c r="G736" s="177"/>
      <c r="H736" s="178"/>
      <c r="I736" s="178"/>
      <c r="J736" s="178"/>
      <c r="K736" s="178"/>
      <c r="L736" s="178"/>
      <c r="M736" s="178"/>
      <c r="N736" s="178"/>
      <c r="O736" s="178"/>
      <c r="P736" s="178"/>
      <c r="Q736" s="178"/>
      <c r="R736" s="178"/>
      <c r="S736" s="178"/>
      <c r="T736" s="178"/>
      <c r="U736" s="178"/>
      <c r="V736" s="178"/>
      <c r="W736" s="178"/>
      <c r="X736" s="178"/>
      <c r="Y736" s="178"/>
      <c r="Z736" s="178"/>
    </row>
    <row r="737" ht="14.25" customHeight="1">
      <c r="A737" s="176"/>
      <c r="B737" s="177"/>
      <c r="C737" s="177"/>
      <c r="D737" s="177"/>
      <c r="E737" s="177"/>
      <c r="F737" s="177"/>
      <c r="G737" s="177"/>
      <c r="H737" s="178"/>
      <c r="I737" s="178"/>
      <c r="J737" s="178"/>
      <c r="K737" s="178"/>
      <c r="L737" s="178"/>
      <c r="M737" s="178"/>
      <c r="N737" s="178"/>
      <c r="O737" s="178"/>
      <c r="P737" s="178"/>
      <c r="Q737" s="178"/>
      <c r="R737" s="178"/>
      <c r="S737" s="178"/>
      <c r="T737" s="178"/>
      <c r="U737" s="178"/>
      <c r="V737" s="178"/>
      <c r="W737" s="178"/>
      <c r="X737" s="178"/>
      <c r="Y737" s="178"/>
      <c r="Z737" s="178"/>
    </row>
    <row r="738" ht="14.25" customHeight="1">
      <c r="A738" s="176"/>
      <c r="B738" s="177"/>
      <c r="C738" s="177"/>
      <c r="D738" s="177"/>
      <c r="E738" s="177"/>
      <c r="F738" s="177"/>
      <c r="G738" s="177"/>
      <c r="H738" s="178"/>
      <c r="I738" s="178"/>
      <c r="J738" s="178"/>
      <c r="K738" s="178"/>
      <c r="L738" s="178"/>
      <c r="M738" s="178"/>
      <c r="N738" s="178"/>
      <c r="O738" s="178"/>
      <c r="P738" s="178"/>
      <c r="Q738" s="178"/>
      <c r="R738" s="178"/>
      <c r="S738" s="178"/>
      <c r="T738" s="178"/>
      <c r="U738" s="178"/>
      <c r="V738" s="178"/>
      <c r="W738" s="178"/>
      <c r="X738" s="178"/>
      <c r="Y738" s="178"/>
      <c r="Z738" s="178"/>
    </row>
    <row r="739" ht="14.25" customHeight="1">
      <c r="A739" s="176"/>
      <c r="B739" s="177"/>
      <c r="C739" s="177"/>
      <c r="D739" s="177"/>
      <c r="E739" s="177"/>
      <c r="F739" s="177"/>
      <c r="G739" s="177"/>
      <c r="H739" s="178"/>
      <c r="I739" s="178"/>
      <c r="J739" s="178"/>
      <c r="K739" s="178"/>
      <c r="L739" s="178"/>
      <c r="M739" s="178"/>
      <c r="N739" s="178"/>
      <c r="O739" s="178"/>
      <c r="P739" s="178"/>
      <c r="Q739" s="178"/>
      <c r="R739" s="178"/>
      <c r="S739" s="178"/>
      <c r="T739" s="178"/>
      <c r="U739" s="178"/>
      <c r="V739" s="178"/>
      <c r="W739" s="178"/>
      <c r="X739" s="178"/>
      <c r="Y739" s="178"/>
      <c r="Z739" s="178"/>
    </row>
    <row r="740" ht="14.25" customHeight="1">
      <c r="A740" s="176"/>
      <c r="B740" s="177"/>
      <c r="C740" s="177"/>
      <c r="D740" s="177"/>
      <c r="E740" s="177"/>
      <c r="F740" s="177"/>
      <c r="G740" s="177"/>
      <c r="H740" s="178"/>
      <c r="I740" s="178"/>
      <c r="J740" s="178"/>
      <c r="K740" s="178"/>
      <c r="L740" s="178"/>
      <c r="M740" s="178"/>
      <c r="N740" s="178"/>
      <c r="O740" s="178"/>
      <c r="P740" s="178"/>
      <c r="Q740" s="178"/>
      <c r="R740" s="178"/>
      <c r="S740" s="178"/>
      <c r="T740" s="178"/>
      <c r="U740" s="178"/>
      <c r="V740" s="178"/>
      <c r="W740" s="178"/>
      <c r="X740" s="178"/>
      <c r="Y740" s="178"/>
      <c r="Z740" s="178"/>
    </row>
    <row r="741" ht="14.25" customHeight="1">
      <c r="A741" s="176"/>
      <c r="B741" s="177"/>
      <c r="C741" s="177"/>
      <c r="D741" s="177"/>
      <c r="E741" s="177"/>
      <c r="F741" s="177"/>
      <c r="G741" s="177"/>
      <c r="H741" s="178"/>
      <c r="I741" s="178"/>
      <c r="J741" s="178"/>
      <c r="K741" s="178"/>
      <c r="L741" s="178"/>
      <c r="M741" s="178"/>
      <c r="N741" s="178"/>
      <c r="O741" s="178"/>
      <c r="P741" s="178"/>
      <c r="Q741" s="178"/>
      <c r="R741" s="178"/>
      <c r="S741" s="178"/>
      <c r="T741" s="178"/>
      <c r="U741" s="178"/>
      <c r="V741" s="178"/>
      <c r="W741" s="178"/>
      <c r="X741" s="178"/>
      <c r="Y741" s="178"/>
      <c r="Z741" s="178"/>
    </row>
    <row r="742" ht="14.25" customHeight="1">
      <c r="A742" s="176"/>
      <c r="B742" s="177"/>
      <c r="C742" s="177"/>
      <c r="D742" s="177"/>
      <c r="E742" s="177"/>
      <c r="F742" s="177"/>
      <c r="G742" s="177"/>
      <c r="H742" s="178"/>
      <c r="I742" s="178"/>
      <c r="J742" s="178"/>
      <c r="K742" s="178"/>
      <c r="L742" s="178"/>
      <c r="M742" s="178"/>
      <c r="N742" s="178"/>
      <c r="O742" s="178"/>
      <c r="P742" s="178"/>
      <c r="Q742" s="178"/>
      <c r="R742" s="178"/>
      <c r="S742" s="178"/>
      <c r="T742" s="178"/>
      <c r="U742" s="178"/>
      <c r="V742" s="178"/>
      <c r="W742" s="178"/>
      <c r="X742" s="178"/>
      <c r="Y742" s="178"/>
      <c r="Z742" s="178"/>
    </row>
    <row r="743" ht="14.25" customHeight="1">
      <c r="A743" s="176"/>
      <c r="B743" s="177"/>
      <c r="C743" s="177"/>
      <c r="D743" s="177"/>
      <c r="E743" s="177"/>
      <c r="F743" s="177"/>
      <c r="G743" s="177"/>
      <c r="H743" s="178"/>
      <c r="I743" s="178"/>
      <c r="J743" s="178"/>
      <c r="K743" s="178"/>
      <c r="L743" s="178"/>
      <c r="M743" s="178"/>
      <c r="N743" s="178"/>
      <c r="O743" s="178"/>
      <c r="P743" s="178"/>
      <c r="Q743" s="178"/>
      <c r="R743" s="178"/>
      <c r="S743" s="178"/>
      <c r="T743" s="178"/>
      <c r="U743" s="178"/>
      <c r="V743" s="178"/>
      <c r="W743" s="178"/>
      <c r="X743" s="178"/>
      <c r="Y743" s="178"/>
      <c r="Z743" s="178"/>
    </row>
    <row r="744" ht="14.25" customHeight="1">
      <c r="A744" s="176"/>
      <c r="B744" s="177"/>
      <c r="C744" s="177"/>
      <c r="D744" s="177"/>
      <c r="E744" s="177"/>
      <c r="F744" s="177"/>
      <c r="G744" s="177"/>
      <c r="H744" s="178"/>
      <c r="I744" s="178"/>
      <c r="J744" s="178"/>
      <c r="K744" s="178"/>
      <c r="L744" s="178"/>
      <c r="M744" s="178"/>
      <c r="N744" s="178"/>
      <c r="O744" s="178"/>
      <c r="P744" s="178"/>
      <c r="Q744" s="178"/>
      <c r="R744" s="178"/>
      <c r="S744" s="178"/>
      <c r="T744" s="178"/>
      <c r="U744" s="178"/>
      <c r="V744" s="178"/>
      <c r="W744" s="178"/>
      <c r="X744" s="178"/>
      <c r="Y744" s="178"/>
      <c r="Z744" s="178"/>
    </row>
    <row r="745" ht="14.25" customHeight="1">
      <c r="A745" s="176"/>
      <c r="B745" s="177"/>
      <c r="C745" s="177"/>
      <c r="D745" s="177"/>
      <c r="E745" s="177"/>
      <c r="F745" s="177"/>
      <c r="G745" s="177"/>
      <c r="H745" s="178"/>
      <c r="I745" s="178"/>
      <c r="J745" s="178"/>
      <c r="K745" s="178"/>
      <c r="L745" s="178"/>
      <c r="M745" s="178"/>
      <c r="N745" s="178"/>
      <c r="O745" s="178"/>
      <c r="P745" s="178"/>
      <c r="Q745" s="178"/>
      <c r="R745" s="178"/>
      <c r="S745" s="178"/>
      <c r="T745" s="178"/>
      <c r="U745" s="178"/>
      <c r="V745" s="178"/>
      <c r="W745" s="178"/>
      <c r="X745" s="178"/>
      <c r="Y745" s="178"/>
      <c r="Z745" s="178"/>
    </row>
    <row r="746" ht="14.25" customHeight="1">
      <c r="A746" s="176"/>
      <c r="B746" s="177"/>
      <c r="C746" s="177"/>
      <c r="D746" s="177"/>
      <c r="E746" s="177"/>
      <c r="F746" s="177"/>
      <c r="G746" s="177"/>
      <c r="H746" s="178"/>
      <c r="I746" s="178"/>
      <c r="J746" s="178"/>
      <c r="K746" s="178"/>
      <c r="L746" s="178"/>
      <c r="M746" s="178"/>
      <c r="N746" s="178"/>
      <c r="O746" s="178"/>
      <c r="P746" s="178"/>
      <c r="Q746" s="178"/>
      <c r="R746" s="178"/>
      <c r="S746" s="178"/>
      <c r="T746" s="178"/>
      <c r="U746" s="178"/>
      <c r="V746" s="178"/>
      <c r="W746" s="178"/>
      <c r="X746" s="178"/>
      <c r="Y746" s="178"/>
      <c r="Z746" s="178"/>
    </row>
    <row r="747" ht="14.25" customHeight="1">
      <c r="A747" s="176"/>
      <c r="B747" s="177"/>
      <c r="C747" s="177"/>
      <c r="D747" s="177"/>
      <c r="E747" s="177"/>
      <c r="F747" s="177"/>
      <c r="G747" s="177"/>
      <c r="H747" s="178"/>
      <c r="I747" s="178"/>
      <c r="J747" s="178"/>
      <c r="K747" s="178"/>
      <c r="L747" s="178"/>
      <c r="M747" s="178"/>
      <c r="N747" s="178"/>
      <c r="O747" s="178"/>
      <c r="P747" s="178"/>
      <c r="Q747" s="178"/>
      <c r="R747" s="178"/>
      <c r="S747" s="178"/>
      <c r="T747" s="178"/>
      <c r="U747" s="178"/>
      <c r="V747" s="178"/>
      <c r="W747" s="178"/>
      <c r="X747" s="178"/>
      <c r="Y747" s="178"/>
      <c r="Z747" s="178"/>
    </row>
    <row r="748" ht="14.25" customHeight="1">
      <c r="A748" s="176"/>
      <c r="B748" s="177"/>
      <c r="C748" s="177"/>
      <c r="D748" s="177"/>
      <c r="E748" s="177"/>
      <c r="F748" s="177"/>
      <c r="G748" s="177"/>
      <c r="H748" s="178"/>
      <c r="I748" s="178"/>
      <c r="J748" s="178"/>
      <c r="K748" s="178"/>
      <c r="L748" s="178"/>
      <c r="M748" s="178"/>
      <c r="N748" s="178"/>
      <c r="O748" s="178"/>
      <c r="P748" s="178"/>
      <c r="Q748" s="178"/>
      <c r="R748" s="178"/>
      <c r="S748" s="178"/>
      <c r="T748" s="178"/>
      <c r="U748" s="178"/>
      <c r="V748" s="178"/>
      <c r="W748" s="178"/>
      <c r="X748" s="178"/>
      <c r="Y748" s="178"/>
      <c r="Z748" s="178"/>
    </row>
    <row r="749" ht="14.25" customHeight="1">
      <c r="A749" s="176"/>
      <c r="B749" s="177"/>
      <c r="C749" s="177"/>
      <c r="D749" s="177"/>
      <c r="E749" s="177"/>
      <c r="F749" s="177"/>
      <c r="G749" s="177"/>
      <c r="H749" s="178"/>
      <c r="I749" s="178"/>
      <c r="J749" s="178"/>
      <c r="K749" s="178"/>
      <c r="L749" s="178"/>
      <c r="M749" s="178"/>
      <c r="N749" s="178"/>
      <c r="O749" s="178"/>
      <c r="P749" s="178"/>
      <c r="Q749" s="178"/>
      <c r="R749" s="178"/>
      <c r="S749" s="178"/>
      <c r="T749" s="178"/>
      <c r="U749" s="178"/>
      <c r="V749" s="178"/>
      <c r="W749" s="178"/>
      <c r="X749" s="178"/>
      <c r="Y749" s="178"/>
      <c r="Z749" s="178"/>
    </row>
    <row r="750" ht="14.25" customHeight="1">
      <c r="A750" s="176"/>
      <c r="B750" s="177"/>
      <c r="C750" s="177"/>
      <c r="D750" s="177"/>
      <c r="E750" s="177"/>
      <c r="F750" s="177"/>
      <c r="G750" s="177"/>
      <c r="H750" s="178"/>
      <c r="I750" s="178"/>
      <c r="J750" s="178"/>
      <c r="K750" s="178"/>
      <c r="L750" s="178"/>
      <c r="M750" s="178"/>
      <c r="N750" s="178"/>
      <c r="O750" s="178"/>
      <c r="P750" s="178"/>
      <c r="Q750" s="178"/>
      <c r="R750" s="178"/>
      <c r="S750" s="178"/>
      <c r="T750" s="178"/>
      <c r="U750" s="178"/>
      <c r="V750" s="178"/>
      <c r="W750" s="178"/>
      <c r="X750" s="178"/>
      <c r="Y750" s="178"/>
      <c r="Z750" s="178"/>
    </row>
    <row r="751" ht="14.25" customHeight="1">
      <c r="A751" s="176"/>
      <c r="B751" s="177"/>
      <c r="C751" s="177"/>
      <c r="D751" s="177"/>
      <c r="E751" s="177"/>
      <c r="F751" s="177"/>
      <c r="G751" s="177"/>
      <c r="H751" s="178"/>
      <c r="I751" s="178"/>
      <c r="J751" s="178"/>
      <c r="K751" s="178"/>
      <c r="L751" s="178"/>
      <c r="M751" s="178"/>
      <c r="N751" s="178"/>
      <c r="O751" s="178"/>
      <c r="P751" s="178"/>
      <c r="Q751" s="178"/>
      <c r="R751" s="178"/>
      <c r="S751" s="178"/>
      <c r="T751" s="178"/>
      <c r="U751" s="178"/>
      <c r="V751" s="178"/>
      <c r="W751" s="178"/>
      <c r="X751" s="178"/>
      <c r="Y751" s="178"/>
      <c r="Z751" s="178"/>
    </row>
    <row r="752" ht="14.25" customHeight="1">
      <c r="A752" s="176"/>
      <c r="B752" s="177"/>
      <c r="C752" s="177"/>
      <c r="D752" s="177"/>
      <c r="E752" s="177"/>
      <c r="F752" s="177"/>
      <c r="G752" s="177"/>
      <c r="H752" s="178"/>
      <c r="I752" s="178"/>
      <c r="J752" s="178"/>
      <c r="K752" s="178"/>
      <c r="L752" s="178"/>
      <c r="M752" s="178"/>
      <c r="N752" s="178"/>
      <c r="O752" s="178"/>
      <c r="P752" s="178"/>
      <c r="Q752" s="178"/>
      <c r="R752" s="178"/>
      <c r="S752" s="178"/>
      <c r="T752" s="178"/>
      <c r="U752" s="178"/>
      <c r="V752" s="178"/>
      <c r="W752" s="178"/>
      <c r="X752" s="178"/>
      <c r="Y752" s="178"/>
      <c r="Z752" s="178"/>
    </row>
    <row r="753" ht="14.25" customHeight="1">
      <c r="A753" s="176"/>
      <c r="B753" s="177"/>
      <c r="C753" s="177"/>
      <c r="D753" s="177"/>
      <c r="E753" s="177"/>
      <c r="F753" s="177"/>
      <c r="G753" s="177"/>
      <c r="H753" s="178"/>
      <c r="I753" s="178"/>
      <c r="J753" s="178"/>
      <c r="K753" s="178"/>
      <c r="L753" s="178"/>
      <c r="M753" s="178"/>
      <c r="N753" s="178"/>
      <c r="O753" s="178"/>
      <c r="P753" s="178"/>
      <c r="Q753" s="178"/>
      <c r="R753" s="178"/>
      <c r="S753" s="178"/>
      <c r="T753" s="178"/>
      <c r="U753" s="178"/>
      <c r="V753" s="178"/>
      <c r="W753" s="178"/>
      <c r="X753" s="178"/>
      <c r="Y753" s="178"/>
      <c r="Z753" s="178"/>
    </row>
    <row r="754" ht="14.25" customHeight="1">
      <c r="A754" s="176"/>
      <c r="B754" s="177"/>
      <c r="C754" s="177"/>
      <c r="D754" s="177"/>
      <c r="E754" s="177"/>
      <c r="F754" s="177"/>
      <c r="G754" s="177"/>
      <c r="H754" s="178"/>
      <c r="I754" s="178"/>
      <c r="J754" s="178"/>
      <c r="K754" s="178"/>
      <c r="L754" s="178"/>
      <c r="M754" s="178"/>
      <c r="N754" s="178"/>
      <c r="O754" s="178"/>
      <c r="P754" s="178"/>
      <c r="Q754" s="178"/>
      <c r="R754" s="178"/>
      <c r="S754" s="178"/>
      <c r="T754" s="178"/>
      <c r="U754" s="178"/>
      <c r="V754" s="178"/>
      <c r="W754" s="178"/>
      <c r="X754" s="178"/>
      <c r="Y754" s="178"/>
      <c r="Z754" s="178"/>
    </row>
    <row r="755" ht="14.25" customHeight="1">
      <c r="A755" s="176"/>
      <c r="B755" s="177"/>
      <c r="C755" s="177"/>
      <c r="D755" s="177"/>
      <c r="E755" s="177"/>
      <c r="F755" s="177"/>
      <c r="G755" s="177"/>
      <c r="H755" s="178"/>
      <c r="I755" s="178"/>
      <c r="J755" s="178"/>
      <c r="K755" s="178"/>
      <c r="L755" s="178"/>
      <c r="M755" s="178"/>
      <c r="N755" s="178"/>
      <c r="O755" s="178"/>
      <c r="P755" s="178"/>
      <c r="Q755" s="178"/>
      <c r="R755" s="178"/>
      <c r="S755" s="178"/>
      <c r="T755" s="178"/>
      <c r="U755" s="178"/>
      <c r="V755" s="178"/>
      <c r="W755" s="178"/>
      <c r="X755" s="178"/>
      <c r="Y755" s="178"/>
      <c r="Z755" s="178"/>
    </row>
    <row r="756" ht="14.25" customHeight="1">
      <c r="A756" s="176"/>
      <c r="B756" s="177"/>
      <c r="C756" s="177"/>
      <c r="D756" s="177"/>
      <c r="E756" s="177"/>
      <c r="F756" s="177"/>
      <c r="G756" s="177"/>
      <c r="H756" s="178"/>
      <c r="I756" s="178"/>
      <c r="J756" s="178"/>
      <c r="K756" s="178"/>
      <c r="L756" s="178"/>
      <c r="M756" s="178"/>
      <c r="N756" s="178"/>
      <c r="O756" s="178"/>
      <c r="P756" s="178"/>
      <c r="Q756" s="178"/>
      <c r="R756" s="178"/>
      <c r="S756" s="178"/>
      <c r="T756" s="178"/>
      <c r="U756" s="178"/>
      <c r="V756" s="178"/>
      <c r="W756" s="178"/>
      <c r="X756" s="178"/>
      <c r="Y756" s="178"/>
      <c r="Z756" s="178"/>
    </row>
    <row r="757" ht="14.25" customHeight="1">
      <c r="A757" s="176"/>
      <c r="B757" s="177"/>
      <c r="C757" s="177"/>
      <c r="D757" s="177"/>
      <c r="E757" s="177"/>
      <c r="F757" s="177"/>
      <c r="G757" s="177"/>
      <c r="H757" s="178"/>
      <c r="I757" s="178"/>
      <c r="J757" s="178"/>
      <c r="K757" s="178"/>
      <c r="L757" s="178"/>
      <c r="M757" s="178"/>
      <c r="N757" s="178"/>
      <c r="O757" s="178"/>
      <c r="P757" s="178"/>
      <c r="Q757" s="178"/>
      <c r="R757" s="178"/>
      <c r="S757" s="178"/>
      <c r="T757" s="178"/>
      <c r="U757" s="178"/>
      <c r="V757" s="178"/>
      <c r="W757" s="178"/>
      <c r="X757" s="178"/>
      <c r="Y757" s="178"/>
      <c r="Z757" s="178"/>
    </row>
    <row r="758" ht="14.25" customHeight="1">
      <c r="A758" s="176"/>
      <c r="B758" s="177"/>
      <c r="C758" s="177"/>
      <c r="D758" s="177"/>
      <c r="E758" s="177"/>
      <c r="F758" s="177"/>
      <c r="G758" s="177"/>
      <c r="H758" s="178"/>
      <c r="I758" s="178"/>
      <c r="J758" s="178"/>
      <c r="K758" s="178"/>
      <c r="L758" s="178"/>
      <c r="M758" s="178"/>
      <c r="N758" s="178"/>
      <c r="O758" s="178"/>
      <c r="P758" s="178"/>
      <c r="Q758" s="178"/>
      <c r="R758" s="178"/>
      <c r="S758" s="178"/>
      <c r="T758" s="178"/>
      <c r="U758" s="178"/>
      <c r="V758" s="178"/>
      <c r="W758" s="178"/>
      <c r="X758" s="178"/>
      <c r="Y758" s="178"/>
      <c r="Z758" s="178"/>
    </row>
    <row r="759" ht="14.25" customHeight="1">
      <c r="A759" s="176"/>
      <c r="B759" s="177"/>
      <c r="C759" s="177"/>
      <c r="D759" s="177"/>
      <c r="E759" s="177"/>
      <c r="F759" s="177"/>
      <c r="G759" s="177"/>
      <c r="H759" s="178"/>
      <c r="I759" s="178"/>
      <c r="J759" s="178"/>
      <c r="K759" s="178"/>
      <c r="L759" s="178"/>
      <c r="M759" s="178"/>
      <c r="N759" s="178"/>
      <c r="O759" s="178"/>
      <c r="P759" s="178"/>
      <c r="Q759" s="178"/>
      <c r="R759" s="178"/>
      <c r="S759" s="178"/>
      <c r="T759" s="178"/>
      <c r="U759" s="178"/>
      <c r="V759" s="178"/>
      <c r="W759" s="178"/>
      <c r="X759" s="178"/>
      <c r="Y759" s="178"/>
      <c r="Z759" s="178"/>
    </row>
    <row r="760" ht="14.25" customHeight="1">
      <c r="A760" s="176"/>
      <c r="B760" s="177"/>
      <c r="C760" s="177"/>
      <c r="D760" s="177"/>
      <c r="E760" s="177"/>
      <c r="F760" s="177"/>
      <c r="G760" s="177"/>
      <c r="H760" s="178"/>
      <c r="I760" s="178"/>
      <c r="J760" s="178"/>
      <c r="K760" s="178"/>
      <c r="L760" s="178"/>
      <c r="M760" s="178"/>
      <c r="N760" s="178"/>
      <c r="O760" s="178"/>
      <c r="P760" s="178"/>
      <c r="Q760" s="178"/>
      <c r="R760" s="178"/>
      <c r="S760" s="178"/>
      <c r="T760" s="178"/>
      <c r="U760" s="178"/>
      <c r="V760" s="178"/>
      <c r="W760" s="178"/>
      <c r="X760" s="178"/>
      <c r="Y760" s="178"/>
      <c r="Z760" s="178"/>
    </row>
    <row r="761" ht="14.25" customHeight="1">
      <c r="A761" s="176"/>
      <c r="B761" s="177"/>
      <c r="C761" s="177"/>
      <c r="D761" s="177"/>
      <c r="E761" s="177"/>
      <c r="F761" s="177"/>
      <c r="G761" s="177"/>
      <c r="H761" s="178"/>
      <c r="I761" s="178"/>
      <c r="J761" s="178"/>
      <c r="K761" s="178"/>
      <c r="L761" s="178"/>
      <c r="M761" s="178"/>
      <c r="N761" s="178"/>
      <c r="O761" s="178"/>
      <c r="P761" s="178"/>
      <c r="Q761" s="178"/>
      <c r="R761" s="178"/>
      <c r="S761" s="178"/>
      <c r="T761" s="178"/>
      <c r="U761" s="178"/>
      <c r="V761" s="178"/>
      <c r="W761" s="178"/>
      <c r="X761" s="178"/>
      <c r="Y761" s="178"/>
      <c r="Z761" s="178"/>
    </row>
    <row r="762" ht="14.25" customHeight="1">
      <c r="A762" s="176"/>
      <c r="B762" s="177"/>
      <c r="C762" s="177"/>
      <c r="D762" s="177"/>
      <c r="E762" s="177"/>
      <c r="F762" s="177"/>
      <c r="G762" s="177"/>
      <c r="H762" s="178"/>
      <c r="I762" s="178"/>
      <c r="J762" s="178"/>
      <c r="K762" s="178"/>
      <c r="L762" s="178"/>
      <c r="M762" s="178"/>
      <c r="N762" s="178"/>
      <c r="O762" s="178"/>
      <c r="P762" s="178"/>
      <c r="Q762" s="178"/>
      <c r="R762" s="178"/>
      <c r="S762" s="178"/>
      <c r="T762" s="178"/>
      <c r="U762" s="178"/>
      <c r="V762" s="178"/>
      <c r="W762" s="178"/>
      <c r="X762" s="178"/>
      <c r="Y762" s="178"/>
      <c r="Z762" s="178"/>
    </row>
    <row r="763" ht="14.25" customHeight="1">
      <c r="A763" s="176"/>
      <c r="B763" s="177"/>
      <c r="C763" s="177"/>
      <c r="D763" s="177"/>
      <c r="E763" s="177"/>
      <c r="F763" s="177"/>
      <c r="G763" s="177"/>
      <c r="H763" s="178"/>
      <c r="I763" s="178"/>
      <c r="J763" s="178"/>
      <c r="K763" s="178"/>
      <c r="L763" s="178"/>
      <c r="M763" s="178"/>
      <c r="N763" s="178"/>
      <c r="O763" s="178"/>
      <c r="P763" s="178"/>
      <c r="Q763" s="178"/>
      <c r="R763" s="178"/>
      <c r="S763" s="178"/>
      <c r="T763" s="178"/>
      <c r="U763" s="178"/>
      <c r="V763" s="178"/>
      <c r="W763" s="178"/>
      <c r="X763" s="178"/>
      <c r="Y763" s="178"/>
      <c r="Z763" s="178"/>
    </row>
    <row r="764" ht="14.25" customHeight="1">
      <c r="A764" s="176"/>
      <c r="B764" s="177"/>
      <c r="C764" s="177"/>
      <c r="D764" s="177"/>
      <c r="E764" s="177"/>
      <c r="F764" s="177"/>
      <c r="G764" s="177"/>
      <c r="H764" s="178"/>
      <c r="I764" s="178"/>
      <c r="J764" s="178"/>
      <c r="K764" s="178"/>
      <c r="L764" s="178"/>
      <c r="M764" s="178"/>
      <c r="N764" s="178"/>
      <c r="O764" s="178"/>
      <c r="P764" s="178"/>
      <c r="Q764" s="178"/>
      <c r="R764" s="178"/>
      <c r="S764" s="178"/>
      <c r="T764" s="178"/>
      <c r="U764" s="178"/>
      <c r="V764" s="178"/>
      <c r="W764" s="178"/>
      <c r="X764" s="178"/>
      <c r="Y764" s="178"/>
      <c r="Z764" s="178"/>
    </row>
    <row r="765" ht="14.25" customHeight="1">
      <c r="A765" s="176"/>
      <c r="B765" s="177"/>
      <c r="C765" s="177"/>
      <c r="D765" s="177"/>
      <c r="E765" s="177"/>
      <c r="F765" s="177"/>
      <c r="G765" s="177"/>
      <c r="H765" s="178"/>
      <c r="I765" s="178"/>
      <c r="J765" s="178"/>
      <c r="K765" s="178"/>
      <c r="L765" s="178"/>
      <c r="M765" s="178"/>
      <c r="N765" s="178"/>
      <c r="O765" s="178"/>
      <c r="P765" s="178"/>
      <c r="Q765" s="178"/>
      <c r="R765" s="178"/>
      <c r="S765" s="178"/>
      <c r="T765" s="178"/>
      <c r="U765" s="178"/>
      <c r="V765" s="178"/>
      <c r="W765" s="178"/>
      <c r="X765" s="178"/>
      <c r="Y765" s="178"/>
      <c r="Z765" s="178"/>
    </row>
    <row r="766" ht="14.25" customHeight="1">
      <c r="A766" s="176"/>
      <c r="B766" s="177"/>
      <c r="C766" s="177"/>
      <c r="D766" s="177"/>
      <c r="E766" s="177"/>
      <c r="F766" s="177"/>
      <c r="G766" s="177"/>
      <c r="H766" s="178"/>
      <c r="I766" s="178"/>
      <c r="J766" s="178"/>
      <c r="K766" s="178"/>
      <c r="L766" s="178"/>
      <c r="M766" s="178"/>
      <c r="N766" s="178"/>
      <c r="O766" s="178"/>
      <c r="P766" s="178"/>
      <c r="Q766" s="178"/>
      <c r="R766" s="178"/>
      <c r="S766" s="178"/>
      <c r="T766" s="178"/>
      <c r="U766" s="178"/>
      <c r="V766" s="178"/>
      <c r="W766" s="178"/>
      <c r="X766" s="178"/>
      <c r="Y766" s="178"/>
      <c r="Z766" s="178"/>
    </row>
    <row r="767" ht="14.25" customHeight="1">
      <c r="A767" s="176"/>
      <c r="B767" s="177"/>
      <c r="C767" s="177"/>
      <c r="D767" s="177"/>
      <c r="E767" s="177"/>
      <c r="F767" s="177"/>
      <c r="G767" s="177"/>
      <c r="H767" s="178"/>
      <c r="I767" s="178"/>
      <c r="J767" s="178"/>
      <c r="K767" s="178"/>
      <c r="L767" s="178"/>
      <c r="M767" s="178"/>
      <c r="N767" s="178"/>
      <c r="O767" s="178"/>
      <c r="P767" s="178"/>
      <c r="Q767" s="178"/>
      <c r="R767" s="178"/>
      <c r="S767" s="178"/>
      <c r="T767" s="178"/>
      <c r="U767" s="178"/>
      <c r="V767" s="178"/>
      <c r="W767" s="178"/>
      <c r="X767" s="178"/>
      <c r="Y767" s="178"/>
      <c r="Z767" s="178"/>
    </row>
    <row r="768" ht="14.25" customHeight="1">
      <c r="A768" s="176"/>
      <c r="B768" s="177"/>
      <c r="C768" s="177"/>
      <c r="D768" s="177"/>
      <c r="E768" s="177"/>
      <c r="F768" s="177"/>
      <c r="G768" s="177"/>
      <c r="H768" s="178"/>
      <c r="I768" s="178"/>
      <c r="J768" s="178"/>
      <c r="K768" s="178"/>
      <c r="L768" s="178"/>
      <c r="M768" s="178"/>
      <c r="N768" s="178"/>
      <c r="O768" s="178"/>
      <c r="P768" s="178"/>
      <c r="Q768" s="178"/>
      <c r="R768" s="178"/>
      <c r="S768" s="178"/>
      <c r="T768" s="178"/>
      <c r="U768" s="178"/>
      <c r="V768" s="178"/>
      <c r="W768" s="178"/>
      <c r="X768" s="178"/>
      <c r="Y768" s="178"/>
      <c r="Z768" s="178"/>
    </row>
    <row r="769" ht="14.25" customHeight="1">
      <c r="A769" s="176"/>
      <c r="B769" s="177"/>
      <c r="C769" s="177"/>
      <c r="D769" s="177"/>
      <c r="E769" s="177"/>
      <c r="F769" s="177"/>
      <c r="G769" s="177"/>
      <c r="H769" s="178"/>
      <c r="I769" s="178"/>
      <c r="J769" s="178"/>
      <c r="K769" s="178"/>
      <c r="L769" s="178"/>
      <c r="M769" s="178"/>
      <c r="N769" s="178"/>
      <c r="O769" s="178"/>
      <c r="P769" s="178"/>
      <c r="Q769" s="178"/>
      <c r="R769" s="178"/>
      <c r="S769" s="178"/>
      <c r="T769" s="178"/>
      <c r="U769" s="178"/>
      <c r="V769" s="178"/>
      <c r="W769" s="178"/>
      <c r="X769" s="178"/>
      <c r="Y769" s="178"/>
      <c r="Z769" s="178"/>
    </row>
    <row r="770" ht="14.25" customHeight="1">
      <c r="A770" s="176"/>
      <c r="B770" s="177"/>
      <c r="C770" s="177"/>
      <c r="D770" s="177"/>
      <c r="E770" s="177"/>
      <c r="F770" s="177"/>
      <c r="G770" s="177"/>
      <c r="H770" s="178"/>
      <c r="I770" s="178"/>
      <c r="J770" s="178"/>
      <c r="K770" s="178"/>
      <c r="L770" s="178"/>
      <c r="M770" s="178"/>
      <c r="N770" s="178"/>
      <c r="O770" s="178"/>
      <c r="P770" s="178"/>
      <c r="Q770" s="178"/>
      <c r="R770" s="178"/>
      <c r="S770" s="178"/>
      <c r="T770" s="178"/>
      <c r="U770" s="178"/>
      <c r="V770" s="178"/>
      <c r="W770" s="178"/>
      <c r="X770" s="178"/>
      <c r="Y770" s="178"/>
      <c r="Z770" s="178"/>
    </row>
    <row r="771" ht="14.25" customHeight="1">
      <c r="A771" s="176"/>
      <c r="B771" s="177"/>
      <c r="C771" s="177"/>
      <c r="D771" s="177"/>
      <c r="E771" s="177"/>
      <c r="F771" s="177"/>
      <c r="G771" s="177"/>
      <c r="H771" s="178"/>
      <c r="I771" s="178"/>
      <c r="J771" s="178"/>
      <c r="K771" s="178"/>
      <c r="L771" s="178"/>
      <c r="M771" s="178"/>
      <c r="N771" s="178"/>
      <c r="O771" s="178"/>
      <c r="P771" s="178"/>
      <c r="Q771" s="178"/>
      <c r="R771" s="178"/>
      <c r="S771" s="178"/>
      <c r="T771" s="178"/>
      <c r="U771" s="178"/>
      <c r="V771" s="178"/>
      <c r="W771" s="178"/>
      <c r="X771" s="178"/>
      <c r="Y771" s="178"/>
      <c r="Z771" s="178"/>
    </row>
    <row r="772" ht="14.25" customHeight="1">
      <c r="A772" s="176"/>
      <c r="B772" s="177"/>
      <c r="C772" s="177"/>
      <c r="D772" s="177"/>
      <c r="E772" s="177"/>
      <c r="F772" s="177"/>
      <c r="G772" s="177"/>
      <c r="H772" s="178"/>
      <c r="I772" s="178"/>
      <c r="J772" s="178"/>
      <c r="K772" s="178"/>
      <c r="L772" s="178"/>
      <c r="M772" s="178"/>
      <c r="N772" s="178"/>
      <c r="O772" s="178"/>
      <c r="P772" s="178"/>
      <c r="Q772" s="178"/>
      <c r="R772" s="178"/>
      <c r="S772" s="178"/>
      <c r="T772" s="178"/>
      <c r="U772" s="178"/>
      <c r="V772" s="178"/>
      <c r="W772" s="178"/>
      <c r="X772" s="178"/>
      <c r="Y772" s="178"/>
      <c r="Z772" s="178"/>
    </row>
    <row r="773" ht="14.25" customHeight="1">
      <c r="A773" s="176"/>
      <c r="B773" s="177"/>
      <c r="C773" s="177"/>
      <c r="D773" s="177"/>
      <c r="E773" s="177"/>
      <c r="F773" s="177"/>
      <c r="G773" s="177"/>
      <c r="H773" s="178"/>
      <c r="I773" s="178"/>
      <c r="J773" s="178"/>
      <c r="K773" s="178"/>
      <c r="L773" s="178"/>
      <c r="M773" s="178"/>
      <c r="N773" s="178"/>
      <c r="O773" s="178"/>
      <c r="P773" s="178"/>
      <c r="Q773" s="178"/>
      <c r="R773" s="178"/>
      <c r="S773" s="178"/>
      <c r="T773" s="178"/>
      <c r="U773" s="178"/>
      <c r="V773" s="178"/>
      <c r="W773" s="178"/>
      <c r="X773" s="178"/>
      <c r="Y773" s="178"/>
      <c r="Z773" s="178"/>
    </row>
    <row r="774" ht="14.25" customHeight="1">
      <c r="A774" s="176"/>
      <c r="B774" s="177"/>
      <c r="C774" s="177"/>
      <c r="D774" s="177"/>
      <c r="E774" s="177"/>
      <c r="F774" s="177"/>
      <c r="G774" s="177"/>
      <c r="H774" s="178"/>
      <c r="I774" s="178"/>
      <c r="J774" s="178"/>
      <c r="K774" s="178"/>
      <c r="L774" s="178"/>
      <c r="M774" s="178"/>
      <c r="N774" s="178"/>
      <c r="O774" s="178"/>
      <c r="P774" s="178"/>
      <c r="Q774" s="178"/>
      <c r="R774" s="178"/>
      <c r="S774" s="178"/>
      <c r="T774" s="178"/>
      <c r="U774" s="178"/>
      <c r="V774" s="178"/>
      <c r="W774" s="178"/>
      <c r="X774" s="178"/>
      <c r="Y774" s="178"/>
      <c r="Z774" s="178"/>
    </row>
    <row r="775" ht="14.25" customHeight="1">
      <c r="A775" s="176"/>
      <c r="B775" s="177"/>
      <c r="C775" s="177"/>
      <c r="D775" s="177"/>
      <c r="E775" s="177"/>
      <c r="F775" s="177"/>
      <c r="G775" s="177"/>
      <c r="H775" s="178"/>
      <c r="I775" s="178"/>
      <c r="J775" s="178"/>
      <c r="K775" s="178"/>
      <c r="L775" s="178"/>
      <c r="M775" s="178"/>
      <c r="N775" s="178"/>
      <c r="O775" s="178"/>
      <c r="P775" s="178"/>
      <c r="Q775" s="178"/>
      <c r="R775" s="178"/>
      <c r="S775" s="178"/>
      <c r="T775" s="178"/>
      <c r="U775" s="178"/>
      <c r="V775" s="178"/>
      <c r="W775" s="178"/>
      <c r="X775" s="178"/>
      <c r="Y775" s="178"/>
      <c r="Z775" s="178"/>
    </row>
    <row r="776" ht="14.25" customHeight="1">
      <c r="A776" s="176"/>
      <c r="B776" s="177"/>
      <c r="C776" s="177"/>
      <c r="D776" s="177"/>
      <c r="E776" s="177"/>
      <c r="F776" s="177"/>
      <c r="G776" s="177"/>
      <c r="H776" s="178"/>
      <c r="I776" s="178"/>
      <c r="J776" s="178"/>
      <c r="K776" s="178"/>
      <c r="L776" s="178"/>
      <c r="M776" s="178"/>
      <c r="N776" s="178"/>
      <c r="O776" s="178"/>
      <c r="P776" s="178"/>
      <c r="Q776" s="178"/>
      <c r="R776" s="178"/>
      <c r="S776" s="178"/>
      <c r="T776" s="178"/>
      <c r="U776" s="178"/>
      <c r="V776" s="178"/>
      <c r="W776" s="178"/>
      <c r="X776" s="178"/>
      <c r="Y776" s="178"/>
      <c r="Z776" s="178"/>
    </row>
    <row r="777" ht="14.25" customHeight="1">
      <c r="A777" s="176"/>
      <c r="B777" s="177"/>
      <c r="C777" s="177"/>
      <c r="D777" s="177"/>
      <c r="E777" s="177"/>
      <c r="F777" s="177"/>
      <c r="G777" s="177"/>
      <c r="H777" s="178"/>
      <c r="I777" s="178"/>
      <c r="J777" s="178"/>
      <c r="K777" s="178"/>
      <c r="L777" s="178"/>
      <c r="M777" s="178"/>
      <c r="N777" s="178"/>
      <c r="O777" s="178"/>
      <c r="P777" s="178"/>
      <c r="Q777" s="178"/>
      <c r="R777" s="178"/>
      <c r="S777" s="178"/>
      <c r="T777" s="178"/>
      <c r="U777" s="178"/>
      <c r="V777" s="178"/>
      <c r="W777" s="178"/>
      <c r="X777" s="178"/>
      <c r="Y777" s="178"/>
      <c r="Z777" s="178"/>
    </row>
    <row r="778" ht="14.25" customHeight="1">
      <c r="A778" s="176"/>
      <c r="B778" s="177"/>
      <c r="C778" s="177"/>
      <c r="D778" s="177"/>
      <c r="E778" s="177"/>
      <c r="F778" s="177"/>
      <c r="G778" s="177"/>
      <c r="H778" s="178"/>
      <c r="I778" s="178"/>
      <c r="J778" s="178"/>
      <c r="K778" s="178"/>
      <c r="L778" s="178"/>
      <c r="M778" s="178"/>
      <c r="N778" s="178"/>
      <c r="O778" s="178"/>
      <c r="P778" s="178"/>
      <c r="Q778" s="178"/>
      <c r="R778" s="178"/>
      <c r="S778" s="178"/>
      <c r="T778" s="178"/>
      <c r="U778" s="178"/>
      <c r="V778" s="178"/>
      <c r="W778" s="178"/>
      <c r="X778" s="178"/>
      <c r="Y778" s="178"/>
      <c r="Z778" s="178"/>
    </row>
    <row r="779" ht="14.25" customHeight="1">
      <c r="A779" s="176"/>
      <c r="B779" s="177"/>
      <c r="C779" s="177"/>
      <c r="D779" s="177"/>
      <c r="E779" s="177"/>
      <c r="F779" s="177"/>
      <c r="G779" s="177"/>
      <c r="H779" s="178"/>
      <c r="I779" s="178"/>
      <c r="J779" s="178"/>
      <c r="K779" s="178"/>
      <c r="L779" s="178"/>
      <c r="M779" s="178"/>
      <c r="N779" s="178"/>
      <c r="O779" s="178"/>
      <c r="P779" s="178"/>
      <c r="Q779" s="178"/>
      <c r="R779" s="178"/>
      <c r="S779" s="178"/>
      <c r="T779" s="178"/>
      <c r="U779" s="178"/>
      <c r="V779" s="178"/>
      <c r="W779" s="178"/>
      <c r="X779" s="178"/>
      <c r="Y779" s="178"/>
      <c r="Z779" s="178"/>
    </row>
    <row r="780" ht="14.25" customHeight="1">
      <c r="A780" s="176"/>
      <c r="B780" s="177"/>
      <c r="C780" s="177"/>
      <c r="D780" s="177"/>
      <c r="E780" s="177"/>
      <c r="F780" s="177"/>
      <c r="G780" s="177"/>
      <c r="H780" s="178"/>
      <c r="I780" s="178"/>
      <c r="J780" s="178"/>
      <c r="K780" s="178"/>
      <c r="L780" s="178"/>
      <c r="M780" s="178"/>
      <c r="N780" s="178"/>
      <c r="O780" s="178"/>
      <c r="P780" s="178"/>
      <c r="Q780" s="178"/>
      <c r="R780" s="178"/>
      <c r="S780" s="178"/>
      <c r="T780" s="178"/>
      <c r="U780" s="178"/>
      <c r="V780" s="178"/>
      <c r="W780" s="178"/>
      <c r="X780" s="178"/>
      <c r="Y780" s="178"/>
      <c r="Z780" s="178"/>
    </row>
    <row r="781" ht="14.25" customHeight="1">
      <c r="A781" s="176"/>
      <c r="B781" s="177"/>
      <c r="C781" s="177"/>
      <c r="D781" s="177"/>
      <c r="E781" s="177"/>
      <c r="F781" s="177"/>
      <c r="G781" s="177"/>
      <c r="H781" s="178"/>
      <c r="I781" s="178"/>
      <c r="J781" s="178"/>
      <c r="K781" s="178"/>
      <c r="L781" s="178"/>
      <c r="M781" s="178"/>
      <c r="N781" s="178"/>
      <c r="O781" s="178"/>
      <c r="P781" s="178"/>
      <c r="Q781" s="178"/>
      <c r="R781" s="178"/>
      <c r="S781" s="178"/>
      <c r="T781" s="178"/>
      <c r="U781" s="178"/>
      <c r="V781" s="178"/>
      <c r="W781" s="178"/>
      <c r="X781" s="178"/>
      <c r="Y781" s="178"/>
      <c r="Z781" s="178"/>
    </row>
    <row r="782" ht="14.25" customHeight="1">
      <c r="A782" s="176"/>
      <c r="B782" s="177"/>
      <c r="C782" s="177"/>
      <c r="D782" s="177"/>
      <c r="E782" s="177"/>
      <c r="F782" s="177"/>
      <c r="G782" s="177"/>
      <c r="H782" s="178"/>
      <c r="I782" s="178"/>
      <c r="J782" s="178"/>
      <c r="K782" s="178"/>
      <c r="L782" s="178"/>
      <c r="M782" s="178"/>
      <c r="N782" s="178"/>
      <c r="O782" s="178"/>
      <c r="P782" s="178"/>
      <c r="Q782" s="178"/>
      <c r="R782" s="178"/>
      <c r="S782" s="178"/>
      <c r="T782" s="178"/>
      <c r="U782" s="178"/>
      <c r="V782" s="178"/>
      <c r="W782" s="178"/>
      <c r="X782" s="178"/>
      <c r="Y782" s="178"/>
      <c r="Z782" s="178"/>
    </row>
    <row r="783" ht="14.25" customHeight="1">
      <c r="A783" s="176"/>
      <c r="B783" s="177"/>
      <c r="C783" s="177"/>
      <c r="D783" s="177"/>
      <c r="E783" s="177"/>
      <c r="F783" s="177"/>
      <c r="G783" s="177"/>
      <c r="H783" s="178"/>
      <c r="I783" s="178"/>
      <c r="J783" s="178"/>
      <c r="K783" s="178"/>
      <c r="L783" s="178"/>
      <c r="M783" s="178"/>
      <c r="N783" s="178"/>
      <c r="O783" s="178"/>
      <c r="P783" s="178"/>
      <c r="Q783" s="178"/>
      <c r="R783" s="178"/>
      <c r="S783" s="178"/>
      <c r="T783" s="178"/>
      <c r="U783" s="178"/>
      <c r="V783" s="178"/>
      <c r="W783" s="178"/>
      <c r="X783" s="178"/>
      <c r="Y783" s="178"/>
      <c r="Z783" s="178"/>
    </row>
    <row r="784" ht="14.25" customHeight="1">
      <c r="A784" s="176"/>
      <c r="B784" s="177"/>
      <c r="C784" s="177"/>
      <c r="D784" s="177"/>
      <c r="E784" s="177"/>
      <c r="F784" s="177"/>
      <c r="G784" s="177"/>
      <c r="H784" s="178"/>
      <c r="I784" s="178"/>
      <c r="J784" s="178"/>
      <c r="K784" s="178"/>
      <c r="L784" s="178"/>
      <c r="M784" s="178"/>
      <c r="N784" s="178"/>
      <c r="O784" s="178"/>
      <c r="P784" s="178"/>
      <c r="Q784" s="178"/>
      <c r="R784" s="178"/>
      <c r="S784" s="178"/>
      <c r="T784" s="178"/>
      <c r="U784" s="178"/>
      <c r="V784" s="178"/>
      <c r="W784" s="178"/>
      <c r="X784" s="178"/>
      <c r="Y784" s="178"/>
      <c r="Z784" s="178"/>
    </row>
    <row r="785" ht="14.25" customHeight="1">
      <c r="A785" s="176"/>
      <c r="B785" s="177"/>
      <c r="C785" s="177"/>
      <c r="D785" s="177"/>
      <c r="E785" s="177"/>
      <c r="F785" s="177"/>
      <c r="G785" s="177"/>
      <c r="H785" s="178"/>
      <c r="I785" s="178"/>
      <c r="J785" s="178"/>
      <c r="K785" s="178"/>
      <c r="L785" s="178"/>
      <c r="M785" s="178"/>
      <c r="N785" s="178"/>
      <c r="O785" s="178"/>
      <c r="P785" s="178"/>
      <c r="Q785" s="178"/>
      <c r="R785" s="178"/>
      <c r="S785" s="178"/>
      <c r="T785" s="178"/>
      <c r="U785" s="178"/>
      <c r="V785" s="178"/>
      <c r="W785" s="178"/>
      <c r="X785" s="178"/>
      <c r="Y785" s="178"/>
      <c r="Z785" s="178"/>
    </row>
    <row r="786" ht="14.25" customHeight="1">
      <c r="A786" s="176"/>
      <c r="B786" s="177"/>
      <c r="C786" s="177"/>
      <c r="D786" s="177"/>
      <c r="E786" s="177"/>
      <c r="F786" s="177"/>
      <c r="G786" s="177"/>
      <c r="H786" s="178"/>
      <c r="I786" s="178"/>
      <c r="J786" s="178"/>
      <c r="K786" s="178"/>
      <c r="L786" s="178"/>
      <c r="M786" s="178"/>
      <c r="N786" s="178"/>
      <c r="O786" s="178"/>
      <c r="P786" s="178"/>
      <c r="Q786" s="178"/>
      <c r="R786" s="178"/>
      <c r="S786" s="178"/>
      <c r="T786" s="178"/>
      <c r="U786" s="178"/>
      <c r="V786" s="178"/>
      <c r="W786" s="178"/>
      <c r="X786" s="178"/>
      <c r="Y786" s="178"/>
      <c r="Z786" s="178"/>
    </row>
    <row r="787" ht="14.25" customHeight="1">
      <c r="A787" s="176"/>
      <c r="B787" s="177"/>
      <c r="C787" s="177"/>
      <c r="D787" s="177"/>
      <c r="E787" s="177"/>
      <c r="F787" s="177"/>
      <c r="G787" s="177"/>
      <c r="H787" s="178"/>
      <c r="I787" s="178"/>
      <c r="J787" s="178"/>
      <c r="K787" s="178"/>
      <c r="L787" s="178"/>
      <c r="M787" s="178"/>
      <c r="N787" s="178"/>
      <c r="O787" s="178"/>
      <c r="P787" s="178"/>
      <c r="Q787" s="178"/>
      <c r="R787" s="178"/>
      <c r="S787" s="178"/>
      <c r="T787" s="178"/>
      <c r="U787" s="178"/>
      <c r="V787" s="178"/>
      <c r="W787" s="178"/>
      <c r="X787" s="178"/>
      <c r="Y787" s="178"/>
      <c r="Z787" s="178"/>
    </row>
    <row r="788" ht="14.25" customHeight="1">
      <c r="A788" s="176"/>
      <c r="B788" s="177"/>
      <c r="C788" s="177"/>
      <c r="D788" s="177"/>
      <c r="E788" s="177"/>
      <c r="F788" s="177"/>
      <c r="G788" s="177"/>
      <c r="H788" s="178"/>
      <c r="I788" s="178"/>
      <c r="J788" s="178"/>
      <c r="K788" s="178"/>
      <c r="L788" s="178"/>
      <c r="M788" s="178"/>
      <c r="N788" s="178"/>
      <c r="O788" s="178"/>
      <c r="P788" s="178"/>
      <c r="Q788" s="178"/>
      <c r="R788" s="178"/>
      <c r="S788" s="178"/>
      <c r="T788" s="178"/>
      <c r="U788" s="178"/>
      <c r="V788" s="178"/>
      <c r="W788" s="178"/>
      <c r="X788" s="178"/>
      <c r="Y788" s="178"/>
      <c r="Z788" s="178"/>
    </row>
    <row r="789" ht="14.25" customHeight="1">
      <c r="A789" s="176"/>
      <c r="B789" s="177"/>
      <c r="C789" s="177"/>
      <c r="D789" s="177"/>
      <c r="E789" s="177"/>
      <c r="F789" s="177"/>
      <c r="G789" s="177"/>
      <c r="H789" s="178"/>
      <c r="I789" s="178"/>
      <c r="J789" s="178"/>
      <c r="K789" s="178"/>
      <c r="L789" s="178"/>
      <c r="M789" s="178"/>
      <c r="N789" s="178"/>
      <c r="O789" s="178"/>
      <c r="P789" s="178"/>
      <c r="Q789" s="178"/>
      <c r="R789" s="178"/>
      <c r="S789" s="178"/>
      <c r="T789" s="178"/>
      <c r="U789" s="178"/>
      <c r="V789" s="178"/>
      <c r="W789" s="178"/>
      <c r="X789" s="178"/>
      <c r="Y789" s="178"/>
      <c r="Z789" s="178"/>
    </row>
    <row r="790" ht="14.25" customHeight="1">
      <c r="A790" s="176"/>
      <c r="B790" s="177"/>
      <c r="C790" s="177"/>
      <c r="D790" s="177"/>
      <c r="E790" s="177"/>
      <c r="F790" s="177"/>
      <c r="G790" s="177"/>
      <c r="H790" s="178"/>
      <c r="I790" s="178"/>
      <c r="J790" s="178"/>
      <c r="K790" s="178"/>
      <c r="L790" s="178"/>
      <c r="M790" s="178"/>
      <c r="N790" s="178"/>
      <c r="O790" s="178"/>
      <c r="P790" s="178"/>
      <c r="Q790" s="178"/>
      <c r="R790" s="178"/>
      <c r="S790" s="178"/>
      <c r="T790" s="178"/>
      <c r="U790" s="178"/>
      <c r="V790" s="178"/>
      <c r="W790" s="178"/>
      <c r="X790" s="178"/>
      <c r="Y790" s="178"/>
      <c r="Z790" s="178"/>
    </row>
    <row r="791" ht="14.25" customHeight="1">
      <c r="A791" s="176"/>
      <c r="B791" s="177"/>
      <c r="C791" s="177"/>
      <c r="D791" s="177"/>
      <c r="E791" s="177"/>
      <c r="F791" s="177"/>
      <c r="G791" s="177"/>
      <c r="H791" s="178"/>
      <c r="I791" s="178"/>
      <c r="J791" s="178"/>
      <c r="K791" s="178"/>
      <c r="L791" s="178"/>
      <c r="M791" s="178"/>
      <c r="N791" s="178"/>
      <c r="O791" s="178"/>
      <c r="P791" s="178"/>
      <c r="Q791" s="178"/>
      <c r="R791" s="178"/>
      <c r="S791" s="178"/>
      <c r="T791" s="178"/>
      <c r="U791" s="178"/>
      <c r="V791" s="178"/>
      <c r="W791" s="178"/>
      <c r="X791" s="178"/>
      <c r="Y791" s="178"/>
      <c r="Z791" s="178"/>
    </row>
    <row r="792" ht="14.25" customHeight="1">
      <c r="A792" s="176"/>
      <c r="B792" s="177"/>
      <c r="C792" s="177"/>
      <c r="D792" s="177"/>
      <c r="E792" s="177"/>
      <c r="F792" s="177"/>
      <c r="G792" s="177"/>
      <c r="H792" s="178"/>
      <c r="I792" s="178"/>
      <c r="J792" s="178"/>
      <c r="K792" s="178"/>
      <c r="L792" s="178"/>
      <c r="M792" s="178"/>
      <c r="N792" s="178"/>
      <c r="O792" s="178"/>
      <c r="P792" s="178"/>
      <c r="Q792" s="178"/>
      <c r="R792" s="178"/>
      <c r="S792" s="178"/>
      <c r="T792" s="178"/>
      <c r="U792" s="178"/>
      <c r="V792" s="178"/>
      <c r="W792" s="178"/>
      <c r="X792" s="178"/>
      <c r="Y792" s="178"/>
      <c r="Z792" s="178"/>
    </row>
    <row r="793" ht="14.25" customHeight="1">
      <c r="A793" s="176"/>
      <c r="B793" s="177"/>
      <c r="C793" s="177"/>
      <c r="D793" s="177"/>
      <c r="E793" s="177"/>
      <c r="F793" s="177"/>
      <c r="G793" s="177"/>
      <c r="H793" s="178"/>
      <c r="I793" s="178"/>
      <c r="J793" s="178"/>
      <c r="K793" s="178"/>
      <c r="L793" s="178"/>
      <c r="M793" s="178"/>
      <c r="N793" s="178"/>
      <c r="O793" s="178"/>
      <c r="P793" s="178"/>
      <c r="Q793" s="178"/>
      <c r="R793" s="178"/>
      <c r="S793" s="178"/>
      <c r="T793" s="178"/>
      <c r="U793" s="178"/>
      <c r="V793" s="178"/>
      <c r="W793" s="178"/>
      <c r="X793" s="178"/>
      <c r="Y793" s="178"/>
      <c r="Z793" s="178"/>
    </row>
    <row r="794" ht="14.25" customHeight="1">
      <c r="A794" s="176"/>
      <c r="B794" s="177"/>
      <c r="C794" s="177"/>
      <c r="D794" s="177"/>
      <c r="E794" s="177"/>
      <c r="F794" s="177"/>
      <c r="G794" s="177"/>
      <c r="H794" s="178"/>
      <c r="I794" s="178"/>
      <c r="J794" s="178"/>
      <c r="K794" s="178"/>
      <c r="L794" s="178"/>
      <c r="M794" s="178"/>
      <c r="N794" s="178"/>
      <c r="O794" s="178"/>
      <c r="P794" s="178"/>
      <c r="Q794" s="178"/>
      <c r="R794" s="178"/>
      <c r="S794" s="178"/>
      <c r="T794" s="178"/>
      <c r="U794" s="178"/>
      <c r="V794" s="178"/>
      <c r="W794" s="178"/>
      <c r="X794" s="178"/>
      <c r="Y794" s="178"/>
      <c r="Z794" s="178"/>
    </row>
    <row r="795" ht="14.25" customHeight="1">
      <c r="A795" s="176"/>
      <c r="B795" s="177"/>
      <c r="C795" s="177"/>
      <c r="D795" s="177"/>
      <c r="E795" s="177"/>
      <c r="F795" s="177"/>
      <c r="G795" s="177"/>
      <c r="H795" s="178"/>
      <c r="I795" s="178"/>
      <c r="J795" s="178"/>
      <c r="K795" s="178"/>
      <c r="L795" s="178"/>
      <c r="M795" s="178"/>
      <c r="N795" s="178"/>
      <c r="O795" s="178"/>
      <c r="P795" s="178"/>
      <c r="Q795" s="178"/>
      <c r="R795" s="178"/>
      <c r="S795" s="178"/>
      <c r="T795" s="178"/>
      <c r="U795" s="178"/>
      <c r="V795" s="178"/>
      <c r="W795" s="178"/>
      <c r="X795" s="178"/>
      <c r="Y795" s="178"/>
      <c r="Z795" s="178"/>
    </row>
    <row r="796" ht="14.25" customHeight="1">
      <c r="A796" s="176"/>
      <c r="B796" s="177"/>
      <c r="C796" s="177"/>
      <c r="D796" s="177"/>
      <c r="E796" s="177"/>
      <c r="F796" s="177"/>
      <c r="G796" s="177"/>
      <c r="H796" s="178"/>
      <c r="I796" s="178"/>
      <c r="J796" s="178"/>
      <c r="K796" s="178"/>
      <c r="L796" s="178"/>
      <c r="M796" s="178"/>
      <c r="N796" s="178"/>
      <c r="O796" s="178"/>
      <c r="P796" s="178"/>
      <c r="Q796" s="178"/>
      <c r="R796" s="178"/>
      <c r="S796" s="178"/>
      <c r="T796" s="178"/>
      <c r="U796" s="178"/>
      <c r="V796" s="178"/>
      <c r="W796" s="178"/>
      <c r="X796" s="178"/>
      <c r="Y796" s="178"/>
      <c r="Z796" s="178"/>
    </row>
    <row r="797" ht="14.25" customHeight="1">
      <c r="A797" s="176"/>
      <c r="B797" s="177"/>
      <c r="C797" s="177"/>
      <c r="D797" s="177"/>
      <c r="E797" s="177"/>
      <c r="F797" s="177"/>
      <c r="G797" s="177"/>
      <c r="H797" s="178"/>
      <c r="I797" s="178"/>
      <c r="J797" s="178"/>
      <c r="K797" s="178"/>
      <c r="L797" s="178"/>
      <c r="M797" s="178"/>
      <c r="N797" s="178"/>
      <c r="O797" s="178"/>
      <c r="P797" s="178"/>
      <c r="Q797" s="178"/>
      <c r="R797" s="178"/>
      <c r="S797" s="178"/>
      <c r="T797" s="178"/>
      <c r="U797" s="178"/>
      <c r="V797" s="178"/>
      <c r="W797" s="178"/>
      <c r="X797" s="178"/>
      <c r="Y797" s="178"/>
      <c r="Z797" s="178"/>
    </row>
    <row r="798" ht="14.25" customHeight="1">
      <c r="A798" s="176"/>
      <c r="B798" s="177"/>
      <c r="C798" s="177"/>
      <c r="D798" s="177"/>
      <c r="E798" s="177"/>
      <c r="F798" s="177"/>
      <c r="G798" s="177"/>
      <c r="H798" s="178"/>
      <c r="I798" s="178"/>
      <c r="J798" s="178"/>
      <c r="K798" s="178"/>
      <c r="L798" s="178"/>
      <c r="M798" s="178"/>
      <c r="N798" s="178"/>
      <c r="O798" s="178"/>
      <c r="P798" s="178"/>
      <c r="Q798" s="178"/>
      <c r="R798" s="178"/>
      <c r="S798" s="178"/>
      <c r="T798" s="178"/>
      <c r="U798" s="178"/>
      <c r="V798" s="178"/>
      <c r="W798" s="178"/>
      <c r="X798" s="178"/>
      <c r="Y798" s="178"/>
      <c r="Z798" s="178"/>
    </row>
    <row r="799" ht="14.25" customHeight="1">
      <c r="A799" s="176"/>
      <c r="B799" s="177"/>
      <c r="C799" s="177"/>
      <c r="D799" s="177"/>
      <c r="E799" s="177"/>
      <c r="F799" s="177"/>
      <c r="G799" s="177"/>
      <c r="H799" s="178"/>
      <c r="I799" s="178"/>
      <c r="J799" s="178"/>
      <c r="K799" s="178"/>
      <c r="L799" s="178"/>
      <c r="M799" s="178"/>
      <c r="N799" s="178"/>
      <c r="O799" s="178"/>
      <c r="P799" s="178"/>
      <c r="Q799" s="178"/>
      <c r="R799" s="178"/>
      <c r="S799" s="178"/>
      <c r="T799" s="178"/>
      <c r="U799" s="178"/>
      <c r="V799" s="178"/>
      <c r="W799" s="178"/>
      <c r="X799" s="178"/>
      <c r="Y799" s="178"/>
      <c r="Z799" s="178"/>
    </row>
    <row r="800" ht="14.25" customHeight="1">
      <c r="A800" s="176"/>
      <c r="B800" s="177"/>
      <c r="C800" s="177"/>
      <c r="D800" s="177"/>
      <c r="E800" s="177"/>
      <c r="F800" s="177"/>
      <c r="G800" s="177"/>
      <c r="H800" s="178"/>
      <c r="I800" s="178"/>
      <c r="J800" s="178"/>
      <c r="K800" s="178"/>
      <c r="L800" s="178"/>
      <c r="M800" s="178"/>
      <c r="N800" s="178"/>
      <c r="O800" s="178"/>
      <c r="P800" s="178"/>
      <c r="Q800" s="178"/>
      <c r="R800" s="178"/>
      <c r="S800" s="178"/>
      <c r="T800" s="178"/>
      <c r="U800" s="178"/>
      <c r="V800" s="178"/>
      <c r="W800" s="178"/>
      <c r="X800" s="178"/>
      <c r="Y800" s="178"/>
      <c r="Z800" s="178"/>
    </row>
    <row r="801" ht="14.25" customHeight="1">
      <c r="A801" s="176"/>
      <c r="B801" s="177"/>
      <c r="C801" s="177"/>
      <c r="D801" s="177"/>
      <c r="E801" s="177"/>
      <c r="F801" s="177"/>
      <c r="G801" s="177"/>
      <c r="H801" s="178"/>
      <c r="I801" s="178"/>
      <c r="J801" s="178"/>
      <c r="K801" s="178"/>
      <c r="L801" s="178"/>
      <c r="M801" s="178"/>
      <c r="N801" s="178"/>
      <c r="O801" s="178"/>
      <c r="P801" s="178"/>
      <c r="Q801" s="178"/>
      <c r="R801" s="178"/>
      <c r="S801" s="178"/>
      <c r="T801" s="178"/>
      <c r="U801" s="178"/>
      <c r="V801" s="178"/>
      <c r="W801" s="178"/>
      <c r="X801" s="178"/>
      <c r="Y801" s="178"/>
      <c r="Z801" s="178"/>
    </row>
    <row r="802" ht="14.25" customHeight="1">
      <c r="A802" s="176"/>
      <c r="B802" s="177"/>
      <c r="C802" s="177"/>
      <c r="D802" s="177"/>
      <c r="E802" s="177"/>
      <c r="F802" s="177"/>
      <c r="G802" s="177"/>
      <c r="H802" s="178"/>
      <c r="I802" s="178"/>
      <c r="J802" s="178"/>
      <c r="K802" s="178"/>
      <c r="L802" s="178"/>
      <c r="M802" s="178"/>
      <c r="N802" s="178"/>
      <c r="O802" s="178"/>
      <c r="P802" s="178"/>
      <c r="Q802" s="178"/>
      <c r="R802" s="178"/>
      <c r="S802" s="178"/>
      <c r="T802" s="178"/>
      <c r="U802" s="178"/>
      <c r="V802" s="178"/>
      <c r="W802" s="178"/>
      <c r="X802" s="178"/>
      <c r="Y802" s="178"/>
      <c r="Z802" s="178"/>
    </row>
    <row r="803" ht="14.25" customHeight="1">
      <c r="A803" s="176"/>
      <c r="B803" s="177"/>
      <c r="C803" s="177"/>
      <c r="D803" s="177"/>
      <c r="E803" s="177"/>
      <c r="F803" s="177"/>
      <c r="G803" s="177"/>
      <c r="H803" s="178"/>
      <c r="I803" s="178"/>
      <c r="J803" s="178"/>
      <c r="K803" s="178"/>
      <c r="L803" s="178"/>
      <c r="M803" s="178"/>
      <c r="N803" s="178"/>
      <c r="O803" s="178"/>
      <c r="P803" s="178"/>
      <c r="Q803" s="178"/>
      <c r="R803" s="178"/>
      <c r="S803" s="178"/>
      <c r="T803" s="178"/>
      <c r="U803" s="178"/>
      <c r="V803" s="178"/>
      <c r="W803" s="178"/>
      <c r="X803" s="178"/>
      <c r="Y803" s="178"/>
      <c r="Z803" s="178"/>
    </row>
    <row r="804" ht="14.25" customHeight="1">
      <c r="A804" s="176"/>
      <c r="B804" s="177"/>
      <c r="C804" s="177"/>
      <c r="D804" s="177"/>
      <c r="E804" s="177"/>
      <c r="F804" s="177"/>
      <c r="G804" s="177"/>
      <c r="H804" s="178"/>
      <c r="I804" s="178"/>
      <c r="J804" s="178"/>
      <c r="K804" s="178"/>
      <c r="L804" s="178"/>
      <c r="M804" s="178"/>
      <c r="N804" s="178"/>
      <c r="O804" s="178"/>
      <c r="P804" s="178"/>
      <c r="Q804" s="178"/>
      <c r="R804" s="178"/>
      <c r="S804" s="178"/>
      <c r="T804" s="178"/>
      <c r="U804" s="178"/>
      <c r="V804" s="178"/>
      <c r="W804" s="178"/>
      <c r="X804" s="178"/>
      <c r="Y804" s="178"/>
      <c r="Z804" s="178"/>
    </row>
    <row r="805" ht="14.25" customHeight="1">
      <c r="A805" s="176"/>
      <c r="B805" s="177"/>
      <c r="C805" s="177"/>
      <c r="D805" s="177"/>
      <c r="E805" s="177"/>
      <c r="F805" s="177"/>
      <c r="G805" s="177"/>
      <c r="H805" s="178"/>
      <c r="I805" s="178"/>
      <c r="J805" s="178"/>
      <c r="K805" s="178"/>
      <c r="L805" s="178"/>
      <c r="M805" s="178"/>
      <c r="N805" s="178"/>
      <c r="O805" s="178"/>
      <c r="P805" s="178"/>
      <c r="Q805" s="178"/>
      <c r="R805" s="178"/>
      <c r="S805" s="178"/>
      <c r="T805" s="178"/>
      <c r="U805" s="178"/>
      <c r="V805" s="178"/>
      <c r="W805" s="178"/>
      <c r="X805" s="178"/>
      <c r="Y805" s="178"/>
      <c r="Z805" s="178"/>
    </row>
    <row r="806" ht="14.25" customHeight="1">
      <c r="A806" s="176"/>
      <c r="B806" s="177"/>
      <c r="C806" s="177"/>
      <c r="D806" s="177"/>
      <c r="E806" s="177"/>
      <c r="F806" s="177"/>
      <c r="G806" s="177"/>
      <c r="H806" s="178"/>
      <c r="I806" s="178"/>
      <c r="J806" s="178"/>
      <c r="K806" s="178"/>
      <c r="L806" s="178"/>
      <c r="M806" s="178"/>
      <c r="N806" s="178"/>
      <c r="O806" s="178"/>
      <c r="P806" s="178"/>
      <c r="Q806" s="178"/>
      <c r="R806" s="178"/>
      <c r="S806" s="178"/>
      <c r="T806" s="178"/>
      <c r="U806" s="178"/>
      <c r="V806" s="178"/>
      <c r="W806" s="178"/>
      <c r="X806" s="178"/>
      <c r="Y806" s="178"/>
      <c r="Z806" s="178"/>
    </row>
    <row r="807" ht="14.25" customHeight="1">
      <c r="A807" s="176"/>
      <c r="B807" s="177"/>
      <c r="C807" s="177"/>
      <c r="D807" s="177"/>
      <c r="E807" s="177"/>
      <c r="F807" s="177"/>
      <c r="G807" s="177"/>
      <c r="H807" s="178"/>
      <c r="I807" s="178"/>
      <c r="J807" s="178"/>
      <c r="K807" s="178"/>
      <c r="L807" s="178"/>
      <c r="M807" s="178"/>
      <c r="N807" s="178"/>
      <c r="O807" s="178"/>
      <c r="P807" s="178"/>
      <c r="Q807" s="178"/>
      <c r="R807" s="178"/>
      <c r="S807" s="178"/>
      <c r="T807" s="178"/>
      <c r="U807" s="178"/>
      <c r="V807" s="178"/>
      <c r="W807" s="178"/>
      <c r="X807" s="178"/>
      <c r="Y807" s="178"/>
      <c r="Z807" s="178"/>
    </row>
    <row r="808" ht="14.25" customHeight="1">
      <c r="A808" s="176"/>
      <c r="B808" s="177"/>
      <c r="C808" s="177"/>
      <c r="D808" s="177"/>
      <c r="E808" s="177"/>
      <c r="F808" s="177"/>
      <c r="G808" s="177"/>
      <c r="H808" s="178"/>
      <c r="I808" s="178"/>
      <c r="J808" s="178"/>
      <c r="K808" s="178"/>
      <c r="L808" s="178"/>
      <c r="M808" s="178"/>
      <c r="N808" s="178"/>
      <c r="O808" s="178"/>
      <c r="P808" s="178"/>
      <c r="Q808" s="178"/>
      <c r="R808" s="178"/>
      <c r="S808" s="178"/>
      <c r="T808" s="178"/>
      <c r="U808" s="178"/>
      <c r="V808" s="178"/>
      <c r="W808" s="178"/>
      <c r="X808" s="178"/>
      <c r="Y808" s="178"/>
      <c r="Z808" s="178"/>
    </row>
    <row r="809" ht="14.25" customHeight="1">
      <c r="A809" s="176"/>
      <c r="B809" s="177"/>
      <c r="C809" s="177"/>
      <c r="D809" s="177"/>
      <c r="E809" s="177"/>
      <c r="F809" s="177"/>
      <c r="G809" s="177"/>
      <c r="H809" s="178"/>
      <c r="I809" s="178"/>
      <c r="J809" s="178"/>
      <c r="K809" s="178"/>
      <c r="L809" s="178"/>
      <c r="M809" s="178"/>
      <c r="N809" s="178"/>
      <c r="O809" s="178"/>
      <c r="P809" s="178"/>
      <c r="Q809" s="178"/>
      <c r="R809" s="178"/>
      <c r="S809" s="178"/>
      <c r="T809" s="178"/>
      <c r="U809" s="178"/>
      <c r="V809" s="178"/>
      <c r="W809" s="178"/>
      <c r="X809" s="178"/>
      <c r="Y809" s="178"/>
      <c r="Z809" s="178"/>
    </row>
    <row r="810" ht="14.25" customHeight="1">
      <c r="A810" s="176"/>
      <c r="B810" s="177"/>
      <c r="C810" s="177"/>
      <c r="D810" s="177"/>
      <c r="E810" s="177"/>
      <c r="F810" s="177"/>
      <c r="G810" s="177"/>
      <c r="H810" s="178"/>
      <c r="I810" s="178"/>
      <c r="J810" s="178"/>
      <c r="K810" s="178"/>
      <c r="L810" s="178"/>
      <c r="M810" s="178"/>
      <c r="N810" s="178"/>
      <c r="O810" s="178"/>
      <c r="P810" s="178"/>
      <c r="Q810" s="178"/>
      <c r="R810" s="178"/>
      <c r="S810" s="178"/>
      <c r="T810" s="178"/>
      <c r="U810" s="178"/>
      <c r="V810" s="178"/>
      <c r="W810" s="178"/>
      <c r="X810" s="178"/>
      <c r="Y810" s="178"/>
      <c r="Z810" s="178"/>
    </row>
    <row r="811" ht="14.25" customHeight="1">
      <c r="A811" s="176"/>
      <c r="B811" s="177"/>
      <c r="C811" s="177"/>
      <c r="D811" s="177"/>
      <c r="E811" s="177"/>
      <c r="F811" s="177"/>
      <c r="G811" s="177"/>
      <c r="H811" s="178"/>
      <c r="I811" s="178"/>
      <c r="J811" s="178"/>
      <c r="K811" s="178"/>
      <c r="L811" s="178"/>
      <c r="M811" s="178"/>
      <c r="N811" s="178"/>
      <c r="O811" s="178"/>
      <c r="P811" s="178"/>
      <c r="Q811" s="178"/>
      <c r="R811" s="178"/>
      <c r="S811" s="178"/>
      <c r="T811" s="178"/>
      <c r="U811" s="178"/>
      <c r="V811" s="178"/>
      <c r="W811" s="178"/>
      <c r="X811" s="178"/>
      <c r="Y811" s="178"/>
      <c r="Z811" s="178"/>
    </row>
    <row r="812" ht="14.25" customHeight="1">
      <c r="A812" s="176"/>
      <c r="B812" s="177"/>
      <c r="C812" s="177"/>
      <c r="D812" s="177"/>
      <c r="E812" s="177"/>
      <c r="F812" s="177"/>
      <c r="G812" s="177"/>
      <c r="H812" s="178"/>
      <c r="I812" s="178"/>
      <c r="J812" s="178"/>
      <c r="K812" s="178"/>
      <c r="L812" s="178"/>
      <c r="M812" s="178"/>
      <c r="N812" s="178"/>
      <c r="O812" s="178"/>
      <c r="P812" s="178"/>
      <c r="Q812" s="178"/>
      <c r="R812" s="178"/>
      <c r="S812" s="178"/>
      <c r="T812" s="178"/>
      <c r="U812" s="178"/>
      <c r="V812" s="178"/>
      <c r="W812" s="178"/>
      <c r="X812" s="178"/>
      <c r="Y812" s="178"/>
      <c r="Z812" s="178"/>
    </row>
    <row r="813" ht="14.25" customHeight="1">
      <c r="A813" s="176"/>
      <c r="B813" s="177"/>
      <c r="C813" s="177"/>
      <c r="D813" s="177"/>
      <c r="E813" s="177"/>
      <c r="F813" s="177"/>
      <c r="G813" s="177"/>
      <c r="H813" s="178"/>
      <c r="I813" s="178"/>
      <c r="J813" s="178"/>
      <c r="K813" s="178"/>
      <c r="L813" s="178"/>
      <c r="M813" s="178"/>
      <c r="N813" s="178"/>
      <c r="O813" s="178"/>
      <c r="P813" s="178"/>
      <c r="Q813" s="178"/>
      <c r="R813" s="178"/>
      <c r="S813" s="178"/>
      <c r="T813" s="178"/>
      <c r="U813" s="178"/>
      <c r="V813" s="178"/>
      <c r="W813" s="178"/>
      <c r="X813" s="178"/>
      <c r="Y813" s="178"/>
      <c r="Z813" s="178"/>
    </row>
    <row r="814" ht="14.25" customHeight="1">
      <c r="A814" s="176"/>
      <c r="B814" s="177"/>
      <c r="C814" s="177"/>
      <c r="D814" s="177"/>
      <c r="E814" s="177"/>
      <c r="F814" s="177"/>
      <c r="G814" s="177"/>
      <c r="H814" s="178"/>
      <c r="I814" s="178"/>
      <c r="J814" s="178"/>
      <c r="K814" s="178"/>
      <c r="L814" s="178"/>
      <c r="M814" s="178"/>
      <c r="N814" s="178"/>
      <c r="O814" s="178"/>
      <c r="P814" s="178"/>
      <c r="Q814" s="178"/>
      <c r="R814" s="178"/>
      <c r="S814" s="178"/>
      <c r="T814" s="178"/>
      <c r="U814" s="178"/>
      <c r="V814" s="178"/>
      <c r="W814" s="178"/>
      <c r="X814" s="178"/>
      <c r="Y814" s="178"/>
      <c r="Z814" s="178"/>
    </row>
    <row r="815" ht="14.25" customHeight="1">
      <c r="A815" s="176"/>
      <c r="B815" s="177"/>
      <c r="C815" s="177"/>
      <c r="D815" s="177"/>
      <c r="E815" s="177"/>
      <c r="F815" s="177"/>
      <c r="G815" s="177"/>
      <c r="H815" s="178"/>
      <c r="I815" s="178"/>
      <c r="J815" s="178"/>
      <c r="K815" s="178"/>
      <c r="L815" s="178"/>
      <c r="M815" s="178"/>
      <c r="N815" s="178"/>
      <c r="O815" s="178"/>
      <c r="P815" s="178"/>
      <c r="Q815" s="178"/>
      <c r="R815" s="178"/>
      <c r="S815" s="178"/>
      <c r="T815" s="178"/>
      <c r="U815" s="178"/>
      <c r="V815" s="178"/>
      <c r="W815" s="178"/>
      <c r="X815" s="178"/>
      <c r="Y815" s="178"/>
      <c r="Z815" s="178"/>
    </row>
    <row r="816" ht="14.25" customHeight="1">
      <c r="A816" s="176"/>
      <c r="B816" s="177"/>
      <c r="C816" s="177"/>
      <c r="D816" s="177"/>
      <c r="E816" s="177"/>
      <c r="F816" s="177"/>
      <c r="G816" s="177"/>
      <c r="H816" s="178"/>
      <c r="I816" s="178"/>
      <c r="J816" s="178"/>
      <c r="K816" s="178"/>
      <c r="L816" s="178"/>
      <c r="M816" s="178"/>
      <c r="N816" s="178"/>
      <c r="O816" s="178"/>
      <c r="P816" s="178"/>
      <c r="Q816" s="178"/>
      <c r="R816" s="178"/>
      <c r="S816" s="178"/>
      <c r="T816" s="178"/>
      <c r="U816" s="178"/>
      <c r="V816" s="178"/>
      <c r="W816" s="178"/>
      <c r="X816" s="178"/>
      <c r="Y816" s="178"/>
      <c r="Z816" s="178"/>
    </row>
    <row r="817" ht="14.25" customHeight="1">
      <c r="A817" s="176"/>
      <c r="B817" s="177"/>
      <c r="C817" s="177"/>
      <c r="D817" s="177"/>
      <c r="E817" s="177"/>
      <c r="F817" s="177"/>
      <c r="G817" s="177"/>
      <c r="H817" s="178"/>
      <c r="I817" s="178"/>
      <c r="J817" s="178"/>
      <c r="K817" s="178"/>
      <c r="L817" s="178"/>
      <c r="M817" s="178"/>
      <c r="N817" s="178"/>
      <c r="O817" s="178"/>
      <c r="P817" s="178"/>
      <c r="Q817" s="178"/>
      <c r="R817" s="178"/>
      <c r="S817" s="178"/>
      <c r="T817" s="178"/>
      <c r="U817" s="178"/>
      <c r="V817" s="178"/>
      <c r="W817" s="178"/>
      <c r="X817" s="178"/>
      <c r="Y817" s="178"/>
      <c r="Z817" s="178"/>
    </row>
    <row r="818" ht="14.25" customHeight="1">
      <c r="A818" s="176"/>
      <c r="B818" s="177"/>
      <c r="C818" s="177"/>
      <c r="D818" s="177"/>
      <c r="E818" s="177"/>
      <c r="F818" s="177"/>
      <c r="G818" s="177"/>
      <c r="H818" s="178"/>
      <c r="I818" s="178"/>
      <c r="J818" s="178"/>
      <c r="K818" s="178"/>
      <c r="L818" s="178"/>
      <c r="M818" s="178"/>
      <c r="N818" s="178"/>
      <c r="O818" s="178"/>
      <c r="P818" s="178"/>
      <c r="Q818" s="178"/>
      <c r="R818" s="178"/>
      <c r="S818" s="178"/>
      <c r="T818" s="178"/>
      <c r="U818" s="178"/>
      <c r="V818" s="178"/>
      <c r="W818" s="178"/>
      <c r="X818" s="178"/>
      <c r="Y818" s="178"/>
      <c r="Z818" s="178"/>
    </row>
    <row r="819" ht="14.25" customHeight="1">
      <c r="A819" s="176"/>
      <c r="B819" s="177"/>
      <c r="C819" s="177"/>
      <c r="D819" s="177"/>
      <c r="E819" s="177"/>
      <c r="F819" s="177"/>
      <c r="G819" s="177"/>
      <c r="H819" s="178"/>
      <c r="I819" s="178"/>
      <c r="J819" s="178"/>
      <c r="K819" s="178"/>
      <c r="L819" s="178"/>
      <c r="M819" s="178"/>
      <c r="N819" s="178"/>
      <c r="O819" s="178"/>
      <c r="P819" s="178"/>
      <c r="Q819" s="178"/>
      <c r="R819" s="178"/>
      <c r="S819" s="178"/>
      <c r="T819" s="178"/>
      <c r="U819" s="178"/>
      <c r="V819" s="178"/>
      <c r="W819" s="178"/>
      <c r="X819" s="178"/>
      <c r="Y819" s="178"/>
      <c r="Z819" s="178"/>
    </row>
    <row r="820" ht="14.25" customHeight="1">
      <c r="A820" s="176"/>
      <c r="B820" s="177"/>
      <c r="C820" s="177"/>
      <c r="D820" s="177"/>
      <c r="E820" s="177"/>
      <c r="F820" s="177"/>
      <c r="G820" s="177"/>
      <c r="H820" s="178"/>
      <c r="I820" s="178"/>
      <c r="J820" s="178"/>
      <c r="K820" s="178"/>
      <c r="L820" s="178"/>
      <c r="M820" s="178"/>
      <c r="N820" s="178"/>
      <c r="O820" s="178"/>
      <c r="P820" s="178"/>
      <c r="Q820" s="178"/>
      <c r="R820" s="178"/>
      <c r="S820" s="178"/>
      <c r="T820" s="178"/>
      <c r="U820" s="178"/>
      <c r="V820" s="178"/>
      <c r="W820" s="178"/>
      <c r="X820" s="178"/>
      <c r="Y820" s="178"/>
      <c r="Z820" s="178"/>
    </row>
    <row r="821" ht="14.25" customHeight="1">
      <c r="A821" s="176"/>
      <c r="B821" s="177"/>
      <c r="C821" s="177"/>
      <c r="D821" s="177"/>
      <c r="E821" s="177"/>
      <c r="F821" s="177"/>
      <c r="G821" s="177"/>
      <c r="H821" s="178"/>
      <c r="I821" s="178"/>
      <c r="J821" s="178"/>
      <c r="K821" s="178"/>
      <c r="L821" s="178"/>
      <c r="M821" s="178"/>
      <c r="N821" s="178"/>
      <c r="O821" s="178"/>
      <c r="P821" s="178"/>
      <c r="Q821" s="178"/>
      <c r="R821" s="178"/>
      <c r="S821" s="178"/>
      <c r="T821" s="178"/>
      <c r="U821" s="178"/>
      <c r="V821" s="178"/>
      <c r="W821" s="178"/>
      <c r="X821" s="178"/>
      <c r="Y821" s="178"/>
      <c r="Z821" s="178"/>
    </row>
    <row r="822" ht="14.25" customHeight="1">
      <c r="A822" s="176"/>
      <c r="B822" s="177"/>
      <c r="C822" s="177"/>
      <c r="D822" s="177"/>
      <c r="E822" s="177"/>
      <c r="F822" s="177"/>
      <c r="G822" s="177"/>
      <c r="H822" s="178"/>
      <c r="I822" s="178"/>
      <c r="J822" s="178"/>
      <c r="K822" s="178"/>
      <c r="L822" s="178"/>
      <c r="M822" s="178"/>
      <c r="N822" s="178"/>
      <c r="O822" s="178"/>
      <c r="P822" s="178"/>
      <c r="Q822" s="178"/>
      <c r="R822" s="178"/>
      <c r="S822" s="178"/>
      <c r="T822" s="178"/>
      <c r="U822" s="178"/>
      <c r="V822" s="178"/>
      <c r="W822" s="178"/>
      <c r="X822" s="178"/>
      <c r="Y822" s="178"/>
      <c r="Z822" s="178"/>
    </row>
    <row r="823" ht="14.25" customHeight="1">
      <c r="A823" s="176"/>
      <c r="B823" s="177"/>
      <c r="C823" s="177"/>
      <c r="D823" s="177"/>
      <c r="E823" s="177"/>
      <c r="F823" s="177"/>
      <c r="G823" s="177"/>
      <c r="H823" s="178"/>
      <c r="I823" s="178"/>
      <c r="J823" s="178"/>
      <c r="K823" s="178"/>
      <c r="L823" s="178"/>
      <c r="M823" s="178"/>
      <c r="N823" s="178"/>
      <c r="O823" s="178"/>
      <c r="P823" s="178"/>
      <c r="Q823" s="178"/>
      <c r="R823" s="178"/>
      <c r="S823" s="178"/>
      <c r="T823" s="178"/>
      <c r="U823" s="178"/>
      <c r="V823" s="178"/>
      <c r="W823" s="178"/>
      <c r="X823" s="178"/>
      <c r="Y823" s="178"/>
      <c r="Z823" s="178"/>
    </row>
    <row r="824" ht="14.25" customHeight="1">
      <c r="A824" s="176"/>
      <c r="B824" s="177"/>
      <c r="C824" s="177"/>
      <c r="D824" s="177"/>
      <c r="E824" s="177"/>
      <c r="F824" s="177"/>
      <c r="G824" s="177"/>
      <c r="H824" s="178"/>
      <c r="I824" s="178"/>
      <c r="J824" s="178"/>
      <c r="K824" s="178"/>
      <c r="L824" s="178"/>
      <c r="M824" s="178"/>
      <c r="N824" s="178"/>
      <c r="O824" s="178"/>
      <c r="P824" s="178"/>
      <c r="Q824" s="178"/>
      <c r="R824" s="178"/>
      <c r="S824" s="178"/>
      <c r="T824" s="178"/>
      <c r="U824" s="178"/>
      <c r="V824" s="178"/>
      <c r="W824" s="178"/>
      <c r="X824" s="178"/>
      <c r="Y824" s="178"/>
      <c r="Z824" s="178"/>
    </row>
    <row r="825" ht="14.25" customHeight="1">
      <c r="A825" s="176"/>
      <c r="B825" s="177"/>
      <c r="C825" s="177"/>
      <c r="D825" s="177"/>
      <c r="E825" s="177"/>
      <c r="F825" s="177"/>
      <c r="G825" s="177"/>
      <c r="H825" s="178"/>
      <c r="I825" s="178"/>
      <c r="J825" s="178"/>
      <c r="K825" s="178"/>
      <c r="L825" s="178"/>
      <c r="M825" s="178"/>
      <c r="N825" s="178"/>
      <c r="O825" s="178"/>
      <c r="P825" s="178"/>
      <c r="Q825" s="178"/>
      <c r="R825" s="178"/>
      <c r="S825" s="178"/>
      <c r="T825" s="178"/>
      <c r="U825" s="178"/>
      <c r="V825" s="178"/>
      <c r="W825" s="178"/>
      <c r="X825" s="178"/>
      <c r="Y825" s="178"/>
      <c r="Z825" s="178"/>
    </row>
    <row r="826" ht="14.25" customHeight="1">
      <c r="A826" s="176"/>
      <c r="B826" s="177"/>
      <c r="C826" s="177"/>
      <c r="D826" s="177"/>
      <c r="E826" s="177"/>
      <c r="F826" s="177"/>
      <c r="G826" s="177"/>
      <c r="H826" s="178"/>
      <c r="I826" s="178"/>
      <c r="J826" s="178"/>
      <c r="K826" s="178"/>
      <c r="L826" s="178"/>
      <c r="M826" s="178"/>
      <c r="N826" s="178"/>
      <c r="O826" s="178"/>
      <c r="P826" s="178"/>
      <c r="Q826" s="178"/>
      <c r="R826" s="178"/>
      <c r="S826" s="178"/>
      <c r="T826" s="178"/>
      <c r="U826" s="178"/>
      <c r="V826" s="178"/>
      <c r="W826" s="178"/>
      <c r="X826" s="178"/>
      <c r="Y826" s="178"/>
      <c r="Z826" s="178"/>
    </row>
    <row r="827" ht="14.25" customHeight="1">
      <c r="A827" s="176"/>
      <c r="B827" s="177"/>
      <c r="C827" s="177"/>
      <c r="D827" s="177"/>
      <c r="E827" s="177"/>
      <c r="F827" s="177"/>
      <c r="G827" s="177"/>
      <c r="H827" s="178"/>
      <c r="I827" s="178"/>
      <c r="J827" s="178"/>
      <c r="K827" s="178"/>
      <c r="L827" s="178"/>
      <c r="M827" s="178"/>
      <c r="N827" s="178"/>
      <c r="O827" s="178"/>
      <c r="P827" s="178"/>
      <c r="Q827" s="178"/>
      <c r="R827" s="178"/>
      <c r="S827" s="178"/>
      <c r="T827" s="178"/>
      <c r="U827" s="178"/>
      <c r="V827" s="178"/>
      <c r="W827" s="178"/>
      <c r="X827" s="178"/>
      <c r="Y827" s="178"/>
      <c r="Z827" s="178"/>
    </row>
    <row r="828" ht="14.25" customHeight="1">
      <c r="A828" s="176"/>
      <c r="B828" s="177"/>
      <c r="C828" s="177"/>
      <c r="D828" s="177"/>
      <c r="E828" s="177"/>
      <c r="F828" s="177"/>
      <c r="G828" s="177"/>
      <c r="H828" s="178"/>
      <c r="I828" s="178"/>
      <c r="J828" s="178"/>
      <c r="K828" s="178"/>
      <c r="L828" s="178"/>
      <c r="M828" s="178"/>
      <c r="N828" s="178"/>
      <c r="O828" s="178"/>
      <c r="P828" s="178"/>
      <c r="Q828" s="178"/>
      <c r="R828" s="178"/>
      <c r="S828" s="178"/>
      <c r="T828" s="178"/>
      <c r="U828" s="178"/>
      <c r="V828" s="178"/>
      <c r="W828" s="178"/>
      <c r="X828" s="178"/>
      <c r="Y828" s="178"/>
      <c r="Z828" s="178"/>
    </row>
    <row r="829" ht="14.25" customHeight="1">
      <c r="A829" s="176"/>
      <c r="B829" s="177"/>
      <c r="C829" s="177"/>
      <c r="D829" s="177"/>
      <c r="E829" s="177"/>
      <c r="F829" s="177"/>
      <c r="G829" s="177"/>
      <c r="H829" s="178"/>
      <c r="I829" s="178"/>
      <c r="J829" s="178"/>
      <c r="K829" s="178"/>
      <c r="L829" s="178"/>
      <c r="M829" s="178"/>
      <c r="N829" s="178"/>
      <c r="O829" s="178"/>
      <c r="P829" s="178"/>
      <c r="Q829" s="178"/>
      <c r="R829" s="178"/>
      <c r="S829" s="178"/>
      <c r="T829" s="178"/>
      <c r="U829" s="178"/>
      <c r="V829" s="178"/>
      <c r="W829" s="178"/>
      <c r="X829" s="178"/>
      <c r="Y829" s="178"/>
      <c r="Z829" s="178"/>
    </row>
    <row r="830" ht="14.25" customHeight="1">
      <c r="A830" s="176"/>
      <c r="B830" s="177"/>
      <c r="C830" s="177"/>
      <c r="D830" s="177"/>
      <c r="E830" s="177"/>
      <c r="F830" s="177"/>
      <c r="G830" s="177"/>
      <c r="H830" s="178"/>
      <c r="I830" s="178"/>
      <c r="J830" s="178"/>
      <c r="K830" s="178"/>
      <c r="L830" s="178"/>
      <c r="M830" s="178"/>
      <c r="N830" s="178"/>
      <c r="O830" s="178"/>
      <c r="P830" s="178"/>
      <c r="Q830" s="178"/>
      <c r="R830" s="178"/>
      <c r="S830" s="178"/>
      <c r="T830" s="178"/>
      <c r="U830" s="178"/>
      <c r="V830" s="178"/>
      <c r="W830" s="178"/>
      <c r="X830" s="178"/>
      <c r="Y830" s="178"/>
      <c r="Z830" s="178"/>
    </row>
    <row r="831" ht="14.25" customHeight="1">
      <c r="A831" s="176"/>
      <c r="B831" s="177"/>
      <c r="C831" s="177"/>
      <c r="D831" s="177"/>
      <c r="E831" s="177"/>
      <c r="F831" s="177"/>
      <c r="G831" s="177"/>
      <c r="H831" s="178"/>
      <c r="I831" s="178"/>
      <c r="J831" s="178"/>
      <c r="K831" s="178"/>
      <c r="L831" s="178"/>
      <c r="M831" s="178"/>
      <c r="N831" s="178"/>
      <c r="O831" s="178"/>
      <c r="P831" s="178"/>
      <c r="Q831" s="178"/>
      <c r="R831" s="178"/>
      <c r="S831" s="178"/>
      <c r="T831" s="178"/>
      <c r="U831" s="178"/>
      <c r="V831" s="178"/>
      <c r="W831" s="178"/>
      <c r="X831" s="178"/>
      <c r="Y831" s="178"/>
      <c r="Z831" s="178"/>
    </row>
    <row r="832" ht="14.25" customHeight="1">
      <c r="A832" s="176"/>
      <c r="B832" s="177"/>
      <c r="C832" s="177"/>
      <c r="D832" s="177"/>
      <c r="E832" s="177"/>
      <c r="F832" s="177"/>
      <c r="G832" s="177"/>
      <c r="H832" s="178"/>
      <c r="I832" s="178"/>
      <c r="J832" s="178"/>
      <c r="K832" s="178"/>
      <c r="L832" s="178"/>
      <c r="M832" s="178"/>
      <c r="N832" s="178"/>
      <c r="O832" s="178"/>
      <c r="P832" s="178"/>
      <c r="Q832" s="178"/>
      <c r="R832" s="178"/>
      <c r="S832" s="178"/>
      <c r="T832" s="178"/>
      <c r="U832" s="178"/>
      <c r="V832" s="178"/>
      <c r="W832" s="178"/>
      <c r="X832" s="178"/>
      <c r="Y832" s="178"/>
      <c r="Z832" s="178"/>
    </row>
    <row r="833" ht="14.25" customHeight="1">
      <c r="A833" s="176"/>
      <c r="B833" s="177"/>
      <c r="C833" s="177"/>
      <c r="D833" s="177"/>
      <c r="E833" s="177"/>
      <c r="F833" s="177"/>
      <c r="G833" s="177"/>
      <c r="H833" s="178"/>
      <c r="I833" s="178"/>
      <c r="J833" s="178"/>
      <c r="K833" s="178"/>
      <c r="L833" s="178"/>
      <c r="M833" s="178"/>
      <c r="N833" s="178"/>
      <c r="O833" s="178"/>
      <c r="P833" s="178"/>
      <c r="Q833" s="178"/>
      <c r="R833" s="178"/>
      <c r="S833" s="178"/>
      <c r="T833" s="178"/>
      <c r="U833" s="178"/>
      <c r="V833" s="178"/>
      <c r="W833" s="178"/>
      <c r="X833" s="178"/>
      <c r="Y833" s="178"/>
      <c r="Z833" s="178"/>
    </row>
    <row r="834" ht="14.25" customHeight="1">
      <c r="A834" s="176"/>
      <c r="B834" s="177"/>
      <c r="C834" s="177"/>
      <c r="D834" s="177"/>
      <c r="E834" s="177"/>
      <c r="F834" s="177"/>
      <c r="G834" s="177"/>
      <c r="H834" s="178"/>
      <c r="I834" s="178"/>
      <c r="J834" s="178"/>
      <c r="K834" s="178"/>
      <c r="L834" s="178"/>
      <c r="M834" s="178"/>
      <c r="N834" s="178"/>
      <c r="O834" s="178"/>
      <c r="P834" s="178"/>
      <c r="Q834" s="178"/>
      <c r="R834" s="178"/>
      <c r="S834" s="178"/>
      <c r="T834" s="178"/>
      <c r="U834" s="178"/>
      <c r="V834" s="178"/>
      <c r="W834" s="178"/>
      <c r="X834" s="178"/>
      <c r="Y834" s="178"/>
      <c r="Z834" s="178"/>
    </row>
    <row r="835" ht="14.25" customHeight="1">
      <c r="A835" s="176"/>
      <c r="B835" s="177"/>
      <c r="C835" s="177"/>
      <c r="D835" s="177"/>
      <c r="E835" s="177"/>
      <c r="F835" s="177"/>
      <c r="G835" s="177"/>
      <c r="H835" s="178"/>
      <c r="I835" s="178"/>
      <c r="J835" s="178"/>
      <c r="K835" s="178"/>
      <c r="L835" s="178"/>
      <c r="M835" s="178"/>
      <c r="N835" s="178"/>
      <c r="O835" s="178"/>
      <c r="P835" s="178"/>
      <c r="Q835" s="178"/>
      <c r="R835" s="178"/>
      <c r="S835" s="178"/>
      <c r="T835" s="178"/>
      <c r="U835" s="178"/>
      <c r="V835" s="178"/>
      <c r="W835" s="178"/>
      <c r="X835" s="178"/>
      <c r="Y835" s="178"/>
      <c r="Z835" s="178"/>
    </row>
    <row r="836" ht="14.25" customHeight="1">
      <c r="A836" s="176"/>
      <c r="B836" s="177"/>
      <c r="C836" s="177"/>
      <c r="D836" s="177"/>
      <c r="E836" s="177"/>
      <c r="F836" s="177"/>
      <c r="G836" s="177"/>
      <c r="H836" s="178"/>
      <c r="I836" s="178"/>
      <c r="J836" s="178"/>
      <c r="K836" s="178"/>
      <c r="L836" s="178"/>
      <c r="M836" s="178"/>
      <c r="N836" s="178"/>
      <c r="O836" s="178"/>
      <c r="P836" s="178"/>
      <c r="Q836" s="178"/>
      <c r="R836" s="178"/>
      <c r="S836" s="178"/>
      <c r="T836" s="178"/>
      <c r="U836" s="178"/>
      <c r="V836" s="178"/>
      <c r="W836" s="178"/>
      <c r="X836" s="178"/>
      <c r="Y836" s="178"/>
      <c r="Z836" s="178"/>
    </row>
    <row r="837" ht="14.25" customHeight="1">
      <c r="A837" s="176"/>
      <c r="B837" s="177"/>
      <c r="C837" s="177"/>
      <c r="D837" s="177"/>
      <c r="E837" s="177"/>
      <c r="F837" s="177"/>
      <c r="G837" s="177"/>
      <c r="H837" s="178"/>
      <c r="I837" s="178"/>
      <c r="J837" s="178"/>
      <c r="K837" s="178"/>
      <c r="L837" s="178"/>
      <c r="M837" s="178"/>
      <c r="N837" s="178"/>
      <c r="O837" s="178"/>
      <c r="P837" s="178"/>
      <c r="Q837" s="178"/>
      <c r="R837" s="178"/>
      <c r="S837" s="178"/>
      <c r="T837" s="178"/>
      <c r="U837" s="178"/>
      <c r="V837" s="178"/>
      <c r="W837" s="178"/>
      <c r="X837" s="178"/>
      <c r="Y837" s="178"/>
      <c r="Z837" s="178"/>
    </row>
    <row r="838" ht="14.25" customHeight="1">
      <c r="A838" s="176"/>
      <c r="B838" s="177"/>
      <c r="C838" s="177"/>
      <c r="D838" s="177"/>
      <c r="E838" s="177"/>
      <c r="F838" s="177"/>
      <c r="G838" s="177"/>
      <c r="H838" s="178"/>
      <c r="I838" s="178"/>
      <c r="J838" s="178"/>
      <c r="K838" s="178"/>
      <c r="L838" s="178"/>
      <c r="M838" s="178"/>
      <c r="N838" s="178"/>
      <c r="O838" s="178"/>
      <c r="P838" s="178"/>
      <c r="Q838" s="178"/>
      <c r="R838" s="178"/>
      <c r="S838" s="178"/>
      <c r="T838" s="178"/>
      <c r="U838" s="178"/>
      <c r="V838" s="178"/>
      <c r="W838" s="178"/>
      <c r="X838" s="178"/>
      <c r="Y838" s="178"/>
      <c r="Z838" s="178"/>
    </row>
    <row r="839" ht="14.25" customHeight="1">
      <c r="A839" s="176"/>
      <c r="B839" s="177"/>
      <c r="C839" s="177"/>
      <c r="D839" s="177"/>
      <c r="E839" s="177"/>
      <c r="F839" s="177"/>
      <c r="G839" s="177"/>
      <c r="H839" s="178"/>
      <c r="I839" s="178"/>
      <c r="J839" s="178"/>
      <c r="K839" s="178"/>
      <c r="L839" s="178"/>
      <c r="M839" s="178"/>
      <c r="N839" s="178"/>
      <c r="O839" s="178"/>
      <c r="P839" s="178"/>
      <c r="Q839" s="178"/>
      <c r="R839" s="178"/>
      <c r="S839" s="178"/>
      <c r="T839" s="178"/>
      <c r="U839" s="178"/>
      <c r="V839" s="178"/>
      <c r="W839" s="178"/>
      <c r="X839" s="178"/>
      <c r="Y839" s="178"/>
      <c r="Z839" s="178"/>
    </row>
    <row r="840" ht="14.25" customHeight="1">
      <c r="A840" s="176"/>
      <c r="B840" s="177"/>
      <c r="C840" s="177"/>
      <c r="D840" s="177"/>
      <c r="E840" s="177"/>
      <c r="F840" s="177"/>
      <c r="G840" s="177"/>
      <c r="H840" s="178"/>
      <c r="I840" s="178"/>
      <c r="J840" s="178"/>
      <c r="K840" s="178"/>
      <c r="L840" s="178"/>
      <c r="M840" s="178"/>
      <c r="N840" s="178"/>
      <c r="O840" s="178"/>
      <c r="P840" s="178"/>
      <c r="Q840" s="178"/>
      <c r="R840" s="178"/>
      <c r="S840" s="178"/>
      <c r="T840" s="178"/>
      <c r="U840" s="178"/>
      <c r="V840" s="178"/>
      <c r="W840" s="178"/>
      <c r="X840" s="178"/>
      <c r="Y840" s="178"/>
      <c r="Z840" s="178"/>
    </row>
    <row r="841" ht="14.25" customHeight="1">
      <c r="A841" s="176"/>
      <c r="B841" s="177"/>
      <c r="C841" s="177"/>
      <c r="D841" s="177"/>
      <c r="E841" s="177"/>
      <c r="F841" s="177"/>
      <c r="G841" s="177"/>
      <c r="H841" s="178"/>
      <c r="I841" s="178"/>
      <c r="J841" s="178"/>
      <c r="K841" s="178"/>
      <c r="L841" s="178"/>
      <c r="M841" s="178"/>
      <c r="N841" s="178"/>
      <c r="O841" s="178"/>
      <c r="P841" s="178"/>
      <c r="Q841" s="178"/>
      <c r="R841" s="178"/>
      <c r="S841" s="178"/>
      <c r="T841" s="178"/>
      <c r="U841" s="178"/>
      <c r="V841" s="178"/>
      <c r="W841" s="178"/>
      <c r="X841" s="178"/>
      <c r="Y841" s="178"/>
      <c r="Z841" s="178"/>
    </row>
    <row r="842" ht="14.25" customHeight="1">
      <c r="A842" s="176"/>
      <c r="B842" s="177"/>
      <c r="C842" s="177"/>
      <c r="D842" s="177"/>
      <c r="E842" s="177"/>
      <c r="F842" s="177"/>
      <c r="G842" s="177"/>
      <c r="H842" s="178"/>
      <c r="I842" s="178"/>
      <c r="J842" s="178"/>
      <c r="K842" s="178"/>
      <c r="L842" s="178"/>
      <c r="M842" s="178"/>
      <c r="N842" s="178"/>
      <c r="O842" s="178"/>
      <c r="P842" s="178"/>
      <c r="Q842" s="178"/>
      <c r="R842" s="178"/>
      <c r="S842" s="178"/>
      <c r="T842" s="178"/>
      <c r="U842" s="178"/>
      <c r="V842" s="178"/>
      <c r="W842" s="178"/>
      <c r="X842" s="178"/>
      <c r="Y842" s="178"/>
      <c r="Z842" s="178"/>
    </row>
    <row r="843" ht="14.25" customHeight="1">
      <c r="A843" s="176"/>
      <c r="B843" s="177"/>
      <c r="C843" s="177"/>
      <c r="D843" s="177"/>
      <c r="E843" s="177"/>
      <c r="F843" s="177"/>
      <c r="G843" s="177"/>
      <c r="H843" s="178"/>
      <c r="I843" s="178"/>
      <c r="J843" s="178"/>
      <c r="K843" s="178"/>
      <c r="L843" s="178"/>
      <c r="M843" s="178"/>
      <c r="N843" s="178"/>
      <c r="O843" s="178"/>
      <c r="P843" s="178"/>
      <c r="Q843" s="178"/>
      <c r="R843" s="178"/>
      <c r="S843" s="178"/>
      <c r="T843" s="178"/>
      <c r="U843" s="178"/>
      <c r="V843" s="178"/>
      <c r="W843" s="178"/>
      <c r="X843" s="178"/>
      <c r="Y843" s="178"/>
      <c r="Z843" s="178"/>
    </row>
    <row r="844" ht="14.25" customHeight="1">
      <c r="A844" s="176"/>
      <c r="B844" s="177"/>
      <c r="C844" s="177"/>
      <c r="D844" s="177"/>
      <c r="E844" s="177"/>
      <c r="F844" s="177"/>
      <c r="G844" s="177"/>
      <c r="H844" s="178"/>
      <c r="I844" s="178"/>
      <c r="J844" s="178"/>
      <c r="K844" s="178"/>
      <c r="L844" s="178"/>
      <c r="M844" s="178"/>
      <c r="N844" s="178"/>
      <c r="O844" s="178"/>
      <c r="P844" s="178"/>
      <c r="Q844" s="178"/>
      <c r="R844" s="178"/>
      <c r="S844" s="178"/>
      <c r="T844" s="178"/>
      <c r="U844" s="178"/>
      <c r="V844" s="178"/>
      <c r="W844" s="178"/>
      <c r="X844" s="178"/>
      <c r="Y844" s="178"/>
      <c r="Z844" s="178"/>
    </row>
    <row r="845" ht="14.25" customHeight="1">
      <c r="A845" s="176"/>
      <c r="B845" s="177"/>
      <c r="C845" s="177"/>
      <c r="D845" s="177"/>
      <c r="E845" s="177"/>
      <c r="F845" s="177"/>
      <c r="G845" s="177"/>
      <c r="H845" s="178"/>
      <c r="I845" s="178"/>
      <c r="J845" s="178"/>
      <c r="K845" s="178"/>
      <c r="L845" s="178"/>
      <c r="M845" s="178"/>
      <c r="N845" s="178"/>
      <c r="O845" s="178"/>
      <c r="P845" s="178"/>
      <c r="Q845" s="178"/>
      <c r="R845" s="178"/>
      <c r="S845" s="178"/>
      <c r="T845" s="178"/>
      <c r="U845" s="178"/>
      <c r="V845" s="178"/>
      <c r="W845" s="178"/>
      <c r="X845" s="178"/>
      <c r="Y845" s="178"/>
      <c r="Z845" s="178"/>
    </row>
    <row r="846" ht="14.25" customHeight="1">
      <c r="A846" s="176"/>
      <c r="B846" s="177"/>
      <c r="C846" s="177"/>
      <c r="D846" s="177"/>
      <c r="E846" s="177"/>
      <c r="F846" s="177"/>
      <c r="G846" s="177"/>
      <c r="H846" s="178"/>
      <c r="I846" s="178"/>
      <c r="J846" s="178"/>
      <c r="K846" s="178"/>
      <c r="L846" s="178"/>
      <c r="M846" s="178"/>
      <c r="N846" s="178"/>
      <c r="O846" s="178"/>
      <c r="P846" s="178"/>
      <c r="Q846" s="178"/>
      <c r="R846" s="178"/>
      <c r="S846" s="178"/>
      <c r="T846" s="178"/>
      <c r="U846" s="178"/>
      <c r="V846" s="178"/>
      <c r="W846" s="178"/>
      <c r="X846" s="178"/>
      <c r="Y846" s="178"/>
      <c r="Z846" s="178"/>
    </row>
    <row r="847" ht="14.25" customHeight="1">
      <c r="A847" s="176"/>
      <c r="B847" s="177"/>
      <c r="C847" s="177"/>
      <c r="D847" s="177"/>
      <c r="E847" s="177"/>
      <c r="F847" s="177"/>
      <c r="G847" s="177"/>
      <c r="H847" s="178"/>
      <c r="I847" s="178"/>
      <c r="J847" s="178"/>
      <c r="K847" s="178"/>
      <c r="L847" s="178"/>
      <c r="M847" s="178"/>
      <c r="N847" s="178"/>
      <c r="O847" s="178"/>
      <c r="P847" s="178"/>
      <c r="Q847" s="178"/>
      <c r="R847" s="178"/>
      <c r="S847" s="178"/>
      <c r="T847" s="178"/>
      <c r="U847" s="178"/>
      <c r="V847" s="178"/>
      <c r="W847" s="178"/>
      <c r="X847" s="178"/>
      <c r="Y847" s="178"/>
      <c r="Z847" s="178"/>
    </row>
    <row r="848" ht="14.25" customHeight="1">
      <c r="A848" s="176"/>
      <c r="B848" s="177"/>
      <c r="C848" s="177"/>
      <c r="D848" s="177"/>
      <c r="E848" s="177"/>
      <c r="F848" s="177"/>
      <c r="G848" s="177"/>
      <c r="H848" s="178"/>
      <c r="I848" s="178"/>
      <c r="J848" s="178"/>
      <c r="K848" s="178"/>
      <c r="L848" s="178"/>
      <c r="M848" s="178"/>
      <c r="N848" s="178"/>
      <c r="O848" s="178"/>
      <c r="P848" s="178"/>
      <c r="Q848" s="178"/>
      <c r="R848" s="178"/>
      <c r="S848" s="178"/>
      <c r="T848" s="178"/>
      <c r="U848" s="178"/>
      <c r="V848" s="178"/>
      <c r="W848" s="178"/>
      <c r="X848" s="178"/>
      <c r="Y848" s="178"/>
      <c r="Z848" s="178"/>
    </row>
    <row r="849" ht="14.25" customHeight="1">
      <c r="A849" s="176"/>
      <c r="B849" s="177"/>
      <c r="C849" s="177"/>
      <c r="D849" s="177"/>
      <c r="E849" s="177"/>
      <c r="F849" s="177"/>
      <c r="G849" s="177"/>
      <c r="H849" s="178"/>
      <c r="I849" s="178"/>
      <c r="J849" s="178"/>
      <c r="K849" s="178"/>
      <c r="L849" s="178"/>
      <c r="M849" s="178"/>
      <c r="N849" s="178"/>
      <c r="O849" s="178"/>
      <c r="P849" s="178"/>
      <c r="Q849" s="178"/>
      <c r="R849" s="178"/>
      <c r="S849" s="178"/>
      <c r="T849" s="178"/>
      <c r="U849" s="178"/>
      <c r="V849" s="178"/>
      <c r="W849" s="178"/>
      <c r="X849" s="178"/>
      <c r="Y849" s="178"/>
      <c r="Z849" s="178"/>
    </row>
    <row r="850" ht="14.25" customHeight="1">
      <c r="A850" s="176"/>
      <c r="B850" s="177"/>
      <c r="C850" s="177"/>
      <c r="D850" s="177"/>
      <c r="E850" s="177"/>
      <c r="F850" s="177"/>
      <c r="G850" s="177"/>
      <c r="H850" s="178"/>
      <c r="I850" s="178"/>
      <c r="J850" s="178"/>
      <c r="K850" s="178"/>
      <c r="L850" s="178"/>
      <c r="M850" s="178"/>
      <c r="N850" s="178"/>
      <c r="O850" s="178"/>
      <c r="P850" s="178"/>
      <c r="Q850" s="178"/>
      <c r="R850" s="178"/>
      <c r="S850" s="178"/>
      <c r="T850" s="178"/>
      <c r="U850" s="178"/>
      <c r="V850" s="178"/>
      <c r="W850" s="178"/>
      <c r="X850" s="178"/>
      <c r="Y850" s="178"/>
      <c r="Z850" s="178"/>
    </row>
    <row r="851" ht="14.25" customHeight="1">
      <c r="A851" s="176"/>
      <c r="B851" s="177"/>
      <c r="C851" s="177"/>
      <c r="D851" s="177"/>
      <c r="E851" s="177"/>
      <c r="F851" s="177"/>
      <c r="G851" s="177"/>
      <c r="H851" s="178"/>
      <c r="I851" s="178"/>
      <c r="J851" s="178"/>
      <c r="K851" s="178"/>
      <c r="L851" s="178"/>
      <c r="M851" s="178"/>
      <c r="N851" s="178"/>
      <c r="O851" s="178"/>
      <c r="P851" s="178"/>
      <c r="Q851" s="178"/>
      <c r="R851" s="178"/>
      <c r="S851" s="178"/>
      <c r="T851" s="178"/>
      <c r="U851" s="178"/>
      <c r="V851" s="178"/>
      <c r="W851" s="178"/>
      <c r="X851" s="178"/>
      <c r="Y851" s="178"/>
      <c r="Z851" s="178"/>
    </row>
    <row r="852" ht="14.25" customHeight="1">
      <c r="A852" s="176"/>
      <c r="B852" s="177"/>
      <c r="C852" s="177"/>
      <c r="D852" s="177"/>
      <c r="E852" s="177"/>
      <c r="F852" s="177"/>
      <c r="G852" s="177"/>
      <c r="H852" s="178"/>
      <c r="I852" s="178"/>
      <c r="J852" s="178"/>
      <c r="K852" s="178"/>
      <c r="L852" s="178"/>
      <c r="M852" s="178"/>
      <c r="N852" s="178"/>
      <c r="O852" s="178"/>
      <c r="P852" s="178"/>
      <c r="Q852" s="178"/>
      <c r="R852" s="178"/>
      <c r="S852" s="178"/>
      <c r="T852" s="178"/>
      <c r="U852" s="178"/>
      <c r="V852" s="178"/>
      <c r="W852" s="178"/>
      <c r="X852" s="178"/>
      <c r="Y852" s="178"/>
      <c r="Z852" s="178"/>
    </row>
    <row r="853" ht="14.25" customHeight="1">
      <c r="A853" s="176"/>
      <c r="B853" s="177"/>
      <c r="C853" s="177"/>
      <c r="D853" s="177"/>
      <c r="E853" s="177"/>
      <c r="F853" s="177"/>
      <c r="G853" s="177"/>
      <c r="H853" s="178"/>
      <c r="I853" s="178"/>
      <c r="J853" s="178"/>
      <c r="K853" s="178"/>
      <c r="L853" s="178"/>
      <c r="M853" s="178"/>
      <c r="N853" s="178"/>
      <c r="O853" s="178"/>
      <c r="P853" s="178"/>
      <c r="Q853" s="178"/>
      <c r="R853" s="178"/>
      <c r="S853" s="178"/>
      <c r="T853" s="178"/>
      <c r="U853" s="178"/>
      <c r="V853" s="178"/>
      <c r="W853" s="178"/>
      <c r="X853" s="178"/>
      <c r="Y853" s="178"/>
      <c r="Z853" s="178"/>
    </row>
    <row r="854" ht="14.25" customHeight="1">
      <c r="A854" s="176"/>
      <c r="B854" s="177"/>
      <c r="C854" s="177"/>
      <c r="D854" s="177"/>
      <c r="E854" s="177"/>
      <c r="F854" s="177"/>
      <c r="G854" s="177"/>
      <c r="H854" s="178"/>
      <c r="I854" s="178"/>
      <c r="J854" s="178"/>
      <c r="K854" s="178"/>
      <c r="L854" s="178"/>
      <c r="M854" s="178"/>
      <c r="N854" s="178"/>
      <c r="O854" s="178"/>
      <c r="P854" s="178"/>
      <c r="Q854" s="178"/>
      <c r="R854" s="178"/>
      <c r="S854" s="178"/>
      <c r="T854" s="178"/>
      <c r="U854" s="178"/>
      <c r="V854" s="178"/>
      <c r="W854" s="178"/>
      <c r="X854" s="178"/>
      <c r="Y854" s="178"/>
      <c r="Z854" s="178"/>
    </row>
    <row r="855" ht="14.25" customHeight="1">
      <c r="A855" s="176"/>
      <c r="B855" s="177"/>
      <c r="C855" s="177"/>
      <c r="D855" s="177"/>
      <c r="E855" s="177"/>
      <c r="F855" s="177"/>
      <c r="G855" s="177"/>
      <c r="H855" s="178"/>
      <c r="I855" s="178"/>
      <c r="J855" s="178"/>
      <c r="K855" s="178"/>
      <c r="L855" s="178"/>
      <c r="M855" s="178"/>
      <c r="N855" s="178"/>
      <c r="O855" s="178"/>
      <c r="P855" s="178"/>
      <c r="Q855" s="178"/>
      <c r="R855" s="178"/>
      <c r="S855" s="178"/>
      <c r="T855" s="178"/>
      <c r="U855" s="178"/>
      <c r="V855" s="178"/>
      <c r="W855" s="178"/>
      <c r="X855" s="178"/>
      <c r="Y855" s="178"/>
      <c r="Z855" s="178"/>
    </row>
    <row r="856" ht="14.25" customHeight="1">
      <c r="A856" s="176"/>
      <c r="B856" s="177"/>
      <c r="C856" s="177"/>
      <c r="D856" s="177"/>
      <c r="E856" s="177"/>
      <c r="F856" s="177"/>
      <c r="G856" s="177"/>
      <c r="H856" s="178"/>
      <c r="I856" s="178"/>
      <c r="J856" s="178"/>
      <c r="K856" s="178"/>
      <c r="L856" s="178"/>
      <c r="M856" s="178"/>
      <c r="N856" s="178"/>
      <c r="O856" s="178"/>
      <c r="P856" s="178"/>
      <c r="Q856" s="178"/>
      <c r="R856" s="178"/>
      <c r="S856" s="178"/>
      <c r="T856" s="178"/>
      <c r="U856" s="178"/>
      <c r="V856" s="178"/>
      <c r="W856" s="178"/>
      <c r="X856" s="178"/>
      <c r="Y856" s="178"/>
      <c r="Z856" s="178"/>
    </row>
    <row r="857" ht="14.25" customHeight="1">
      <c r="A857" s="176"/>
      <c r="B857" s="177"/>
      <c r="C857" s="177"/>
      <c r="D857" s="177"/>
      <c r="E857" s="177"/>
      <c r="F857" s="177"/>
      <c r="G857" s="177"/>
      <c r="H857" s="178"/>
      <c r="I857" s="178"/>
      <c r="J857" s="178"/>
      <c r="K857" s="178"/>
      <c r="L857" s="178"/>
      <c r="M857" s="178"/>
      <c r="N857" s="178"/>
      <c r="O857" s="178"/>
      <c r="P857" s="178"/>
      <c r="Q857" s="178"/>
      <c r="R857" s="178"/>
      <c r="S857" s="178"/>
      <c r="T857" s="178"/>
      <c r="U857" s="178"/>
      <c r="V857" s="178"/>
      <c r="W857" s="178"/>
      <c r="X857" s="178"/>
      <c r="Y857" s="178"/>
      <c r="Z857" s="178"/>
    </row>
    <row r="858" ht="14.25" customHeight="1">
      <c r="A858" s="176"/>
      <c r="B858" s="177"/>
      <c r="C858" s="177"/>
      <c r="D858" s="177"/>
      <c r="E858" s="177"/>
      <c r="F858" s="177"/>
      <c r="G858" s="177"/>
      <c r="H858" s="178"/>
      <c r="I858" s="178"/>
      <c r="J858" s="178"/>
      <c r="K858" s="178"/>
      <c r="L858" s="178"/>
      <c r="M858" s="178"/>
      <c r="N858" s="178"/>
      <c r="O858" s="178"/>
      <c r="P858" s="178"/>
      <c r="Q858" s="178"/>
      <c r="R858" s="178"/>
      <c r="S858" s="178"/>
      <c r="T858" s="178"/>
      <c r="U858" s="178"/>
      <c r="V858" s="178"/>
      <c r="W858" s="178"/>
      <c r="X858" s="178"/>
      <c r="Y858" s="178"/>
      <c r="Z858" s="178"/>
    </row>
    <row r="859" ht="14.25" customHeight="1">
      <c r="A859" s="176"/>
      <c r="B859" s="177"/>
      <c r="C859" s="177"/>
      <c r="D859" s="177"/>
      <c r="E859" s="177"/>
      <c r="F859" s="177"/>
      <c r="G859" s="177"/>
      <c r="H859" s="178"/>
      <c r="I859" s="178"/>
      <c r="J859" s="178"/>
      <c r="K859" s="178"/>
      <c r="L859" s="178"/>
      <c r="M859" s="178"/>
      <c r="N859" s="178"/>
      <c r="O859" s="178"/>
      <c r="P859" s="178"/>
      <c r="Q859" s="178"/>
      <c r="R859" s="178"/>
      <c r="S859" s="178"/>
      <c r="T859" s="178"/>
      <c r="U859" s="178"/>
      <c r="V859" s="178"/>
      <c r="W859" s="178"/>
      <c r="X859" s="178"/>
      <c r="Y859" s="178"/>
      <c r="Z859" s="178"/>
    </row>
    <row r="860" ht="14.25" customHeight="1">
      <c r="A860" s="176"/>
      <c r="B860" s="177"/>
      <c r="C860" s="177"/>
      <c r="D860" s="177"/>
      <c r="E860" s="177"/>
      <c r="F860" s="177"/>
      <c r="G860" s="177"/>
      <c r="H860" s="178"/>
      <c r="I860" s="178"/>
      <c r="J860" s="178"/>
      <c r="K860" s="178"/>
      <c r="L860" s="178"/>
      <c r="M860" s="178"/>
      <c r="N860" s="178"/>
      <c r="O860" s="178"/>
      <c r="P860" s="178"/>
      <c r="Q860" s="178"/>
      <c r="R860" s="178"/>
      <c r="S860" s="178"/>
      <c r="T860" s="178"/>
      <c r="U860" s="178"/>
      <c r="V860" s="178"/>
      <c r="W860" s="178"/>
      <c r="X860" s="178"/>
      <c r="Y860" s="178"/>
      <c r="Z860" s="178"/>
    </row>
    <row r="861" ht="14.25" customHeight="1">
      <c r="A861" s="176"/>
      <c r="B861" s="177"/>
      <c r="C861" s="177"/>
      <c r="D861" s="177"/>
      <c r="E861" s="177"/>
      <c r="F861" s="177"/>
      <c r="G861" s="177"/>
      <c r="H861" s="178"/>
      <c r="I861" s="178"/>
      <c r="J861" s="178"/>
      <c r="K861" s="178"/>
      <c r="L861" s="178"/>
      <c r="M861" s="178"/>
      <c r="N861" s="178"/>
      <c r="O861" s="178"/>
      <c r="P861" s="178"/>
      <c r="Q861" s="178"/>
      <c r="R861" s="178"/>
      <c r="S861" s="178"/>
      <c r="T861" s="178"/>
      <c r="U861" s="178"/>
      <c r="V861" s="178"/>
      <c r="W861" s="178"/>
      <c r="X861" s="178"/>
      <c r="Y861" s="178"/>
      <c r="Z861" s="178"/>
    </row>
    <row r="862" ht="14.25" customHeight="1">
      <c r="A862" s="176"/>
      <c r="B862" s="177"/>
      <c r="C862" s="177"/>
      <c r="D862" s="177"/>
      <c r="E862" s="177"/>
      <c r="F862" s="177"/>
      <c r="G862" s="177"/>
      <c r="H862" s="178"/>
      <c r="I862" s="178"/>
      <c r="J862" s="178"/>
      <c r="K862" s="178"/>
      <c r="L862" s="178"/>
      <c r="M862" s="178"/>
      <c r="N862" s="178"/>
      <c r="O862" s="178"/>
      <c r="P862" s="178"/>
      <c r="Q862" s="178"/>
      <c r="R862" s="178"/>
      <c r="S862" s="178"/>
      <c r="T862" s="178"/>
      <c r="U862" s="178"/>
      <c r="V862" s="178"/>
      <c r="W862" s="178"/>
      <c r="X862" s="178"/>
      <c r="Y862" s="178"/>
      <c r="Z862" s="178"/>
    </row>
    <row r="863" ht="14.25" customHeight="1">
      <c r="A863" s="176"/>
      <c r="B863" s="177"/>
      <c r="C863" s="177"/>
      <c r="D863" s="177"/>
      <c r="E863" s="177"/>
      <c r="F863" s="177"/>
      <c r="G863" s="177"/>
      <c r="H863" s="178"/>
      <c r="I863" s="178"/>
      <c r="J863" s="178"/>
      <c r="K863" s="178"/>
      <c r="L863" s="178"/>
      <c r="M863" s="178"/>
      <c r="N863" s="178"/>
      <c r="O863" s="178"/>
      <c r="P863" s="178"/>
      <c r="Q863" s="178"/>
      <c r="R863" s="178"/>
      <c r="S863" s="178"/>
      <c r="T863" s="178"/>
      <c r="U863" s="178"/>
      <c r="V863" s="178"/>
      <c r="W863" s="178"/>
      <c r="X863" s="178"/>
      <c r="Y863" s="178"/>
      <c r="Z863" s="178"/>
    </row>
    <row r="864" ht="14.25" customHeight="1">
      <c r="A864" s="176"/>
      <c r="B864" s="177"/>
      <c r="C864" s="177"/>
      <c r="D864" s="177"/>
      <c r="E864" s="177"/>
      <c r="F864" s="177"/>
      <c r="G864" s="177"/>
      <c r="H864" s="178"/>
      <c r="I864" s="178"/>
      <c r="J864" s="178"/>
      <c r="K864" s="178"/>
      <c r="L864" s="178"/>
      <c r="M864" s="178"/>
      <c r="N864" s="178"/>
      <c r="O864" s="178"/>
      <c r="P864" s="178"/>
      <c r="Q864" s="178"/>
      <c r="R864" s="178"/>
      <c r="S864" s="178"/>
      <c r="T864" s="178"/>
      <c r="U864" s="178"/>
      <c r="V864" s="178"/>
      <c r="W864" s="178"/>
      <c r="X864" s="178"/>
      <c r="Y864" s="178"/>
      <c r="Z864" s="178"/>
    </row>
    <row r="865" ht="14.25" customHeight="1">
      <c r="A865" s="176"/>
      <c r="B865" s="177"/>
      <c r="C865" s="177"/>
      <c r="D865" s="177"/>
      <c r="E865" s="177"/>
      <c r="F865" s="177"/>
      <c r="G865" s="177"/>
      <c r="H865" s="178"/>
      <c r="I865" s="178"/>
      <c r="J865" s="178"/>
      <c r="K865" s="178"/>
      <c r="L865" s="178"/>
      <c r="M865" s="178"/>
      <c r="N865" s="178"/>
      <c r="O865" s="178"/>
      <c r="P865" s="178"/>
      <c r="Q865" s="178"/>
      <c r="R865" s="178"/>
      <c r="S865" s="178"/>
      <c r="T865" s="178"/>
      <c r="U865" s="178"/>
      <c r="V865" s="178"/>
      <c r="W865" s="178"/>
      <c r="X865" s="178"/>
      <c r="Y865" s="178"/>
      <c r="Z865" s="178"/>
    </row>
    <row r="866" ht="14.25" customHeight="1">
      <c r="A866" s="176"/>
      <c r="B866" s="177"/>
      <c r="C866" s="177"/>
      <c r="D866" s="177"/>
      <c r="E866" s="177"/>
      <c r="F866" s="177"/>
      <c r="G866" s="177"/>
      <c r="H866" s="178"/>
      <c r="I866" s="178"/>
      <c r="J866" s="178"/>
      <c r="K866" s="178"/>
      <c r="L866" s="178"/>
      <c r="M866" s="178"/>
      <c r="N866" s="178"/>
      <c r="O866" s="178"/>
      <c r="P866" s="178"/>
      <c r="Q866" s="178"/>
      <c r="R866" s="178"/>
      <c r="S866" s="178"/>
      <c r="T866" s="178"/>
      <c r="U866" s="178"/>
      <c r="V866" s="178"/>
      <c r="W866" s="178"/>
      <c r="X866" s="178"/>
      <c r="Y866" s="178"/>
      <c r="Z866" s="178"/>
    </row>
    <row r="867" ht="14.25" customHeight="1">
      <c r="A867" s="176"/>
      <c r="B867" s="177"/>
      <c r="C867" s="177"/>
      <c r="D867" s="177"/>
      <c r="E867" s="177"/>
      <c r="F867" s="177"/>
      <c r="G867" s="177"/>
      <c r="H867" s="178"/>
      <c r="I867" s="178"/>
      <c r="J867" s="178"/>
      <c r="K867" s="178"/>
      <c r="L867" s="178"/>
      <c r="M867" s="178"/>
      <c r="N867" s="178"/>
      <c r="O867" s="178"/>
      <c r="P867" s="178"/>
      <c r="Q867" s="178"/>
      <c r="R867" s="178"/>
      <c r="S867" s="178"/>
      <c r="T867" s="178"/>
      <c r="U867" s="178"/>
      <c r="V867" s="178"/>
      <c r="W867" s="178"/>
      <c r="X867" s="178"/>
      <c r="Y867" s="178"/>
      <c r="Z867" s="178"/>
    </row>
    <row r="868" ht="14.25" customHeight="1">
      <c r="A868" s="176"/>
      <c r="B868" s="177"/>
      <c r="C868" s="177"/>
      <c r="D868" s="177"/>
      <c r="E868" s="177"/>
      <c r="F868" s="177"/>
      <c r="G868" s="177"/>
      <c r="H868" s="178"/>
      <c r="I868" s="178"/>
      <c r="J868" s="178"/>
      <c r="K868" s="178"/>
      <c r="L868" s="178"/>
      <c r="M868" s="178"/>
      <c r="N868" s="178"/>
      <c r="O868" s="178"/>
      <c r="P868" s="178"/>
      <c r="Q868" s="178"/>
      <c r="R868" s="178"/>
      <c r="S868" s="178"/>
      <c r="T868" s="178"/>
      <c r="U868" s="178"/>
      <c r="V868" s="178"/>
      <c r="W868" s="178"/>
      <c r="X868" s="178"/>
      <c r="Y868" s="178"/>
      <c r="Z868" s="178"/>
    </row>
    <row r="869" ht="14.25" customHeight="1">
      <c r="A869" s="176"/>
      <c r="B869" s="177"/>
      <c r="C869" s="177"/>
      <c r="D869" s="177"/>
      <c r="E869" s="177"/>
      <c r="F869" s="177"/>
      <c r="G869" s="177"/>
      <c r="H869" s="178"/>
      <c r="I869" s="178"/>
      <c r="J869" s="178"/>
      <c r="K869" s="178"/>
      <c r="L869" s="178"/>
      <c r="M869" s="178"/>
      <c r="N869" s="178"/>
      <c r="O869" s="178"/>
      <c r="P869" s="178"/>
      <c r="Q869" s="178"/>
      <c r="R869" s="178"/>
      <c r="S869" s="178"/>
      <c r="T869" s="178"/>
      <c r="U869" s="178"/>
      <c r="V869" s="178"/>
      <c r="W869" s="178"/>
      <c r="X869" s="178"/>
      <c r="Y869" s="178"/>
      <c r="Z869" s="178"/>
    </row>
    <row r="870" ht="14.25" customHeight="1">
      <c r="A870" s="176"/>
      <c r="B870" s="177"/>
      <c r="C870" s="177"/>
      <c r="D870" s="177"/>
      <c r="E870" s="177"/>
      <c r="F870" s="177"/>
      <c r="G870" s="177"/>
      <c r="H870" s="178"/>
      <c r="I870" s="178"/>
      <c r="J870" s="178"/>
      <c r="K870" s="178"/>
      <c r="L870" s="178"/>
      <c r="M870" s="178"/>
      <c r="N870" s="178"/>
      <c r="O870" s="178"/>
      <c r="P870" s="178"/>
      <c r="Q870" s="178"/>
      <c r="R870" s="178"/>
      <c r="S870" s="178"/>
      <c r="T870" s="178"/>
      <c r="U870" s="178"/>
      <c r="V870" s="178"/>
      <c r="W870" s="178"/>
      <c r="X870" s="178"/>
      <c r="Y870" s="178"/>
      <c r="Z870" s="178"/>
    </row>
    <row r="871" ht="14.25" customHeight="1">
      <c r="A871" s="176"/>
      <c r="B871" s="177"/>
      <c r="C871" s="177"/>
      <c r="D871" s="177"/>
      <c r="E871" s="177"/>
      <c r="F871" s="177"/>
      <c r="G871" s="177"/>
      <c r="H871" s="178"/>
      <c r="I871" s="178"/>
      <c r="J871" s="178"/>
      <c r="K871" s="178"/>
      <c r="L871" s="178"/>
      <c r="M871" s="178"/>
      <c r="N871" s="178"/>
      <c r="O871" s="178"/>
      <c r="P871" s="178"/>
      <c r="Q871" s="178"/>
      <c r="R871" s="178"/>
      <c r="S871" s="178"/>
      <c r="T871" s="178"/>
      <c r="U871" s="178"/>
      <c r="V871" s="178"/>
      <c r="W871" s="178"/>
      <c r="X871" s="178"/>
      <c r="Y871" s="178"/>
      <c r="Z871" s="178"/>
    </row>
    <row r="872" ht="14.25" customHeight="1">
      <c r="A872" s="176"/>
      <c r="B872" s="177"/>
      <c r="C872" s="177"/>
      <c r="D872" s="177"/>
      <c r="E872" s="177"/>
      <c r="F872" s="177"/>
      <c r="G872" s="177"/>
      <c r="H872" s="178"/>
      <c r="I872" s="178"/>
      <c r="J872" s="178"/>
      <c r="K872" s="178"/>
      <c r="L872" s="178"/>
      <c r="M872" s="178"/>
      <c r="N872" s="178"/>
      <c r="O872" s="178"/>
      <c r="P872" s="178"/>
      <c r="Q872" s="178"/>
      <c r="R872" s="178"/>
      <c r="S872" s="178"/>
      <c r="T872" s="178"/>
      <c r="U872" s="178"/>
      <c r="V872" s="178"/>
      <c r="W872" s="178"/>
      <c r="X872" s="178"/>
      <c r="Y872" s="178"/>
      <c r="Z872" s="178"/>
    </row>
    <row r="873" ht="14.25" customHeight="1">
      <c r="A873" s="176"/>
      <c r="B873" s="177"/>
      <c r="C873" s="177"/>
      <c r="D873" s="177"/>
      <c r="E873" s="177"/>
      <c r="F873" s="177"/>
      <c r="G873" s="177"/>
      <c r="H873" s="178"/>
      <c r="I873" s="178"/>
      <c r="J873" s="178"/>
      <c r="K873" s="178"/>
      <c r="L873" s="178"/>
      <c r="M873" s="178"/>
      <c r="N873" s="178"/>
      <c r="O873" s="178"/>
      <c r="P873" s="178"/>
      <c r="Q873" s="178"/>
      <c r="R873" s="178"/>
      <c r="S873" s="178"/>
      <c r="T873" s="178"/>
      <c r="U873" s="178"/>
      <c r="V873" s="178"/>
      <c r="W873" s="178"/>
      <c r="X873" s="178"/>
      <c r="Y873" s="178"/>
      <c r="Z873" s="178"/>
    </row>
    <row r="874" ht="14.25" customHeight="1">
      <c r="A874" s="176"/>
      <c r="B874" s="177"/>
      <c r="C874" s="177"/>
      <c r="D874" s="177"/>
      <c r="E874" s="177"/>
      <c r="F874" s="177"/>
      <c r="G874" s="177"/>
      <c r="H874" s="178"/>
      <c r="I874" s="178"/>
      <c r="J874" s="178"/>
      <c r="K874" s="178"/>
      <c r="L874" s="178"/>
      <c r="M874" s="178"/>
      <c r="N874" s="178"/>
      <c r="O874" s="178"/>
      <c r="P874" s="178"/>
      <c r="Q874" s="178"/>
      <c r="R874" s="178"/>
      <c r="S874" s="178"/>
      <c r="T874" s="178"/>
      <c r="U874" s="178"/>
      <c r="V874" s="178"/>
      <c r="W874" s="178"/>
      <c r="X874" s="178"/>
      <c r="Y874" s="178"/>
      <c r="Z874" s="178"/>
    </row>
    <row r="875" ht="14.25" customHeight="1">
      <c r="A875" s="176"/>
      <c r="B875" s="177"/>
      <c r="C875" s="177"/>
      <c r="D875" s="177"/>
      <c r="E875" s="177"/>
      <c r="F875" s="177"/>
      <c r="G875" s="177"/>
      <c r="H875" s="178"/>
      <c r="I875" s="178"/>
      <c r="J875" s="178"/>
      <c r="K875" s="178"/>
      <c r="L875" s="178"/>
      <c r="M875" s="178"/>
      <c r="N875" s="178"/>
      <c r="O875" s="178"/>
      <c r="P875" s="178"/>
      <c r="Q875" s="178"/>
      <c r="R875" s="178"/>
      <c r="S875" s="178"/>
      <c r="T875" s="178"/>
      <c r="U875" s="178"/>
      <c r="V875" s="178"/>
      <c r="W875" s="178"/>
      <c r="X875" s="178"/>
      <c r="Y875" s="178"/>
      <c r="Z875" s="178"/>
    </row>
    <row r="876" ht="14.25" customHeight="1">
      <c r="A876" s="176"/>
      <c r="B876" s="177"/>
      <c r="C876" s="177"/>
      <c r="D876" s="177"/>
      <c r="E876" s="177"/>
      <c r="F876" s="177"/>
      <c r="G876" s="177"/>
      <c r="H876" s="178"/>
      <c r="I876" s="178"/>
      <c r="J876" s="178"/>
      <c r="K876" s="178"/>
      <c r="L876" s="178"/>
      <c r="M876" s="178"/>
      <c r="N876" s="178"/>
      <c r="O876" s="178"/>
      <c r="P876" s="178"/>
      <c r="Q876" s="178"/>
      <c r="R876" s="178"/>
      <c r="S876" s="178"/>
      <c r="T876" s="178"/>
      <c r="U876" s="178"/>
      <c r="V876" s="178"/>
      <c r="W876" s="178"/>
      <c r="X876" s="178"/>
      <c r="Y876" s="178"/>
      <c r="Z876" s="178"/>
    </row>
    <row r="877" ht="14.25" customHeight="1">
      <c r="A877" s="176"/>
      <c r="B877" s="177"/>
      <c r="C877" s="177"/>
      <c r="D877" s="177"/>
      <c r="E877" s="177"/>
      <c r="F877" s="177"/>
      <c r="G877" s="177"/>
      <c r="H877" s="178"/>
      <c r="I877" s="178"/>
      <c r="J877" s="178"/>
      <c r="K877" s="178"/>
      <c r="L877" s="178"/>
      <c r="M877" s="178"/>
      <c r="N877" s="178"/>
      <c r="O877" s="178"/>
      <c r="P877" s="178"/>
      <c r="Q877" s="178"/>
      <c r="R877" s="178"/>
      <c r="S877" s="178"/>
      <c r="T877" s="178"/>
      <c r="U877" s="178"/>
      <c r="V877" s="178"/>
      <c r="W877" s="178"/>
      <c r="X877" s="178"/>
      <c r="Y877" s="178"/>
      <c r="Z877" s="178"/>
    </row>
    <row r="878" ht="14.25" customHeight="1">
      <c r="A878" s="176"/>
      <c r="B878" s="177"/>
      <c r="C878" s="177"/>
      <c r="D878" s="177"/>
      <c r="E878" s="177"/>
      <c r="F878" s="177"/>
      <c r="G878" s="177"/>
      <c r="H878" s="178"/>
      <c r="I878" s="178"/>
      <c r="J878" s="178"/>
      <c r="K878" s="178"/>
      <c r="L878" s="178"/>
      <c r="M878" s="178"/>
      <c r="N878" s="178"/>
      <c r="O878" s="178"/>
      <c r="P878" s="178"/>
      <c r="Q878" s="178"/>
      <c r="R878" s="178"/>
      <c r="S878" s="178"/>
      <c r="T878" s="178"/>
      <c r="U878" s="178"/>
      <c r="V878" s="178"/>
      <c r="W878" s="178"/>
      <c r="X878" s="178"/>
      <c r="Y878" s="178"/>
      <c r="Z878" s="178"/>
    </row>
    <row r="879" ht="14.25" customHeight="1">
      <c r="A879" s="176"/>
      <c r="B879" s="177"/>
      <c r="C879" s="177"/>
      <c r="D879" s="177"/>
      <c r="E879" s="177"/>
      <c r="F879" s="177"/>
      <c r="G879" s="177"/>
      <c r="H879" s="178"/>
      <c r="I879" s="178"/>
      <c r="J879" s="178"/>
      <c r="K879" s="178"/>
      <c r="L879" s="178"/>
      <c r="M879" s="178"/>
      <c r="N879" s="178"/>
      <c r="O879" s="178"/>
      <c r="P879" s="178"/>
      <c r="Q879" s="178"/>
      <c r="R879" s="178"/>
      <c r="S879" s="178"/>
      <c r="T879" s="178"/>
      <c r="U879" s="178"/>
      <c r="V879" s="178"/>
      <c r="W879" s="178"/>
      <c r="X879" s="178"/>
      <c r="Y879" s="178"/>
      <c r="Z879" s="178"/>
    </row>
    <row r="880" ht="14.25" customHeight="1">
      <c r="A880" s="176"/>
      <c r="B880" s="177"/>
      <c r="C880" s="177"/>
      <c r="D880" s="177"/>
      <c r="E880" s="177"/>
      <c r="F880" s="177"/>
      <c r="G880" s="177"/>
      <c r="H880" s="178"/>
      <c r="I880" s="178"/>
      <c r="J880" s="178"/>
      <c r="K880" s="178"/>
      <c r="L880" s="178"/>
      <c r="M880" s="178"/>
      <c r="N880" s="178"/>
      <c r="O880" s="178"/>
      <c r="P880" s="178"/>
      <c r="Q880" s="178"/>
      <c r="R880" s="178"/>
      <c r="S880" s="178"/>
      <c r="T880" s="178"/>
      <c r="U880" s="178"/>
      <c r="V880" s="178"/>
      <c r="W880" s="178"/>
      <c r="X880" s="178"/>
      <c r="Y880" s="178"/>
      <c r="Z880" s="178"/>
    </row>
    <row r="881" ht="14.25" customHeight="1">
      <c r="A881" s="176"/>
      <c r="B881" s="177"/>
      <c r="C881" s="177"/>
      <c r="D881" s="177"/>
      <c r="E881" s="177"/>
      <c r="F881" s="177"/>
      <c r="G881" s="177"/>
      <c r="H881" s="178"/>
      <c r="I881" s="178"/>
      <c r="J881" s="178"/>
      <c r="K881" s="178"/>
      <c r="L881" s="178"/>
      <c r="M881" s="178"/>
      <c r="N881" s="178"/>
      <c r="O881" s="178"/>
      <c r="P881" s="178"/>
      <c r="Q881" s="178"/>
      <c r="R881" s="178"/>
      <c r="S881" s="178"/>
      <c r="T881" s="178"/>
      <c r="U881" s="178"/>
      <c r="V881" s="178"/>
      <c r="W881" s="178"/>
      <c r="X881" s="178"/>
      <c r="Y881" s="178"/>
      <c r="Z881" s="178"/>
    </row>
    <row r="882" ht="14.25" customHeight="1">
      <c r="A882" s="176"/>
      <c r="B882" s="177"/>
      <c r="C882" s="177"/>
      <c r="D882" s="177"/>
      <c r="E882" s="177"/>
      <c r="F882" s="177"/>
      <c r="G882" s="177"/>
      <c r="H882" s="178"/>
      <c r="I882" s="178"/>
      <c r="J882" s="178"/>
      <c r="K882" s="178"/>
      <c r="L882" s="178"/>
      <c r="M882" s="178"/>
      <c r="N882" s="178"/>
      <c r="O882" s="178"/>
      <c r="P882" s="178"/>
      <c r="Q882" s="178"/>
      <c r="R882" s="178"/>
      <c r="S882" s="178"/>
      <c r="T882" s="178"/>
      <c r="U882" s="178"/>
      <c r="V882" s="178"/>
      <c r="W882" s="178"/>
      <c r="X882" s="178"/>
      <c r="Y882" s="178"/>
      <c r="Z882" s="178"/>
    </row>
    <row r="883" ht="14.25" customHeight="1">
      <c r="A883" s="176"/>
      <c r="B883" s="177"/>
      <c r="C883" s="177"/>
      <c r="D883" s="177"/>
      <c r="E883" s="177"/>
      <c r="F883" s="177"/>
      <c r="G883" s="177"/>
      <c r="H883" s="178"/>
      <c r="I883" s="178"/>
      <c r="J883" s="178"/>
      <c r="K883" s="178"/>
      <c r="L883" s="178"/>
      <c r="M883" s="178"/>
      <c r="N883" s="178"/>
      <c r="O883" s="178"/>
      <c r="P883" s="178"/>
      <c r="Q883" s="178"/>
      <c r="R883" s="178"/>
      <c r="S883" s="178"/>
      <c r="T883" s="178"/>
      <c r="U883" s="178"/>
      <c r="V883" s="178"/>
      <c r="W883" s="178"/>
      <c r="X883" s="178"/>
      <c r="Y883" s="178"/>
      <c r="Z883" s="178"/>
    </row>
    <row r="884" ht="14.25" customHeight="1">
      <c r="A884" s="176"/>
      <c r="B884" s="177"/>
      <c r="C884" s="177"/>
      <c r="D884" s="177"/>
      <c r="E884" s="177"/>
      <c r="F884" s="177"/>
      <c r="G884" s="177"/>
      <c r="H884" s="178"/>
      <c r="I884" s="178"/>
      <c r="J884" s="178"/>
      <c r="K884" s="178"/>
      <c r="L884" s="178"/>
      <c r="M884" s="178"/>
      <c r="N884" s="178"/>
      <c r="O884" s="178"/>
      <c r="P884" s="178"/>
      <c r="Q884" s="178"/>
      <c r="R884" s="178"/>
      <c r="S884" s="178"/>
      <c r="T884" s="178"/>
      <c r="U884" s="178"/>
      <c r="V884" s="178"/>
      <c r="W884" s="178"/>
      <c r="X884" s="178"/>
      <c r="Y884" s="178"/>
      <c r="Z884" s="178"/>
    </row>
    <row r="885" ht="14.25" customHeight="1">
      <c r="A885" s="176"/>
      <c r="B885" s="177"/>
      <c r="C885" s="177"/>
      <c r="D885" s="177"/>
      <c r="E885" s="177"/>
      <c r="F885" s="177"/>
      <c r="G885" s="177"/>
      <c r="H885" s="178"/>
      <c r="I885" s="178"/>
      <c r="J885" s="178"/>
      <c r="K885" s="178"/>
      <c r="L885" s="178"/>
      <c r="M885" s="178"/>
      <c r="N885" s="178"/>
      <c r="O885" s="178"/>
      <c r="P885" s="178"/>
      <c r="Q885" s="178"/>
      <c r="R885" s="178"/>
      <c r="S885" s="178"/>
      <c r="T885" s="178"/>
      <c r="U885" s="178"/>
      <c r="V885" s="178"/>
      <c r="W885" s="178"/>
      <c r="X885" s="178"/>
      <c r="Y885" s="178"/>
      <c r="Z885" s="178"/>
    </row>
    <row r="886" ht="14.25" customHeight="1">
      <c r="A886" s="176"/>
      <c r="B886" s="177"/>
      <c r="C886" s="177"/>
      <c r="D886" s="177"/>
      <c r="E886" s="177"/>
      <c r="F886" s="177"/>
      <c r="G886" s="177"/>
      <c r="H886" s="178"/>
      <c r="I886" s="178"/>
      <c r="J886" s="178"/>
      <c r="K886" s="178"/>
      <c r="L886" s="178"/>
      <c r="M886" s="178"/>
      <c r="N886" s="178"/>
      <c r="O886" s="178"/>
      <c r="P886" s="178"/>
      <c r="Q886" s="178"/>
      <c r="R886" s="178"/>
      <c r="S886" s="178"/>
      <c r="T886" s="178"/>
      <c r="U886" s="178"/>
      <c r="V886" s="178"/>
      <c r="W886" s="178"/>
      <c r="X886" s="178"/>
      <c r="Y886" s="178"/>
      <c r="Z886" s="178"/>
    </row>
    <row r="887" ht="14.25" customHeight="1">
      <c r="A887" s="176"/>
      <c r="B887" s="177"/>
      <c r="C887" s="177"/>
      <c r="D887" s="177"/>
      <c r="E887" s="177"/>
      <c r="F887" s="177"/>
      <c r="G887" s="177"/>
      <c r="H887" s="178"/>
      <c r="I887" s="178"/>
      <c r="J887" s="178"/>
      <c r="K887" s="178"/>
      <c r="L887" s="178"/>
      <c r="M887" s="178"/>
      <c r="N887" s="178"/>
      <c r="O887" s="178"/>
      <c r="P887" s="178"/>
      <c r="Q887" s="178"/>
      <c r="R887" s="178"/>
      <c r="S887" s="178"/>
      <c r="T887" s="178"/>
      <c r="U887" s="178"/>
      <c r="V887" s="178"/>
      <c r="W887" s="178"/>
      <c r="X887" s="178"/>
      <c r="Y887" s="178"/>
      <c r="Z887" s="178"/>
    </row>
    <row r="888" ht="14.25" customHeight="1">
      <c r="A888" s="176"/>
      <c r="B888" s="177"/>
      <c r="C888" s="177"/>
      <c r="D888" s="177"/>
      <c r="E888" s="177"/>
      <c r="F888" s="177"/>
      <c r="G888" s="177"/>
      <c r="H888" s="178"/>
      <c r="I888" s="178"/>
      <c r="J888" s="178"/>
      <c r="K888" s="178"/>
      <c r="L888" s="178"/>
      <c r="M888" s="178"/>
      <c r="N888" s="178"/>
      <c r="O888" s="178"/>
      <c r="P888" s="178"/>
      <c r="Q888" s="178"/>
      <c r="R888" s="178"/>
      <c r="S888" s="178"/>
      <c r="T888" s="178"/>
      <c r="U888" s="178"/>
      <c r="V888" s="178"/>
      <c r="W888" s="178"/>
      <c r="X888" s="178"/>
      <c r="Y888" s="178"/>
      <c r="Z888" s="178"/>
    </row>
    <row r="889" ht="14.25" customHeight="1">
      <c r="A889" s="176"/>
      <c r="B889" s="177"/>
      <c r="C889" s="177"/>
      <c r="D889" s="177"/>
      <c r="E889" s="177"/>
      <c r="F889" s="177"/>
      <c r="G889" s="177"/>
      <c r="H889" s="178"/>
      <c r="I889" s="178"/>
      <c r="J889" s="178"/>
      <c r="K889" s="178"/>
      <c r="L889" s="178"/>
      <c r="M889" s="178"/>
      <c r="N889" s="178"/>
      <c r="O889" s="178"/>
      <c r="P889" s="178"/>
      <c r="Q889" s="178"/>
      <c r="R889" s="178"/>
      <c r="S889" s="178"/>
      <c r="T889" s="178"/>
      <c r="U889" s="178"/>
      <c r="V889" s="178"/>
      <c r="W889" s="178"/>
      <c r="X889" s="178"/>
      <c r="Y889" s="178"/>
      <c r="Z889" s="178"/>
    </row>
    <row r="890" ht="14.25" customHeight="1">
      <c r="A890" s="176"/>
      <c r="B890" s="177"/>
      <c r="C890" s="177"/>
      <c r="D890" s="177"/>
      <c r="E890" s="177"/>
      <c r="F890" s="177"/>
      <c r="G890" s="177"/>
      <c r="H890" s="178"/>
      <c r="I890" s="178"/>
      <c r="J890" s="178"/>
      <c r="K890" s="178"/>
      <c r="L890" s="178"/>
      <c r="M890" s="178"/>
      <c r="N890" s="178"/>
      <c r="O890" s="178"/>
      <c r="P890" s="178"/>
      <c r="Q890" s="178"/>
      <c r="R890" s="178"/>
      <c r="S890" s="178"/>
      <c r="T890" s="178"/>
      <c r="U890" s="178"/>
      <c r="V890" s="178"/>
      <c r="W890" s="178"/>
      <c r="X890" s="178"/>
      <c r="Y890" s="178"/>
      <c r="Z890" s="178"/>
    </row>
    <row r="891" ht="14.25" customHeight="1">
      <c r="A891" s="176"/>
      <c r="B891" s="177"/>
      <c r="C891" s="177"/>
      <c r="D891" s="177"/>
      <c r="E891" s="177"/>
      <c r="F891" s="177"/>
      <c r="G891" s="177"/>
      <c r="H891" s="178"/>
      <c r="I891" s="178"/>
      <c r="J891" s="178"/>
      <c r="K891" s="178"/>
      <c r="L891" s="178"/>
      <c r="M891" s="178"/>
      <c r="N891" s="178"/>
      <c r="O891" s="178"/>
      <c r="P891" s="178"/>
      <c r="Q891" s="178"/>
      <c r="R891" s="178"/>
      <c r="S891" s="178"/>
      <c r="T891" s="178"/>
      <c r="U891" s="178"/>
      <c r="V891" s="178"/>
      <c r="W891" s="178"/>
      <c r="X891" s="178"/>
      <c r="Y891" s="178"/>
      <c r="Z891" s="178"/>
    </row>
    <row r="892" ht="14.25" customHeight="1">
      <c r="A892" s="176"/>
      <c r="B892" s="177"/>
      <c r="C892" s="177"/>
      <c r="D892" s="177"/>
      <c r="E892" s="177"/>
      <c r="F892" s="177"/>
      <c r="G892" s="177"/>
      <c r="H892" s="178"/>
      <c r="I892" s="178"/>
      <c r="J892" s="178"/>
      <c r="K892" s="178"/>
      <c r="L892" s="178"/>
      <c r="M892" s="178"/>
      <c r="N892" s="178"/>
      <c r="O892" s="178"/>
      <c r="P892" s="178"/>
      <c r="Q892" s="178"/>
      <c r="R892" s="178"/>
      <c r="S892" s="178"/>
      <c r="T892" s="178"/>
      <c r="U892" s="178"/>
      <c r="V892" s="178"/>
      <c r="W892" s="178"/>
      <c r="X892" s="178"/>
      <c r="Y892" s="178"/>
      <c r="Z892" s="178"/>
    </row>
    <row r="893" ht="14.25" customHeight="1">
      <c r="A893" s="176"/>
      <c r="B893" s="177"/>
      <c r="C893" s="177"/>
      <c r="D893" s="177"/>
      <c r="E893" s="177"/>
      <c r="F893" s="177"/>
      <c r="G893" s="177"/>
      <c r="H893" s="178"/>
      <c r="I893" s="178"/>
      <c r="J893" s="178"/>
      <c r="K893" s="178"/>
      <c r="L893" s="178"/>
      <c r="M893" s="178"/>
      <c r="N893" s="178"/>
      <c r="O893" s="178"/>
      <c r="P893" s="178"/>
      <c r="Q893" s="178"/>
      <c r="R893" s="178"/>
      <c r="S893" s="178"/>
      <c r="T893" s="178"/>
      <c r="U893" s="178"/>
      <c r="V893" s="178"/>
      <c r="W893" s="178"/>
      <c r="X893" s="178"/>
      <c r="Y893" s="178"/>
      <c r="Z893" s="178"/>
    </row>
    <row r="894" ht="14.25" customHeight="1">
      <c r="A894" s="176"/>
      <c r="B894" s="177"/>
      <c r="C894" s="177"/>
      <c r="D894" s="177"/>
      <c r="E894" s="177"/>
      <c r="F894" s="177"/>
      <c r="G894" s="177"/>
      <c r="H894" s="178"/>
      <c r="I894" s="178"/>
      <c r="J894" s="178"/>
      <c r="K894" s="178"/>
      <c r="L894" s="178"/>
      <c r="M894" s="178"/>
      <c r="N894" s="178"/>
      <c r="O894" s="178"/>
      <c r="P894" s="178"/>
      <c r="Q894" s="178"/>
      <c r="R894" s="178"/>
      <c r="S894" s="178"/>
      <c r="T894" s="178"/>
      <c r="U894" s="178"/>
      <c r="V894" s="178"/>
      <c r="W894" s="178"/>
      <c r="X894" s="178"/>
      <c r="Y894" s="178"/>
      <c r="Z894" s="178"/>
    </row>
    <row r="895" ht="14.25" customHeight="1">
      <c r="A895" s="176"/>
      <c r="B895" s="177"/>
      <c r="C895" s="177"/>
      <c r="D895" s="177"/>
      <c r="E895" s="177"/>
      <c r="F895" s="177"/>
      <c r="G895" s="177"/>
      <c r="H895" s="178"/>
      <c r="I895" s="178"/>
      <c r="J895" s="178"/>
      <c r="K895" s="178"/>
      <c r="L895" s="178"/>
      <c r="M895" s="178"/>
      <c r="N895" s="178"/>
      <c r="O895" s="178"/>
      <c r="P895" s="178"/>
      <c r="Q895" s="178"/>
      <c r="R895" s="178"/>
      <c r="S895" s="178"/>
      <c r="T895" s="178"/>
      <c r="U895" s="178"/>
      <c r="V895" s="178"/>
      <c r="W895" s="178"/>
      <c r="X895" s="178"/>
      <c r="Y895" s="178"/>
      <c r="Z895" s="178"/>
    </row>
    <row r="896" ht="14.25" customHeight="1">
      <c r="A896" s="176"/>
      <c r="B896" s="177"/>
      <c r="C896" s="177"/>
      <c r="D896" s="177"/>
      <c r="E896" s="177"/>
      <c r="F896" s="177"/>
      <c r="G896" s="177"/>
      <c r="H896" s="178"/>
      <c r="I896" s="178"/>
      <c r="J896" s="178"/>
      <c r="K896" s="178"/>
      <c r="L896" s="178"/>
      <c r="M896" s="178"/>
      <c r="N896" s="178"/>
      <c r="O896" s="178"/>
      <c r="P896" s="178"/>
      <c r="Q896" s="178"/>
      <c r="R896" s="178"/>
      <c r="S896" s="178"/>
      <c r="T896" s="178"/>
      <c r="U896" s="178"/>
      <c r="V896" s="178"/>
      <c r="W896" s="178"/>
      <c r="X896" s="178"/>
      <c r="Y896" s="178"/>
      <c r="Z896" s="178"/>
    </row>
    <row r="897" ht="14.25" customHeight="1">
      <c r="A897" s="176"/>
      <c r="B897" s="177"/>
      <c r="C897" s="177"/>
      <c r="D897" s="177"/>
      <c r="E897" s="177"/>
      <c r="F897" s="177"/>
      <c r="G897" s="177"/>
      <c r="H897" s="178"/>
      <c r="I897" s="178"/>
      <c r="J897" s="178"/>
      <c r="K897" s="178"/>
      <c r="L897" s="178"/>
      <c r="M897" s="178"/>
      <c r="N897" s="178"/>
      <c r="O897" s="178"/>
      <c r="P897" s="178"/>
      <c r="Q897" s="178"/>
      <c r="R897" s="178"/>
      <c r="S897" s="178"/>
      <c r="T897" s="178"/>
      <c r="U897" s="178"/>
      <c r="V897" s="178"/>
      <c r="W897" s="178"/>
      <c r="X897" s="178"/>
      <c r="Y897" s="178"/>
      <c r="Z897" s="178"/>
    </row>
    <row r="898" ht="14.25" customHeight="1">
      <c r="A898" s="176"/>
      <c r="B898" s="177"/>
      <c r="C898" s="177"/>
      <c r="D898" s="177"/>
      <c r="E898" s="177"/>
      <c r="F898" s="177"/>
      <c r="G898" s="177"/>
      <c r="H898" s="178"/>
      <c r="I898" s="178"/>
      <c r="J898" s="178"/>
      <c r="K898" s="178"/>
      <c r="L898" s="178"/>
      <c r="M898" s="178"/>
      <c r="N898" s="178"/>
      <c r="O898" s="178"/>
      <c r="P898" s="178"/>
      <c r="Q898" s="178"/>
      <c r="R898" s="178"/>
      <c r="S898" s="178"/>
      <c r="T898" s="178"/>
      <c r="U898" s="178"/>
      <c r="V898" s="178"/>
      <c r="W898" s="178"/>
      <c r="X898" s="178"/>
      <c r="Y898" s="178"/>
      <c r="Z898" s="178"/>
    </row>
    <row r="899" ht="14.25" customHeight="1">
      <c r="A899" s="176"/>
      <c r="B899" s="177"/>
      <c r="C899" s="177"/>
      <c r="D899" s="177"/>
      <c r="E899" s="177"/>
      <c r="F899" s="177"/>
      <c r="G899" s="177"/>
      <c r="H899" s="178"/>
      <c r="I899" s="178"/>
      <c r="J899" s="178"/>
      <c r="K899" s="178"/>
      <c r="L899" s="178"/>
      <c r="M899" s="178"/>
      <c r="N899" s="178"/>
      <c r="O899" s="178"/>
      <c r="P899" s="178"/>
      <c r="Q899" s="178"/>
      <c r="R899" s="178"/>
      <c r="S899" s="178"/>
      <c r="T899" s="178"/>
      <c r="U899" s="178"/>
      <c r="V899" s="178"/>
      <c r="W899" s="178"/>
      <c r="X899" s="178"/>
      <c r="Y899" s="178"/>
      <c r="Z899" s="178"/>
    </row>
    <row r="900" ht="14.25" customHeight="1">
      <c r="A900" s="176"/>
      <c r="B900" s="177"/>
      <c r="C900" s="177"/>
      <c r="D900" s="177"/>
      <c r="E900" s="177"/>
      <c r="F900" s="177"/>
      <c r="G900" s="177"/>
      <c r="H900" s="178"/>
      <c r="I900" s="178"/>
      <c r="J900" s="178"/>
      <c r="K900" s="178"/>
      <c r="L900" s="178"/>
      <c r="M900" s="178"/>
      <c r="N900" s="178"/>
      <c r="O900" s="178"/>
      <c r="P900" s="178"/>
      <c r="Q900" s="178"/>
      <c r="R900" s="178"/>
      <c r="S900" s="178"/>
      <c r="T900" s="178"/>
      <c r="U900" s="178"/>
      <c r="V900" s="178"/>
      <c r="W900" s="178"/>
      <c r="X900" s="178"/>
      <c r="Y900" s="178"/>
      <c r="Z900" s="178"/>
    </row>
    <row r="901" ht="14.25" customHeight="1">
      <c r="A901" s="176"/>
      <c r="B901" s="177"/>
      <c r="C901" s="177"/>
      <c r="D901" s="177"/>
      <c r="E901" s="177"/>
      <c r="F901" s="177"/>
      <c r="G901" s="177"/>
      <c r="H901" s="178"/>
      <c r="I901" s="178"/>
      <c r="J901" s="178"/>
      <c r="K901" s="178"/>
      <c r="L901" s="178"/>
      <c r="M901" s="178"/>
      <c r="N901" s="178"/>
      <c r="O901" s="178"/>
      <c r="P901" s="178"/>
      <c r="Q901" s="178"/>
      <c r="R901" s="178"/>
      <c r="S901" s="178"/>
      <c r="T901" s="178"/>
      <c r="U901" s="178"/>
      <c r="V901" s="178"/>
      <c r="W901" s="178"/>
      <c r="X901" s="178"/>
      <c r="Y901" s="178"/>
      <c r="Z901" s="178"/>
    </row>
    <row r="902" ht="14.25" customHeight="1">
      <c r="A902" s="176"/>
      <c r="B902" s="177"/>
      <c r="C902" s="177"/>
      <c r="D902" s="177"/>
      <c r="E902" s="177"/>
      <c r="F902" s="177"/>
      <c r="G902" s="177"/>
      <c r="H902" s="178"/>
      <c r="I902" s="178"/>
      <c r="J902" s="178"/>
      <c r="K902" s="178"/>
      <c r="L902" s="178"/>
      <c r="M902" s="178"/>
      <c r="N902" s="178"/>
      <c r="O902" s="178"/>
      <c r="P902" s="178"/>
      <c r="Q902" s="178"/>
      <c r="R902" s="178"/>
      <c r="S902" s="178"/>
      <c r="T902" s="178"/>
      <c r="U902" s="178"/>
      <c r="V902" s="178"/>
      <c r="W902" s="178"/>
      <c r="X902" s="178"/>
      <c r="Y902" s="178"/>
      <c r="Z902" s="178"/>
    </row>
    <row r="903" ht="14.25" customHeight="1">
      <c r="A903" s="176"/>
      <c r="B903" s="177"/>
      <c r="C903" s="177"/>
      <c r="D903" s="177"/>
      <c r="E903" s="177"/>
      <c r="F903" s="177"/>
      <c r="G903" s="177"/>
      <c r="H903" s="178"/>
      <c r="I903" s="178"/>
      <c r="J903" s="178"/>
      <c r="K903" s="178"/>
      <c r="L903" s="178"/>
      <c r="M903" s="178"/>
      <c r="N903" s="178"/>
      <c r="O903" s="178"/>
      <c r="P903" s="178"/>
      <c r="Q903" s="178"/>
      <c r="R903" s="178"/>
      <c r="S903" s="178"/>
      <c r="T903" s="178"/>
      <c r="U903" s="178"/>
      <c r="V903" s="178"/>
      <c r="W903" s="178"/>
      <c r="X903" s="178"/>
      <c r="Y903" s="178"/>
      <c r="Z903" s="178"/>
    </row>
    <row r="904" ht="14.25" customHeight="1">
      <c r="A904" s="176"/>
      <c r="B904" s="177"/>
      <c r="C904" s="177"/>
      <c r="D904" s="177"/>
      <c r="E904" s="177"/>
      <c r="F904" s="177"/>
      <c r="G904" s="177"/>
      <c r="H904" s="178"/>
      <c r="I904" s="178"/>
      <c r="J904" s="178"/>
      <c r="K904" s="178"/>
      <c r="L904" s="178"/>
      <c r="M904" s="178"/>
      <c r="N904" s="178"/>
      <c r="O904" s="178"/>
      <c r="P904" s="178"/>
      <c r="Q904" s="178"/>
      <c r="R904" s="178"/>
      <c r="S904" s="178"/>
      <c r="T904" s="178"/>
      <c r="U904" s="178"/>
      <c r="V904" s="178"/>
      <c r="W904" s="178"/>
      <c r="X904" s="178"/>
      <c r="Y904" s="178"/>
      <c r="Z904" s="178"/>
    </row>
    <row r="905" ht="14.25" customHeight="1">
      <c r="A905" s="176"/>
      <c r="B905" s="177"/>
      <c r="C905" s="177"/>
      <c r="D905" s="177"/>
      <c r="E905" s="177"/>
      <c r="F905" s="177"/>
      <c r="G905" s="177"/>
      <c r="H905" s="178"/>
      <c r="I905" s="178"/>
      <c r="J905" s="178"/>
      <c r="K905" s="178"/>
      <c r="L905" s="178"/>
      <c r="M905" s="178"/>
      <c r="N905" s="178"/>
      <c r="O905" s="178"/>
      <c r="P905" s="178"/>
      <c r="Q905" s="178"/>
      <c r="R905" s="178"/>
      <c r="S905" s="178"/>
      <c r="T905" s="178"/>
      <c r="U905" s="178"/>
      <c r="V905" s="178"/>
      <c r="W905" s="178"/>
      <c r="X905" s="178"/>
      <c r="Y905" s="178"/>
      <c r="Z905" s="178"/>
    </row>
    <row r="906" ht="14.25" customHeight="1">
      <c r="A906" s="176"/>
      <c r="B906" s="177"/>
      <c r="C906" s="177"/>
      <c r="D906" s="177"/>
      <c r="E906" s="177"/>
      <c r="F906" s="177"/>
      <c r="G906" s="177"/>
      <c r="H906" s="178"/>
      <c r="I906" s="178"/>
      <c r="J906" s="178"/>
      <c r="K906" s="178"/>
      <c r="L906" s="178"/>
      <c r="M906" s="178"/>
      <c r="N906" s="178"/>
      <c r="O906" s="178"/>
      <c r="P906" s="178"/>
      <c r="Q906" s="178"/>
      <c r="R906" s="178"/>
      <c r="S906" s="178"/>
      <c r="T906" s="178"/>
      <c r="U906" s="178"/>
      <c r="V906" s="178"/>
      <c r="W906" s="178"/>
      <c r="X906" s="178"/>
      <c r="Y906" s="178"/>
      <c r="Z906" s="178"/>
    </row>
    <row r="907" ht="14.25" customHeight="1">
      <c r="A907" s="176"/>
      <c r="B907" s="177"/>
      <c r="C907" s="177"/>
      <c r="D907" s="177"/>
      <c r="E907" s="177"/>
      <c r="F907" s="177"/>
      <c r="G907" s="177"/>
      <c r="H907" s="178"/>
      <c r="I907" s="178"/>
      <c r="J907" s="178"/>
      <c r="K907" s="178"/>
      <c r="L907" s="178"/>
      <c r="M907" s="178"/>
      <c r="N907" s="178"/>
      <c r="O907" s="178"/>
      <c r="P907" s="178"/>
      <c r="Q907" s="178"/>
      <c r="R907" s="178"/>
      <c r="S907" s="178"/>
      <c r="T907" s="178"/>
      <c r="U907" s="178"/>
      <c r="V907" s="178"/>
      <c r="W907" s="178"/>
      <c r="X907" s="178"/>
      <c r="Y907" s="178"/>
      <c r="Z907" s="178"/>
    </row>
    <row r="908" ht="14.25" customHeight="1">
      <c r="A908" s="176"/>
      <c r="B908" s="177"/>
      <c r="C908" s="177"/>
      <c r="D908" s="177"/>
      <c r="E908" s="177"/>
      <c r="F908" s="177"/>
      <c r="G908" s="177"/>
      <c r="H908" s="178"/>
      <c r="I908" s="178"/>
      <c r="J908" s="178"/>
      <c r="K908" s="178"/>
      <c r="L908" s="178"/>
      <c r="M908" s="178"/>
      <c r="N908" s="178"/>
      <c r="O908" s="178"/>
      <c r="P908" s="178"/>
      <c r="Q908" s="178"/>
      <c r="R908" s="178"/>
      <c r="S908" s="178"/>
      <c r="T908" s="178"/>
      <c r="U908" s="178"/>
      <c r="V908" s="178"/>
      <c r="W908" s="178"/>
      <c r="X908" s="178"/>
      <c r="Y908" s="178"/>
      <c r="Z908" s="178"/>
    </row>
    <row r="909" ht="14.25" customHeight="1">
      <c r="A909" s="176"/>
      <c r="B909" s="177"/>
      <c r="C909" s="177"/>
      <c r="D909" s="177"/>
      <c r="E909" s="177"/>
      <c r="F909" s="177"/>
      <c r="G909" s="177"/>
      <c r="H909" s="178"/>
      <c r="I909" s="178"/>
      <c r="J909" s="178"/>
      <c r="K909" s="178"/>
      <c r="L909" s="178"/>
      <c r="M909" s="178"/>
      <c r="N909" s="178"/>
      <c r="O909" s="178"/>
      <c r="P909" s="178"/>
      <c r="Q909" s="178"/>
      <c r="R909" s="178"/>
      <c r="S909" s="178"/>
      <c r="T909" s="178"/>
      <c r="U909" s="178"/>
      <c r="V909" s="178"/>
      <c r="W909" s="178"/>
      <c r="X909" s="178"/>
      <c r="Y909" s="178"/>
      <c r="Z909" s="178"/>
    </row>
    <row r="910" ht="14.25" customHeight="1">
      <c r="A910" s="176"/>
      <c r="B910" s="177"/>
      <c r="C910" s="177"/>
      <c r="D910" s="177"/>
      <c r="E910" s="177"/>
      <c r="F910" s="177"/>
      <c r="G910" s="177"/>
      <c r="H910" s="178"/>
      <c r="I910" s="178"/>
      <c r="J910" s="178"/>
      <c r="K910" s="178"/>
      <c r="L910" s="178"/>
      <c r="M910" s="178"/>
      <c r="N910" s="178"/>
      <c r="O910" s="178"/>
      <c r="P910" s="178"/>
      <c r="Q910" s="178"/>
      <c r="R910" s="178"/>
      <c r="S910" s="178"/>
      <c r="T910" s="178"/>
      <c r="U910" s="178"/>
      <c r="V910" s="178"/>
      <c r="W910" s="178"/>
      <c r="X910" s="178"/>
      <c r="Y910" s="178"/>
      <c r="Z910" s="178"/>
    </row>
    <row r="911" ht="14.25" customHeight="1">
      <c r="A911" s="176"/>
      <c r="B911" s="177"/>
      <c r="C911" s="177"/>
      <c r="D911" s="177"/>
      <c r="E911" s="177"/>
      <c r="F911" s="177"/>
      <c r="G911" s="177"/>
      <c r="H911" s="178"/>
      <c r="I911" s="178"/>
      <c r="J911" s="178"/>
      <c r="K911" s="178"/>
      <c r="L911" s="178"/>
      <c r="M911" s="178"/>
      <c r="N911" s="178"/>
      <c r="O911" s="178"/>
      <c r="P911" s="178"/>
      <c r="Q911" s="178"/>
      <c r="R911" s="178"/>
      <c r="S911" s="178"/>
      <c r="T911" s="178"/>
      <c r="U911" s="178"/>
      <c r="V911" s="178"/>
      <c r="W911" s="178"/>
      <c r="X911" s="178"/>
      <c r="Y911" s="178"/>
      <c r="Z911" s="178"/>
    </row>
    <row r="912" ht="14.25" customHeight="1">
      <c r="A912" s="176"/>
      <c r="B912" s="177"/>
      <c r="C912" s="177"/>
      <c r="D912" s="177"/>
      <c r="E912" s="177"/>
      <c r="F912" s="177"/>
      <c r="G912" s="177"/>
      <c r="H912" s="178"/>
      <c r="I912" s="178"/>
      <c r="J912" s="178"/>
      <c r="K912" s="178"/>
      <c r="L912" s="178"/>
      <c r="M912" s="178"/>
      <c r="N912" s="178"/>
      <c r="O912" s="178"/>
      <c r="P912" s="178"/>
      <c r="Q912" s="178"/>
      <c r="R912" s="178"/>
      <c r="S912" s="178"/>
      <c r="T912" s="178"/>
      <c r="U912" s="178"/>
      <c r="V912" s="178"/>
      <c r="W912" s="178"/>
      <c r="X912" s="178"/>
      <c r="Y912" s="178"/>
      <c r="Z912" s="178"/>
    </row>
    <row r="913" ht="14.25" customHeight="1">
      <c r="A913" s="176"/>
      <c r="B913" s="177"/>
      <c r="C913" s="177"/>
      <c r="D913" s="177"/>
      <c r="E913" s="177"/>
      <c r="F913" s="177"/>
      <c r="G913" s="177"/>
      <c r="H913" s="178"/>
      <c r="I913" s="178"/>
      <c r="J913" s="178"/>
      <c r="K913" s="178"/>
      <c r="L913" s="178"/>
      <c r="M913" s="178"/>
      <c r="N913" s="178"/>
      <c r="O913" s="178"/>
      <c r="P913" s="178"/>
      <c r="Q913" s="178"/>
      <c r="R913" s="178"/>
      <c r="S913" s="178"/>
      <c r="T913" s="178"/>
      <c r="U913" s="178"/>
      <c r="V913" s="178"/>
      <c r="W913" s="178"/>
      <c r="X913" s="178"/>
      <c r="Y913" s="178"/>
      <c r="Z913" s="178"/>
    </row>
    <row r="914" ht="14.25" customHeight="1">
      <c r="A914" s="176"/>
      <c r="B914" s="177"/>
      <c r="C914" s="177"/>
      <c r="D914" s="177"/>
      <c r="E914" s="177"/>
      <c r="F914" s="177"/>
      <c r="G914" s="177"/>
      <c r="H914" s="178"/>
      <c r="I914" s="178"/>
      <c r="J914" s="178"/>
      <c r="K914" s="178"/>
      <c r="L914" s="178"/>
      <c r="M914" s="178"/>
      <c r="N914" s="178"/>
      <c r="O914" s="178"/>
      <c r="P914" s="178"/>
      <c r="Q914" s="178"/>
      <c r="R914" s="178"/>
      <c r="S914" s="178"/>
      <c r="T914" s="178"/>
      <c r="U914" s="178"/>
      <c r="V914" s="178"/>
      <c r="W914" s="178"/>
      <c r="X914" s="178"/>
      <c r="Y914" s="178"/>
      <c r="Z914" s="178"/>
    </row>
    <row r="915" ht="14.25" customHeight="1">
      <c r="A915" s="176"/>
      <c r="B915" s="177"/>
      <c r="C915" s="177"/>
      <c r="D915" s="177"/>
      <c r="E915" s="177"/>
      <c r="F915" s="177"/>
      <c r="G915" s="177"/>
      <c r="H915" s="178"/>
      <c r="I915" s="178"/>
      <c r="J915" s="178"/>
      <c r="K915" s="178"/>
      <c r="L915" s="178"/>
      <c r="M915" s="178"/>
      <c r="N915" s="178"/>
      <c r="O915" s="178"/>
      <c r="P915" s="178"/>
      <c r="Q915" s="178"/>
      <c r="R915" s="178"/>
      <c r="S915" s="178"/>
      <c r="T915" s="178"/>
      <c r="U915" s="178"/>
      <c r="V915" s="178"/>
      <c r="W915" s="178"/>
      <c r="X915" s="178"/>
      <c r="Y915" s="178"/>
      <c r="Z915" s="178"/>
    </row>
    <row r="916" ht="14.25" customHeight="1">
      <c r="A916" s="176"/>
      <c r="B916" s="177"/>
      <c r="C916" s="177"/>
      <c r="D916" s="177"/>
      <c r="E916" s="177"/>
      <c r="F916" s="177"/>
      <c r="G916" s="177"/>
      <c r="H916" s="178"/>
      <c r="I916" s="178"/>
      <c r="J916" s="178"/>
      <c r="K916" s="178"/>
      <c r="L916" s="178"/>
      <c r="M916" s="178"/>
      <c r="N916" s="178"/>
      <c r="O916" s="178"/>
      <c r="P916" s="178"/>
      <c r="Q916" s="178"/>
      <c r="R916" s="178"/>
      <c r="S916" s="178"/>
      <c r="T916" s="178"/>
      <c r="U916" s="178"/>
      <c r="V916" s="178"/>
      <c r="W916" s="178"/>
      <c r="X916" s="178"/>
      <c r="Y916" s="178"/>
      <c r="Z916" s="178"/>
    </row>
    <row r="917" ht="14.25" customHeight="1">
      <c r="A917" s="176"/>
      <c r="B917" s="177"/>
      <c r="C917" s="177"/>
      <c r="D917" s="177"/>
      <c r="E917" s="177"/>
      <c r="F917" s="177"/>
      <c r="G917" s="177"/>
      <c r="H917" s="178"/>
      <c r="I917" s="178"/>
      <c r="J917" s="178"/>
      <c r="K917" s="178"/>
      <c r="L917" s="178"/>
      <c r="M917" s="178"/>
      <c r="N917" s="178"/>
      <c r="O917" s="178"/>
      <c r="P917" s="178"/>
      <c r="Q917" s="178"/>
      <c r="R917" s="178"/>
      <c r="S917" s="178"/>
      <c r="T917" s="178"/>
      <c r="U917" s="178"/>
      <c r="V917" s="178"/>
      <c r="W917" s="178"/>
      <c r="X917" s="178"/>
      <c r="Y917" s="178"/>
      <c r="Z917" s="178"/>
    </row>
    <row r="918" ht="14.25" customHeight="1">
      <c r="A918" s="176"/>
      <c r="B918" s="177"/>
      <c r="C918" s="177"/>
      <c r="D918" s="177"/>
      <c r="E918" s="177"/>
      <c r="F918" s="177"/>
      <c r="G918" s="177"/>
      <c r="H918" s="178"/>
      <c r="I918" s="178"/>
      <c r="J918" s="178"/>
      <c r="K918" s="178"/>
      <c r="L918" s="178"/>
      <c r="M918" s="178"/>
      <c r="N918" s="178"/>
      <c r="O918" s="178"/>
      <c r="P918" s="178"/>
      <c r="Q918" s="178"/>
      <c r="R918" s="178"/>
      <c r="S918" s="178"/>
      <c r="T918" s="178"/>
      <c r="U918" s="178"/>
      <c r="V918" s="178"/>
      <c r="W918" s="178"/>
      <c r="X918" s="178"/>
      <c r="Y918" s="178"/>
      <c r="Z918" s="178"/>
    </row>
    <row r="919" ht="14.25" customHeight="1">
      <c r="A919" s="176"/>
      <c r="B919" s="177"/>
      <c r="C919" s="177"/>
      <c r="D919" s="177"/>
      <c r="E919" s="177"/>
      <c r="F919" s="177"/>
      <c r="G919" s="177"/>
      <c r="H919" s="178"/>
      <c r="I919" s="178"/>
      <c r="J919" s="178"/>
      <c r="K919" s="178"/>
      <c r="L919" s="178"/>
      <c r="M919" s="178"/>
      <c r="N919" s="178"/>
      <c r="O919" s="178"/>
      <c r="P919" s="178"/>
      <c r="Q919" s="178"/>
      <c r="R919" s="178"/>
      <c r="S919" s="178"/>
      <c r="T919" s="178"/>
      <c r="U919" s="178"/>
      <c r="V919" s="178"/>
      <c r="W919" s="178"/>
      <c r="X919" s="178"/>
      <c r="Y919" s="178"/>
      <c r="Z919" s="178"/>
    </row>
    <row r="920" ht="14.25" customHeight="1">
      <c r="A920" s="176"/>
      <c r="B920" s="177"/>
      <c r="C920" s="177"/>
      <c r="D920" s="177"/>
      <c r="E920" s="177"/>
      <c r="F920" s="177"/>
      <c r="G920" s="177"/>
      <c r="H920" s="178"/>
      <c r="I920" s="178"/>
      <c r="J920" s="178"/>
      <c r="K920" s="178"/>
      <c r="L920" s="178"/>
      <c r="M920" s="178"/>
      <c r="N920" s="178"/>
      <c r="O920" s="178"/>
      <c r="P920" s="178"/>
      <c r="Q920" s="178"/>
      <c r="R920" s="178"/>
      <c r="S920" s="178"/>
      <c r="T920" s="178"/>
      <c r="U920" s="178"/>
      <c r="V920" s="178"/>
      <c r="W920" s="178"/>
      <c r="X920" s="178"/>
      <c r="Y920" s="178"/>
      <c r="Z920" s="178"/>
    </row>
    <row r="921" ht="14.25" customHeight="1">
      <c r="A921" s="176"/>
      <c r="B921" s="177"/>
      <c r="C921" s="177"/>
      <c r="D921" s="177"/>
      <c r="E921" s="177"/>
      <c r="F921" s="177"/>
      <c r="G921" s="177"/>
      <c r="H921" s="178"/>
      <c r="I921" s="178"/>
      <c r="J921" s="178"/>
      <c r="K921" s="178"/>
      <c r="L921" s="178"/>
      <c r="M921" s="178"/>
      <c r="N921" s="178"/>
      <c r="O921" s="178"/>
      <c r="P921" s="178"/>
      <c r="Q921" s="178"/>
      <c r="R921" s="178"/>
      <c r="S921" s="178"/>
      <c r="T921" s="178"/>
      <c r="U921" s="178"/>
      <c r="V921" s="178"/>
      <c r="W921" s="178"/>
      <c r="X921" s="178"/>
      <c r="Y921" s="178"/>
      <c r="Z921" s="178"/>
    </row>
    <row r="922" ht="14.25" customHeight="1">
      <c r="A922" s="176"/>
      <c r="B922" s="177"/>
      <c r="C922" s="177"/>
      <c r="D922" s="177"/>
      <c r="E922" s="177"/>
      <c r="F922" s="177"/>
      <c r="G922" s="177"/>
      <c r="H922" s="178"/>
      <c r="I922" s="178"/>
      <c r="J922" s="178"/>
      <c r="K922" s="178"/>
      <c r="L922" s="178"/>
      <c r="M922" s="178"/>
      <c r="N922" s="178"/>
      <c r="O922" s="178"/>
      <c r="P922" s="178"/>
      <c r="Q922" s="178"/>
      <c r="R922" s="178"/>
      <c r="S922" s="178"/>
      <c r="T922" s="178"/>
      <c r="U922" s="178"/>
      <c r="V922" s="178"/>
      <c r="W922" s="178"/>
      <c r="X922" s="178"/>
      <c r="Y922" s="178"/>
      <c r="Z922" s="178"/>
    </row>
    <row r="923" ht="14.25" customHeight="1">
      <c r="A923" s="176"/>
      <c r="B923" s="177"/>
      <c r="C923" s="177"/>
      <c r="D923" s="177"/>
      <c r="E923" s="177"/>
      <c r="F923" s="177"/>
      <c r="G923" s="177"/>
      <c r="H923" s="178"/>
      <c r="I923" s="178"/>
      <c r="J923" s="178"/>
      <c r="K923" s="178"/>
      <c r="L923" s="178"/>
      <c r="M923" s="178"/>
      <c r="N923" s="178"/>
      <c r="O923" s="178"/>
      <c r="P923" s="178"/>
      <c r="Q923" s="178"/>
      <c r="R923" s="178"/>
      <c r="S923" s="178"/>
      <c r="T923" s="178"/>
      <c r="U923" s="178"/>
      <c r="V923" s="178"/>
      <c r="W923" s="178"/>
      <c r="X923" s="178"/>
      <c r="Y923" s="178"/>
      <c r="Z923" s="178"/>
    </row>
    <row r="924" ht="14.25" customHeight="1">
      <c r="A924" s="176"/>
      <c r="B924" s="177"/>
      <c r="C924" s="177"/>
      <c r="D924" s="177"/>
      <c r="E924" s="177"/>
      <c r="F924" s="177"/>
      <c r="G924" s="177"/>
      <c r="H924" s="178"/>
      <c r="I924" s="178"/>
      <c r="J924" s="178"/>
      <c r="K924" s="178"/>
      <c r="L924" s="178"/>
      <c r="M924" s="178"/>
      <c r="N924" s="178"/>
      <c r="O924" s="178"/>
      <c r="P924" s="178"/>
      <c r="Q924" s="178"/>
      <c r="R924" s="178"/>
      <c r="S924" s="178"/>
      <c r="T924" s="178"/>
      <c r="U924" s="178"/>
      <c r="V924" s="178"/>
      <c r="W924" s="178"/>
      <c r="X924" s="178"/>
      <c r="Y924" s="178"/>
      <c r="Z924" s="178"/>
    </row>
    <row r="925" ht="14.25" customHeight="1">
      <c r="A925" s="176"/>
      <c r="B925" s="177"/>
      <c r="C925" s="177"/>
      <c r="D925" s="177"/>
      <c r="E925" s="177"/>
      <c r="F925" s="177"/>
      <c r="G925" s="177"/>
      <c r="H925" s="178"/>
      <c r="I925" s="178"/>
      <c r="J925" s="178"/>
      <c r="K925" s="178"/>
      <c r="L925" s="178"/>
      <c r="M925" s="178"/>
      <c r="N925" s="178"/>
      <c r="O925" s="178"/>
      <c r="P925" s="178"/>
      <c r="Q925" s="178"/>
      <c r="R925" s="178"/>
      <c r="S925" s="178"/>
      <c r="T925" s="178"/>
      <c r="U925" s="178"/>
      <c r="V925" s="178"/>
      <c r="W925" s="178"/>
      <c r="X925" s="178"/>
      <c r="Y925" s="178"/>
      <c r="Z925" s="178"/>
    </row>
    <row r="926" ht="14.25" customHeight="1">
      <c r="A926" s="176"/>
      <c r="B926" s="177"/>
      <c r="C926" s="177"/>
      <c r="D926" s="177"/>
      <c r="E926" s="177"/>
      <c r="F926" s="177"/>
      <c r="G926" s="177"/>
      <c r="H926" s="178"/>
      <c r="I926" s="178"/>
      <c r="J926" s="178"/>
      <c r="K926" s="178"/>
      <c r="L926" s="178"/>
      <c r="M926" s="178"/>
      <c r="N926" s="178"/>
      <c r="O926" s="178"/>
      <c r="P926" s="178"/>
      <c r="Q926" s="178"/>
      <c r="R926" s="178"/>
      <c r="S926" s="178"/>
      <c r="T926" s="178"/>
      <c r="U926" s="178"/>
      <c r="V926" s="178"/>
      <c r="W926" s="178"/>
      <c r="X926" s="178"/>
      <c r="Y926" s="178"/>
      <c r="Z926" s="178"/>
    </row>
    <row r="927" ht="14.25" customHeight="1">
      <c r="A927" s="176"/>
      <c r="B927" s="177"/>
      <c r="C927" s="177"/>
      <c r="D927" s="177"/>
      <c r="E927" s="177"/>
      <c r="F927" s="177"/>
      <c r="G927" s="177"/>
      <c r="H927" s="178"/>
      <c r="I927" s="178"/>
      <c r="J927" s="178"/>
      <c r="K927" s="178"/>
      <c r="L927" s="178"/>
      <c r="M927" s="178"/>
      <c r="N927" s="178"/>
      <c r="O927" s="178"/>
      <c r="P927" s="178"/>
      <c r="Q927" s="178"/>
      <c r="R927" s="178"/>
      <c r="S927" s="178"/>
      <c r="T927" s="178"/>
      <c r="U927" s="178"/>
      <c r="V927" s="178"/>
      <c r="W927" s="178"/>
      <c r="X927" s="178"/>
      <c r="Y927" s="178"/>
      <c r="Z927" s="178"/>
    </row>
    <row r="928" ht="14.25" customHeight="1">
      <c r="A928" s="176"/>
      <c r="B928" s="177"/>
      <c r="C928" s="177"/>
      <c r="D928" s="177"/>
      <c r="E928" s="177"/>
      <c r="F928" s="177"/>
      <c r="G928" s="177"/>
      <c r="H928" s="178"/>
      <c r="I928" s="178"/>
      <c r="J928" s="178"/>
      <c r="K928" s="178"/>
      <c r="L928" s="178"/>
      <c r="M928" s="178"/>
      <c r="N928" s="178"/>
      <c r="O928" s="178"/>
      <c r="P928" s="178"/>
      <c r="Q928" s="178"/>
      <c r="R928" s="178"/>
      <c r="S928" s="178"/>
      <c r="T928" s="178"/>
      <c r="U928" s="178"/>
      <c r="V928" s="178"/>
      <c r="W928" s="178"/>
      <c r="X928" s="178"/>
      <c r="Y928" s="178"/>
      <c r="Z928" s="178"/>
    </row>
    <row r="929" ht="14.25" customHeight="1">
      <c r="A929" s="176"/>
      <c r="B929" s="177"/>
      <c r="C929" s="177"/>
      <c r="D929" s="177"/>
      <c r="E929" s="177"/>
      <c r="F929" s="177"/>
      <c r="G929" s="177"/>
      <c r="H929" s="178"/>
      <c r="I929" s="178"/>
      <c r="J929" s="178"/>
      <c r="K929" s="178"/>
      <c r="L929" s="178"/>
      <c r="M929" s="178"/>
      <c r="N929" s="178"/>
      <c r="O929" s="178"/>
      <c r="P929" s="178"/>
      <c r="Q929" s="178"/>
      <c r="R929" s="178"/>
      <c r="S929" s="178"/>
      <c r="T929" s="178"/>
      <c r="U929" s="178"/>
      <c r="V929" s="178"/>
      <c r="W929" s="178"/>
      <c r="X929" s="178"/>
      <c r="Y929" s="178"/>
      <c r="Z929" s="178"/>
    </row>
    <row r="930" ht="14.25" customHeight="1">
      <c r="A930" s="176"/>
      <c r="B930" s="177"/>
      <c r="C930" s="177"/>
      <c r="D930" s="177"/>
      <c r="E930" s="177"/>
      <c r="F930" s="177"/>
      <c r="G930" s="177"/>
      <c r="H930" s="178"/>
      <c r="I930" s="178"/>
      <c r="J930" s="178"/>
      <c r="K930" s="178"/>
      <c r="L930" s="178"/>
      <c r="M930" s="178"/>
      <c r="N930" s="178"/>
      <c r="O930" s="178"/>
      <c r="P930" s="178"/>
      <c r="Q930" s="178"/>
      <c r="R930" s="178"/>
      <c r="S930" s="178"/>
      <c r="T930" s="178"/>
      <c r="U930" s="178"/>
      <c r="V930" s="178"/>
      <c r="W930" s="178"/>
      <c r="X930" s="178"/>
      <c r="Y930" s="178"/>
      <c r="Z930" s="178"/>
    </row>
    <row r="931" ht="14.25" customHeight="1">
      <c r="A931" s="176"/>
      <c r="B931" s="177"/>
      <c r="C931" s="177"/>
      <c r="D931" s="177"/>
      <c r="E931" s="177"/>
      <c r="F931" s="177"/>
      <c r="G931" s="177"/>
      <c r="H931" s="178"/>
      <c r="I931" s="178"/>
      <c r="J931" s="178"/>
      <c r="K931" s="178"/>
      <c r="L931" s="178"/>
      <c r="M931" s="178"/>
      <c r="N931" s="178"/>
      <c r="O931" s="178"/>
      <c r="P931" s="178"/>
      <c r="Q931" s="178"/>
      <c r="R931" s="178"/>
      <c r="S931" s="178"/>
      <c r="T931" s="178"/>
      <c r="U931" s="178"/>
      <c r="V931" s="178"/>
      <c r="W931" s="178"/>
      <c r="X931" s="178"/>
      <c r="Y931" s="178"/>
      <c r="Z931" s="178"/>
    </row>
    <row r="932" ht="14.25" customHeight="1">
      <c r="A932" s="176"/>
      <c r="B932" s="177"/>
      <c r="C932" s="177"/>
      <c r="D932" s="177"/>
      <c r="E932" s="177"/>
      <c r="F932" s="177"/>
      <c r="G932" s="177"/>
      <c r="H932" s="178"/>
      <c r="I932" s="178"/>
      <c r="J932" s="178"/>
      <c r="K932" s="178"/>
      <c r="L932" s="178"/>
      <c r="M932" s="178"/>
      <c r="N932" s="178"/>
      <c r="O932" s="178"/>
      <c r="P932" s="178"/>
      <c r="Q932" s="178"/>
      <c r="R932" s="178"/>
      <c r="S932" s="178"/>
      <c r="T932" s="178"/>
      <c r="U932" s="178"/>
      <c r="V932" s="178"/>
      <c r="W932" s="178"/>
      <c r="X932" s="178"/>
      <c r="Y932" s="178"/>
      <c r="Z932" s="178"/>
    </row>
    <row r="933" ht="14.25" customHeight="1">
      <c r="A933" s="176"/>
      <c r="B933" s="177"/>
      <c r="C933" s="177"/>
      <c r="D933" s="177"/>
      <c r="E933" s="177"/>
      <c r="F933" s="177"/>
      <c r="G933" s="177"/>
      <c r="H933" s="178"/>
      <c r="I933" s="178"/>
      <c r="J933" s="178"/>
      <c r="K933" s="178"/>
      <c r="L933" s="178"/>
      <c r="M933" s="178"/>
      <c r="N933" s="178"/>
      <c r="O933" s="178"/>
      <c r="P933" s="178"/>
      <c r="Q933" s="178"/>
      <c r="R933" s="178"/>
      <c r="S933" s="178"/>
      <c r="T933" s="178"/>
      <c r="U933" s="178"/>
      <c r="V933" s="178"/>
      <c r="W933" s="178"/>
      <c r="X933" s="178"/>
      <c r="Y933" s="178"/>
      <c r="Z933" s="178"/>
    </row>
    <row r="934" ht="14.25" customHeight="1">
      <c r="A934" s="176"/>
      <c r="B934" s="177"/>
      <c r="C934" s="177"/>
      <c r="D934" s="177"/>
      <c r="E934" s="177"/>
      <c r="F934" s="177"/>
      <c r="G934" s="177"/>
      <c r="H934" s="178"/>
      <c r="I934" s="178"/>
      <c r="J934" s="178"/>
      <c r="K934" s="178"/>
      <c r="L934" s="178"/>
      <c r="M934" s="178"/>
      <c r="N934" s="178"/>
      <c r="O934" s="178"/>
      <c r="P934" s="178"/>
      <c r="Q934" s="178"/>
      <c r="R934" s="178"/>
      <c r="S934" s="178"/>
      <c r="T934" s="178"/>
      <c r="U934" s="178"/>
      <c r="V934" s="178"/>
      <c r="W934" s="178"/>
      <c r="X934" s="178"/>
      <c r="Y934" s="178"/>
      <c r="Z934" s="178"/>
    </row>
    <row r="935" ht="14.25" customHeight="1">
      <c r="A935" s="176"/>
      <c r="B935" s="177"/>
      <c r="C935" s="177"/>
      <c r="D935" s="177"/>
      <c r="E935" s="177"/>
      <c r="F935" s="177"/>
      <c r="G935" s="177"/>
      <c r="H935" s="178"/>
      <c r="I935" s="178"/>
      <c r="J935" s="178"/>
      <c r="K935" s="178"/>
      <c r="L935" s="178"/>
      <c r="M935" s="178"/>
      <c r="N935" s="178"/>
      <c r="O935" s="178"/>
      <c r="P935" s="178"/>
      <c r="Q935" s="178"/>
      <c r="R935" s="178"/>
      <c r="S935" s="178"/>
      <c r="T935" s="178"/>
      <c r="U935" s="178"/>
      <c r="V935" s="178"/>
      <c r="W935" s="178"/>
      <c r="X935" s="178"/>
      <c r="Y935" s="178"/>
      <c r="Z935" s="178"/>
    </row>
    <row r="936" ht="14.25" customHeight="1">
      <c r="A936" s="176"/>
      <c r="B936" s="177"/>
      <c r="C936" s="177"/>
      <c r="D936" s="177"/>
      <c r="E936" s="177"/>
      <c r="F936" s="177"/>
      <c r="G936" s="177"/>
      <c r="H936" s="178"/>
      <c r="I936" s="178"/>
      <c r="J936" s="178"/>
      <c r="K936" s="178"/>
      <c r="L936" s="178"/>
      <c r="M936" s="178"/>
      <c r="N936" s="178"/>
      <c r="O936" s="178"/>
      <c r="P936" s="178"/>
      <c r="Q936" s="178"/>
      <c r="R936" s="178"/>
      <c r="S936" s="178"/>
      <c r="T936" s="178"/>
      <c r="U936" s="178"/>
      <c r="V936" s="178"/>
      <c r="W936" s="178"/>
      <c r="X936" s="178"/>
      <c r="Y936" s="178"/>
      <c r="Z936" s="178"/>
    </row>
    <row r="937" ht="14.25" customHeight="1">
      <c r="A937" s="176"/>
      <c r="B937" s="177"/>
      <c r="C937" s="177"/>
      <c r="D937" s="177"/>
      <c r="E937" s="177"/>
      <c r="F937" s="177"/>
      <c r="G937" s="177"/>
      <c r="H937" s="178"/>
      <c r="I937" s="178"/>
      <c r="J937" s="178"/>
      <c r="K937" s="178"/>
      <c r="L937" s="178"/>
      <c r="M937" s="178"/>
      <c r="N937" s="178"/>
      <c r="O937" s="178"/>
      <c r="P937" s="178"/>
      <c r="Q937" s="178"/>
      <c r="R937" s="178"/>
      <c r="S937" s="178"/>
      <c r="T937" s="178"/>
      <c r="U937" s="178"/>
      <c r="V937" s="178"/>
      <c r="W937" s="178"/>
      <c r="X937" s="178"/>
      <c r="Y937" s="178"/>
      <c r="Z937" s="178"/>
    </row>
    <row r="938" ht="14.25" customHeight="1">
      <c r="A938" s="176"/>
      <c r="B938" s="177"/>
      <c r="C938" s="177"/>
      <c r="D938" s="177"/>
      <c r="E938" s="177"/>
      <c r="F938" s="177"/>
      <c r="G938" s="177"/>
      <c r="H938" s="178"/>
      <c r="I938" s="178"/>
      <c r="J938" s="178"/>
      <c r="K938" s="178"/>
      <c r="L938" s="178"/>
      <c r="M938" s="178"/>
      <c r="N938" s="178"/>
      <c r="O938" s="178"/>
      <c r="P938" s="178"/>
      <c r="Q938" s="178"/>
      <c r="R938" s="178"/>
      <c r="S938" s="178"/>
      <c r="T938" s="178"/>
      <c r="U938" s="178"/>
      <c r="V938" s="178"/>
      <c r="W938" s="178"/>
      <c r="X938" s="178"/>
      <c r="Y938" s="178"/>
      <c r="Z938" s="178"/>
    </row>
    <row r="939" ht="14.25" customHeight="1">
      <c r="A939" s="176"/>
      <c r="B939" s="177"/>
      <c r="C939" s="177"/>
      <c r="D939" s="177"/>
      <c r="E939" s="177"/>
      <c r="F939" s="177"/>
      <c r="G939" s="177"/>
      <c r="H939" s="178"/>
      <c r="I939" s="178"/>
      <c r="J939" s="178"/>
      <c r="K939" s="178"/>
      <c r="L939" s="178"/>
      <c r="M939" s="178"/>
      <c r="N939" s="178"/>
      <c r="O939" s="178"/>
      <c r="P939" s="178"/>
      <c r="Q939" s="178"/>
      <c r="R939" s="178"/>
      <c r="S939" s="178"/>
      <c r="T939" s="178"/>
      <c r="U939" s="178"/>
      <c r="V939" s="178"/>
      <c r="W939" s="178"/>
      <c r="X939" s="178"/>
      <c r="Y939" s="178"/>
      <c r="Z939" s="178"/>
    </row>
    <row r="940" ht="14.25" customHeight="1">
      <c r="A940" s="176"/>
      <c r="B940" s="177"/>
      <c r="C940" s="177"/>
      <c r="D940" s="177"/>
      <c r="E940" s="177"/>
      <c r="F940" s="177"/>
      <c r="G940" s="177"/>
      <c r="H940" s="178"/>
      <c r="I940" s="178"/>
      <c r="J940" s="178"/>
      <c r="K940" s="178"/>
      <c r="L940" s="178"/>
      <c r="M940" s="178"/>
      <c r="N940" s="178"/>
      <c r="O940" s="178"/>
      <c r="P940" s="178"/>
      <c r="Q940" s="178"/>
      <c r="R940" s="178"/>
      <c r="S940" s="178"/>
      <c r="T940" s="178"/>
      <c r="U940" s="178"/>
      <c r="V940" s="178"/>
      <c r="W940" s="178"/>
      <c r="X940" s="178"/>
      <c r="Y940" s="178"/>
      <c r="Z940" s="178"/>
    </row>
    <row r="941" ht="14.25" customHeight="1">
      <c r="A941" s="176"/>
      <c r="B941" s="177"/>
      <c r="C941" s="177"/>
      <c r="D941" s="177"/>
      <c r="E941" s="177"/>
      <c r="F941" s="177"/>
      <c r="G941" s="177"/>
      <c r="H941" s="178"/>
      <c r="I941" s="178"/>
      <c r="J941" s="178"/>
      <c r="K941" s="178"/>
      <c r="L941" s="178"/>
      <c r="M941" s="178"/>
      <c r="N941" s="178"/>
      <c r="O941" s="178"/>
      <c r="P941" s="178"/>
      <c r="Q941" s="178"/>
      <c r="R941" s="178"/>
      <c r="S941" s="178"/>
      <c r="T941" s="178"/>
      <c r="U941" s="178"/>
      <c r="V941" s="178"/>
      <c r="W941" s="178"/>
      <c r="X941" s="178"/>
      <c r="Y941" s="178"/>
      <c r="Z941" s="178"/>
    </row>
    <row r="942" ht="14.25" customHeight="1">
      <c r="A942" s="176"/>
      <c r="B942" s="177"/>
      <c r="C942" s="177"/>
      <c r="D942" s="177"/>
      <c r="E942" s="177"/>
      <c r="F942" s="177"/>
      <c r="G942" s="177"/>
      <c r="H942" s="178"/>
      <c r="I942" s="178"/>
      <c r="J942" s="178"/>
      <c r="K942" s="178"/>
      <c r="L942" s="178"/>
      <c r="M942" s="178"/>
      <c r="N942" s="178"/>
      <c r="O942" s="178"/>
      <c r="P942" s="178"/>
      <c r="Q942" s="178"/>
      <c r="R942" s="178"/>
      <c r="S942" s="178"/>
      <c r="T942" s="178"/>
      <c r="U942" s="178"/>
      <c r="V942" s="178"/>
      <c r="W942" s="178"/>
      <c r="X942" s="178"/>
      <c r="Y942" s="178"/>
      <c r="Z942" s="178"/>
    </row>
    <row r="943" ht="14.25" customHeight="1">
      <c r="A943" s="176"/>
      <c r="B943" s="177"/>
      <c r="C943" s="177"/>
      <c r="D943" s="177"/>
      <c r="E943" s="177"/>
      <c r="F943" s="177"/>
      <c r="G943" s="177"/>
      <c r="H943" s="178"/>
      <c r="I943" s="178"/>
      <c r="J943" s="178"/>
      <c r="K943" s="178"/>
      <c r="L943" s="178"/>
      <c r="M943" s="178"/>
      <c r="N943" s="178"/>
      <c r="O943" s="178"/>
      <c r="P943" s="178"/>
      <c r="Q943" s="178"/>
      <c r="R943" s="178"/>
      <c r="S943" s="178"/>
      <c r="T943" s="178"/>
      <c r="U943" s="178"/>
      <c r="V943" s="178"/>
      <c r="W943" s="178"/>
      <c r="X943" s="178"/>
      <c r="Y943" s="178"/>
      <c r="Z943" s="178"/>
    </row>
    <row r="944" ht="14.25" customHeight="1">
      <c r="A944" s="176"/>
      <c r="B944" s="177"/>
      <c r="C944" s="177"/>
      <c r="D944" s="177"/>
      <c r="E944" s="177"/>
      <c r="F944" s="177"/>
      <c r="G944" s="177"/>
      <c r="H944" s="178"/>
      <c r="I944" s="178"/>
      <c r="J944" s="178"/>
      <c r="K944" s="178"/>
      <c r="L944" s="178"/>
      <c r="M944" s="178"/>
      <c r="N944" s="178"/>
      <c r="O944" s="178"/>
      <c r="P944" s="178"/>
      <c r="Q944" s="178"/>
      <c r="R944" s="178"/>
      <c r="S944" s="178"/>
      <c r="T944" s="178"/>
      <c r="U944" s="178"/>
      <c r="V944" s="178"/>
      <c r="W944" s="178"/>
      <c r="X944" s="178"/>
      <c r="Y944" s="178"/>
      <c r="Z944" s="178"/>
    </row>
    <row r="945" ht="14.25" customHeight="1">
      <c r="A945" s="176"/>
      <c r="B945" s="177"/>
      <c r="C945" s="177"/>
      <c r="D945" s="177"/>
      <c r="E945" s="177"/>
      <c r="F945" s="177"/>
      <c r="G945" s="177"/>
      <c r="H945" s="178"/>
      <c r="I945" s="178"/>
      <c r="J945" s="178"/>
      <c r="K945" s="178"/>
      <c r="L945" s="178"/>
      <c r="M945" s="178"/>
      <c r="N945" s="178"/>
      <c r="O945" s="178"/>
      <c r="P945" s="178"/>
      <c r="Q945" s="178"/>
      <c r="R945" s="178"/>
      <c r="S945" s="178"/>
      <c r="T945" s="178"/>
      <c r="U945" s="178"/>
      <c r="V945" s="178"/>
      <c r="W945" s="178"/>
      <c r="X945" s="178"/>
      <c r="Y945" s="178"/>
      <c r="Z945" s="178"/>
    </row>
    <row r="946" ht="14.25" customHeight="1">
      <c r="A946" s="176"/>
      <c r="B946" s="177"/>
      <c r="C946" s="177"/>
      <c r="D946" s="177"/>
      <c r="E946" s="177"/>
      <c r="F946" s="177"/>
      <c r="G946" s="177"/>
      <c r="H946" s="178"/>
      <c r="I946" s="178"/>
      <c r="J946" s="178"/>
      <c r="K946" s="178"/>
      <c r="L946" s="178"/>
      <c r="M946" s="178"/>
      <c r="N946" s="178"/>
      <c r="O946" s="178"/>
      <c r="P946" s="178"/>
      <c r="Q946" s="178"/>
      <c r="R946" s="178"/>
      <c r="S946" s="178"/>
      <c r="T946" s="178"/>
      <c r="U946" s="178"/>
      <c r="V946" s="178"/>
      <c r="W946" s="178"/>
      <c r="X946" s="178"/>
      <c r="Y946" s="178"/>
      <c r="Z946" s="178"/>
    </row>
    <row r="947" ht="14.25" customHeight="1">
      <c r="A947" s="176"/>
      <c r="B947" s="177"/>
      <c r="C947" s="177"/>
      <c r="D947" s="177"/>
      <c r="E947" s="177"/>
      <c r="F947" s="177"/>
      <c r="G947" s="177"/>
      <c r="H947" s="178"/>
      <c r="I947" s="178"/>
      <c r="J947" s="178"/>
      <c r="K947" s="178"/>
      <c r="L947" s="178"/>
      <c r="M947" s="178"/>
      <c r="N947" s="178"/>
      <c r="O947" s="178"/>
      <c r="P947" s="178"/>
      <c r="Q947" s="178"/>
      <c r="R947" s="178"/>
      <c r="S947" s="178"/>
      <c r="T947" s="178"/>
      <c r="U947" s="178"/>
      <c r="V947" s="178"/>
      <c r="W947" s="178"/>
      <c r="X947" s="178"/>
      <c r="Y947" s="178"/>
      <c r="Z947" s="178"/>
    </row>
    <row r="948" ht="14.25" customHeight="1">
      <c r="A948" s="176"/>
      <c r="B948" s="177"/>
      <c r="C948" s="177"/>
      <c r="D948" s="177"/>
      <c r="E948" s="177"/>
      <c r="F948" s="177"/>
      <c r="G948" s="177"/>
      <c r="H948" s="178"/>
      <c r="I948" s="178"/>
      <c r="J948" s="178"/>
      <c r="K948" s="178"/>
      <c r="L948" s="178"/>
      <c r="M948" s="178"/>
      <c r="N948" s="178"/>
      <c r="O948" s="178"/>
      <c r="P948" s="178"/>
      <c r="Q948" s="178"/>
      <c r="R948" s="178"/>
      <c r="S948" s="178"/>
      <c r="T948" s="178"/>
      <c r="U948" s="178"/>
      <c r="V948" s="178"/>
      <c r="W948" s="178"/>
      <c r="X948" s="178"/>
      <c r="Y948" s="178"/>
      <c r="Z948" s="178"/>
    </row>
    <row r="949" ht="14.25" customHeight="1">
      <c r="A949" s="176"/>
      <c r="B949" s="177"/>
      <c r="C949" s="177"/>
      <c r="D949" s="177"/>
      <c r="E949" s="177"/>
      <c r="F949" s="177"/>
      <c r="G949" s="177"/>
      <c r="H949" s="178"/>
      <c r="I949" s="178"/>
      <c r="J949" s="178"/>
      <c r="K949" s="178"/>
      <c r="L949" s="178"/>
      <c r="M949" s="178"/>
      <c r="N949" s="178"/>
      <c r="O949" s="178"/>
      <c r="P949" s="178"/>
      <c r="Q949" s="178"/>
      <c r="R949" s="178"/>
      <c r="S949" s="178"/>
      <c r="T949" s="178"/>
      <c r="U949" s="178"/>
      <c r="V949" s="178"/>
      <c r="W949" s="178"/>
      <c r="X949" s="178"/>
      <c r="Y949" s="178"/>
      <c r="Z949" s="178"/>
    </row>
    <row r="950" ht="14.25" customHeight="1">
      <c r="A950" s="176"/>
      <c r="B950" s="177"/>
      <c r="C950" s="177"/>
      <c r="D950" s="177"/>
      <c r="E950" s="177"/>
      <c r="F950" s="177"/>
      <c r="G950" s="177"/>
      <c r="H950" s="178"/>
      <c r="I950" s="178"/>
      <c r="J950" s="178"/>
      <c r="K950" s="178"/>
      <c r="L950" s="178"/>
      <c r="M950" s="178"/>
      <c r="N950" s="178"/>
      <c r="O950" s="178"/>
      <c r="P950" s="178"/>
      <c r="Q950" s="178"/>
      <c r="R950" s="178"/>
      <c r="S950" s="178"/>
      <c r="T950" s="178"/>
      <c r="U950" s="178"/>
      <c r="V950" s="178"/>
      <c r="W950" s="178"/>
      <c r="X950" s="178"/>
      <c r="Y950" s="178"/>
      <c r="Z950" s="178"/>
    </row>
    <row r="951" ht="14.25" customHeight="1">
      <c r="A951" s="176"/>
      <c r="B951" s="177"/>
      <c r="C951" s="177"/>
      <c r="D951" s="177"/>
      <c r="E951" s="177"/>
      <c r="F951" s="177"/>
      <c r="G951" s="177"/>
      <c r="H951" s="178"/>
      <c r="I951" s="178"/>
      <c r="J951" s="178"/>
      <c r="K951" s="178"/>
      <c r="L951" s="178"/>
      <c r="M951" s="178"/>
      <c r="N951" s="178"/>
      <c r="O951" s="178"/>
      <c r="P951" s="178"/>
      <c r="Q951" s="178"/>
      <c r="R951" s="178"/>
      <c r="S951" s="178"/>
      <c r="T951" s="178"/>
      <c r="U951" s="178"/>
      <c r="V951" s="178"/>
      <c r="W951" s="178"/>
      <c r="X951" s="178"/>
      <c r="Y951" s="178"/>
      <c r="Z951" s="178"/>
    </row>
    <row r="952" ht="14.25" customHeight="1">
      <c r="A952" s="176"/>
      <c r="B952" s="177"/>
      <c r="C952" s="177"/>
      <c r="D952" s="177"/>
      <c r="E952" s="177"/>
      <c r="F952" s="177"/>
      <c r="G952" s="177"/>
      <c r="H952" s="178"/>
      <c r="I952" s="178"/>
      <c r="J952" s="178"/>
      <c r="K952" s="178"/>
      <c r="L952" s="178"/>
      <c r="M952" s="178"/>
      <c r="N952" s="178"/>
      <c r="O952" s="178"/>
      <c r="P952" s="178"/>
      <c r="Q952" s="178"/>
      <c r="R952" s="178"/>
      <c r="S952" s="178"/>
      <c r="T952" s="178"/>
      <c r="U952" s="178"/>
      <c r="V952" s="178"/>
      <c r="W952" s="178"/>
      <c r="X952" s="178"/>
      <c r="Y952" s="178"/>
      <c r="Z952" s="178"/>
    </row>
    <row r="953" ht="14.25" customHeight="1">
      <c r="A953" s="176"/>
      <c r="B953" s="177"/>
      <c r="C953" s="177"/>
      <c r="D953" s="177"/>
      <c r="E953" s="177"/>
      <c r="F953" s="177"/>
      <c r="G953" s="177"/>
      <c r="H953" s="178"/>
      <c r="I953" s="178"/>
      <c r="J953" s="178"/>
      <c r="K953" s="178"/>
      <c r="L953" s="178"/>
      <c r="M953" s="178"/>
      <c r="N953" s="178"/>
      <c r="O953" s="178"/>
      <c r="P953" s="178"/>
      <c r="Q953" s="178"/>
      <c r="R953" s="178"/>
      <c r="S953" s="178"/>
      <c r="T953" s="178"/>
      <c r="U953" s="178"/>
      <c r="V953" s="178"/>
      <c r="W953" s="178"/>
      <c r="X953" s="178"/>
      <c r="Y953" s="178"/>
      <c r="Z953" s="178"/>
    </row>
    <row r="954" ht="14.25" customHeight="1">
      <c r="A954" s="176"/>
      <c r="B954" s="177"/>
      <c r="C954" s="177"/>
      <c r="D954" s="177"/>
      <c r="E954" s="177"/>
      <c r="F954" s="177"/>
      <c r="G954" s="177"/>
      <c r="H954" s="178"/>
      <c r="I954" s="178"/>
      <c r="J954" s="178"/>
      <c r="K954" s="178"/>
      <c r="L954" s="178"/>
      <c r="M954" s="178"/>
      <c r="N954" s="178"/>
      <c r="O954" s="178"/>
      <c r="P954" s="178"/>
      <c r="Q954" s="178"/>
      <c r="R954" s="178"/>
      <c r="S954" s="178"/>
      <c r="T954" s="178"/>
      <c r="U954" s="178"/>
      <c r="V954" s="178"/>
      <c r="W954" s="178"/>
      <c r="X954" s="178"/>
      <c r="Y954" s="178"/>
      <c r="Z954" s="178"/>
    </row>
    <row r="955" ht="14.25" customHeight="1">
      <c r="A955" s="176"/>
      <c r="B955" s="177"/>
      <c r="C955" s="177"/>
      <c r="D955" s="177"/>
      <c r="E955" s="177"/>
      <c r="F955" s="177"/>
      <c r="G955" s="177"/>
      <c r="H955" s="178"/>
      <c r="I955" s="178"/>
      <c r="J955" s="178"/>
      <c r="K955" s="178"/>
      <c r="L955" s="178"/>
      <c r="M955" s="178"/>
      <c r="N955" s="178"/>
      <c r="O955" s="178"/>
      <c r="P955" s="178"/>
      <c r="Q955" s="178"/>
      <c r="R955" s="178"/>
      <c r="S955" s="178"/>
      <c r="T955" s="178"/>
      <c r="U955" s="178"/>
      <c r="V955" s="178"/>
      <c r="W955" s="178"/>
      <c r="X955" s="178"/>
      <c r="Y955" s="178"/>
      <c r="Z955" s="178"/>
    </row>
    <row r="956" ht="14.25" customHeight="1">
      <c r="A956" s="176"/>
      <c r="B956" s="177"/>
      <c r="C956" s="177"/>
      <c r="D956" s="177"/>
      <c r="E956" s="177"/>
      <c r="F956" s="177"/>
      <c r="G956" s="177"/>
      <c r="H956" s="178"/>
      <c r="I956" s="178"/>
      <c r="J956" s="178"/>
      <c r="K956" s="178"/>
      <c r="L956" s="178"/>
      <c r="M956" s="178"/>
      <c r="N956" s="178"/>
      <c r="O956" s="178"/>
      <c r="P956" s="178"/>
      <c r="Q956" s="178"/>
      <c r="R956" s="178"/>
      <c r="S956" s="178"/>
      <c r="T956" s="178"/>
      <c r="U956" s="178"/>
      <c r="V956" s="178"/>
      <c r="W956" s="178"/>
      <c r="X956" s="178"/>
      <c r="Y956" s="178"/>
      <c r="Z956" s="178"/>
    </row>
    <row r="957" ht="14.25" customHeight="1">
      <c r="A957" s="176"/>
      <c r="B957" s="177"/>
      <c r="C957" s="177"/>
      <c r="D957" s="177"/>
      <c r="E957" s="177"/>
      <c r="F957" s="177"/>
      <c r="G957" s="177"/>
      <c r="H957" s="178"/>
      <c r="I957" s="178"/>
      <c r="J957" s="178"/>
      <c r="K957" s="178"/>
      <c r="L957" s="178"/>
      <c r="M957" s="178"/>
      <c r="N957" s="178"/>
      <c r="O957" s="178"/>
      <c r="P957" s="178"/>
      <c r="Q957" s="178"/>
      <c r="R957" s="178"/>
      <c r="S957" s="178"/>
      <c r="T957" s="178"/>
      <c r="U957" s="178"/>
      <c r="V957" s="178"/>
      <c r="W957" s="178"/>
      <c r="X957" s="178"/>
      <c r="Y957" s="178"/>
      <c r="Z957" s="178"/>
    </row>
    <row r="958" ht="14.25" customHeight="1">
      <c r="A958" s="176"/>
      <c r="B958" s="177"/>
      <c r="C958" s="177"/>
      <c r="D958" s="177"/>
      <c r="E958" s="177"/>
      <c r="F958" s="177"/>
      <c r="G958" s="177"/>
      <c r="H958" s="178"/>
      <c r="I958" s="178"/>
      <c r="J958" s="178"/>
      <c r="K958" s="178"/>
      <c r="L958" s="178"/>
      <c r="M958" s="178"/>
      <c r="N958" s="178"/>
      <c r="O958" s="178"/>
      <c r="P958" s="178"/>
      <c r="Q958" s="178"/>
      <c r="R958" s="178"/>
      <c r="S958" s="178"/>
      <c r="T958" s="178"/>
      <c r="U958" s="178"/>
      <c r="V958" s="178"/>
      <c r="W958" s="178"/>
      <c r="X958" s="178"/>
      <c r="Y958" s="178"/>
      <c r="Z958" s="178"/>
    </row>
    <row r="959" ht="14.25" customHeight="1">
      <c r="A959" s="176"/>
      <c r="B959" s="177"/>
      <c r="C959" s="177"/>
      <c r="D959" s="177"/>
      <c r="E959" s="177"/>
      <c r="F959" s="177"/>
      <c r="G959" s="177"/>
      <c r="H959" s="178"/>
      <c r="I959" s="178"/>
      <c r="J959" s="178"/>
      <c r="K959" s="178"/>
      <c r="L959" s="178"/>
      <c r="M959" s="178"/>
      <c r="N959" s="178"/>
      <c r="O959" s="178"/>
      <c r="P959" s="178"/>
      <c r="Q959" s="178"/>
      <c r="R959" s="178"/>
      <c r="S959" s="178"/>
      <c r="T959" s="178"/>
      <c r="U959" s="178"/>
      <c r="V959" s="178"/>
      <c r="W959" s="178"/>
      <c r="X959" s="178"/>
      <c r="Y959" s="178"/>
      <c r="Z959" s="178"/>
    </row>
    <row r="960" ht="14.25" customHeight="1">
      <c r="A960" s="176"/>
      <c r="B960" s="177"/>
      <c r="C960" s="177"/>
      <c r="D960" s="177"/>
      <c r="E960" s="177"/>
      <c r="F960" s="177"/>
      <c r="G960" s="177"/>
      <c r="H960" s="178"/>
      <c r="I960" s="178"/>
      <c r="J960" s="178"/>
      <c r="K960" s="178"/>
      <c r="L960" s="178"/>
      <c r="M960" s="178"/>
      <c r="N960" s="178"/>
      <c r="O960" s="178"/>
      <c r="P960" s="178"/>
      <c r="Q960" s="178"/>
      <c r="R960" s="178"/>
      <c r="S960" s="178"/>
      <c r="T960" s="178"/>
      <c r="U960" s="178"/>
      <c r="V960" s="178"/>
      <c r="W960" s="178"/>
      <c r="X960" s="178"/>
      <c r="Y960" s="178"/>
      <c r="Z960" s="178"/>
    </row>
    <row r="961" ht="14.25" customHeight="1">
      <c r="A961" s="176"/>
      <c r="B961" s="177"/>
      <c r="C961" s="177"/>
      <c r="D961" s="177"/>
      <c r="E961" s="177"/>
      <c r="F961" s="177"/>
      <c r="G961" s="177"/>
      <c r="H961" s="178"/>
      <c r="I961" s="178"/>
      <c r="J961" s="178"/>
      <c r="K961" s="178"/>
      <c r="L961" s="178"/>
      <c r="M961" s="178"/>
      <c r="N961" s="178"/>
      <c r="O961" s="178"/>
      <c r="P961" s="178"/>
      <c r="Q961" s="178"/>
      <c r="R961" s="178"/>
      <c r="S961" s="178"/>
      <c r="T961" s="178"/>
      <c r="U961" s="178"/>
      <c r="V961" s="178"/>
      <c r="W961" s="178"/>
      <c r="X961" s="178"/>
      <c r="Y961" s="178"/>
      <c r="Z961" s="178"/>
    </row>
    <row r="962" ht="14.25" customHeight="1">
      <c r="A962" s="176"/>
      <c r="B962" s="177"/>
      <c r="C962" s="177"/>
      <c r="D962" s="177"/>
      <c r="E962" s="177"/>
      <c r="F962" s="177"/>
      <c r="G962" s="177"/>
      <c r="H962" s="178"/>
      <c r="I962" s="178"/>
      <c r="J962" s="178"/>
      <c r="K962" s="178"/>
      <c r="L962" s="178"/>
      <c r="M962" s="178"/>
      <c r="N962" s="178"/>
      <c r="O962" s="178"/>
      <c r="P962" s="178"/>
      <c r="Q962" s="178"/>
      <c r="R962" s="178"/>
      <c r="S962" s="178"/>
      <c r="T962" s="178"/>
      <c r="U962" s="178"/>
      <c r="V962" s="178"/>
      <c r="W962" s="178"/>
      <c r="X962" s="178"/>
      <c r="Y962" s="178"/>
      <c r="Z962" s="178"/>
    </row>
    <row r="963" ht="14.25" customHeight="1">
      <c r="A963" s="176"/>
      <c r="B963" s="177"/>
      <c r="C963" s="177"/>
      <c r="D963" s="177"/>
      <c r="E963" s="177"/>
      <c r="F963" s="177"/>
      <c r="G963" s="177"/>
      <c r="H963" s="178"/>
      <c r="I963" s="178"/>
      <c r="J963" s="178"/>
      <c r="K963" s="178"/>
      <c r="L963" s="178"/>
      <c r="M963" s="178"/>
      <c r="N963" s="178"/>
      <c r="O963" s="178"/>
      <c r="P963" s="178"/>
      <c r="Q963" s="178"/>
      <c r="R963" s="178"/>
      <c r="S963" s="178"/>
      <c r="T963" s="178"/>
      <c r="U963" s="178"/>
      <c r="V963" s="178"/>
      <c r="W963" s="178"/>
      <c r="X963" s="178"/>
      <c r="Y963" s="178"/>
      <c r="Z963" s="178"/>
    </row>
    <row r="964" ht="14.25" customHeight="1">
      <c r="A964" s="176"/>
      <c r="B964" s="177"/>
      <c r="C964" s="177"/>
      <c r="D964" s="177"/>
      <c r="E964" s="177"/>
      <c r="F964" s="177"/>
      <c r="G964" s="177"/>
      <c r="H964" s="178"/>
      <c r="I964" s="178"/>
      <c r="J964" s="178"/>
      <c r="K964" s="178"/>
      <c r="L964" s="178"/>
      <c r="M964" s="178"/>
      <c r="N964" s="178"/>
      <c r="O964" s="178"/>
      <c r="P964" s="178"/>
      <c r="Q964" s="178"/>
      <c r="R964" s="178"/>
      <c r="S964" s="178"/>
      <c r="T964" s="178"/>
      <c r="U964" s="178"/>
      <c r="V964" s="178"/>
      <c r="W964" s="178"/>
      <c r="X964" s="178"/>
      <c r="Y964" s="178"/>
      <c r="Z964" s="178"/>
    </row>
    <row r="965" ht="14.25" customHeight="1">
      <c r="A965" s="176"/>
      <c r="B965" s="177"/>
      <c r="C965" s="177"/>
      <c r="D965" s="177"/>
      <c r="E965" s="177"/>
      <c r="F965" s="177"/>
      <c r="G965" s="177"/>
      <c r="H965" s="178"/>
      <c r="I965" s="178"/>
      <c r="J965" s="178"/>
      <c r="K965" s="178"/>
      <c r="L965" s="178"/>
      <c r="M965" s="178"/>
      <c r="N965" s="178"/>
      <c r="O965" s="178"/>
      <c r="P965" s="178"/>
      <c r="Q965" s="178"/>
      <c r="R965" s="178"/>
      <c r="S965" s="178"/>
      <c r="T965" s="178"/>
      <c r="U965" s="178"/>
      <c r="V965" s="178"/>
      <c r="W965" s="178"/>
      <c r="X965" s="178"/>
      <c r="Y965" s="178"/>
      <c r="Z965" s="178"/>
    </row>
    <row r="966" ht="14.25" customHeight="1">
      <c r="A966" s="176"/>
      <c r="B966" s="177"/>
      <c r="C966" s="177"/>
      <c r="D966" s="177"/>
      <c r="E966" s="177"/>
      <c r="F966" s="177"/>
      <c r="G966" s="177"/>
      <c r="H966" s="178"/>
      <c r="I966" s="178"/>
      <c r="J966" s="178"/>
      <c r="K966" s="178"/>
      <c r="L966" s="178"/>
      <c r="M966" s="178"/>
      <c r="N966" s="178"/>
      <c r="O966" s="178"/>
      <c r="P966" s="178"/>
      <c r="Q966" s="178"/>
      <c r="R966" s="178"/>
      <c r="S966" s="178"/>
      <c r="T966" s="178"/>
      <c r="U966" s="178"/>
      <c r="V966" s="178"/>
      <c r="W966" s="178"/>
      <c r="X966" s="178"/>
      <c r="Y966" s="178"/>
      <c r="Z966" s="178"/>
    </row>
    <row r="967" ht="14.25" customHeight="1">
      <c r="A967" s="176"/>
      <c r="B967" s="177"/>
      <c r="C967" s="177"/>
      <c r="D967" s="177"/>
      <c r="E967" s="177"/>
      <c r="F967" s="177"/>
      <c r="G967" s="177"/>
      <c r="H967" s="178"/>
      <c r="I967" s="178"/>
      <c r="J967" s="178"/>
      <c r="K967" s="178"/>
      <c r="L967" s="178"/>
      <c r="M967" s="178"/>
      <c r="N967" s="178"/>
      <c r="O967" s="178"/>
      <c r="P967" s="178"/>
      <c r="Q967" s="178"/>
      <c r="R967" s="178"/>
      <c r="S967" s="178"/>
      <c r="T967" s="178"/>
      <c r="U967" s="178"/>
      <c r="V967" s="178"/>
      <c r="W967" s="178"/>
      <c r="X967" s="178"/>
      <c r="Y967" s="178"/>
      <c r="Z967" s="178"/>
    </row>
    <row r="968" ht="14.25" customHeight="1">
      <c r="A968" s="176"/>
      <c r="B968" s="177"/>
      <c r="C968" s="177"/>
      <c r="D968" s="177"/>
      <c r="E968" s="177"/>
      <c r="F968" s="177"/>
      <c r="G968" s="177"/>
      <c r="H968" s="178"/>
      <c r="I968" s="178"/>
      <c r="J968" s="178"/>
      <c r="K968" s="178"/>
      <c r="L968" s="178"/>
      <c r="M968" s="178"/>
      <c r="N968" s="178"/>
      <c r="O968" s="178"/>
      <c r="P968" s="178"/>
      <c r="Q968" s="178"/>
      <c r="R968" s="178"/>
      <c r="S968" s="178"/>
      <c r="T968" s="178"/>
      <c r="U968" s="178"/>
      <c r="V968" s="178"/>
      <c r="W968" s="178"/>
      <c r="X968" s="178"/>
      <c r="Y968" s="178"/>
      <c r="Z968" s="178"/>
    </row>
    <row r="969" ht="14.25" customHeight="1">
      <c r="A969" s="176"/>
      <c r="B969" s="177"/>
      <c r="C969" s="177"/>
      <c r="D969" s="177"/>
      <c r="E969" s="177"/>
      <c r="F969" s="177"/>
      <c r="G969" s="177"/>
      <c r="H969" s="178"/>
      <c r="I969" s="178"/>
      <c r="J969" s="178"/>
      <c r="K969" s="178"/>
      <c r="L969" s="178"/>
      <c r="M969" s="178"/>
      <c r="N969" s="178"/>
      <c r="O969" s="178"/>
      <c r="P969" s="178"/>
      <c r="Q969" s="178"/>
      <c r="R969" s="178"/>
      <c r="S969" s="178"/>
      <c r="T969" s="178"/>
      <c r="U969" s="178"/>
      <c r="V969" s="178"/>
      <c r="W969" s="178"/>
      <c r="X969" s="178"/>
      <c r="Y969" s="178"/>
      <c r="Z969" s="178"/>
    </row>
    <row r="970" ht="14.25" customHeight="1">
      <c r="A970" s="176"/>
      <c r="B970" s="177"/>
      <c r="C970" s="177"/>
      <c r="D970" s="177"/>
      <c r="E970" s="177"/>
      <c r="F970" s="177"/>
      <c r="G970" s="177"/>
      <c r="H970" s="178"/>
      <c r="I970" s="178"/>
      <c r="J970" s="178"/>
      <c r="K970" s="178"/>
      <c r="L970" s="178"/>
      <c r="M970" s="178"/>
      <c r="N970" s="178"/>
      <c r="O970" s="178"/>
      <c r="P970" s="178"/>
      <c r="Q970" s="178"/>
      <c r="R970" s="178"/>
      <c r="S970" s="178"/>
      <c r="T970" s="178"/>
      <c r="U970" s="178"/>
      <c r="V970" s="178"/>
      <c r="W970" s="178"/>
      <c r="X970" s="178"/>
      <c r="Y970" s="178"/>
      <c r="Z970" s="178"/>
    </row>
    <row r="971" ht="14.25" customHeight="1">
      <c r="A971" s="176"/>
      <c r="B971" s="177"/>
      <c r="C971" s="177"/>
      <c r="D971" s="177"/>
      <c r="E971" s="177"/>
      <c r="F971" s="177"/>
      <c r="G971" s="177"/>
      <c r="H971" s="178"/>
      <c r="I971" s="178"/>
      <c r="J971" s="178"/>
      <c r="K971" s="178"/>
      <c r="L971" s="178"/>
      <c r="M971" s="178"/>
      <c r="N971" s="178"/>
      <c r="O971" s="178"/>
      <c r="P971" s="178"/>
      <c r="Q971" s="178"/>
      <c r="R971" s="178"/>
      <c r="S971" s="178"/>
      <c r="T971" s="178"/>
      <c r="U971" s="178"/>
      <c r="V971" s="178"/>
      <c r="W971" s="178"/>
      <c r="X971" s="178"/>
      <c r="Y971" s="178"/>
      <c r="Z971" s="178"/>
    </row>
    <row r="972" ht="14.25" customHeight="1">
      <c r="A972" s="176"/>
      <c r="B972" s="177"/>
      <c r="C972" s="177"/>
      <c r="D972" s="177"/>
      <c r="E972" s="177"/>
      <c r="F972" s="177"/>
      <c r="G972" s="177"/>
      <c r="H972" s="178"/>
      <c r="I972" s="178"/>
      <c r="J972" s="178"/>
      <c r="K972" s="178"/>
      <c r="L972" s="178"/>
      <c r="M972" s="178"/>
      <c r="N972" s="178"/>
      <c r="O972" s="178"/>
      <c r="P972" s="178"/>
      <c r="Q972" s="178"/>
      <c r="R972" s="178"/>
      <c r="S972" s="178"/>
      <c r="T972" s="178"/>
      <c r="U972" s="178"/>
      <c r="V972" s="178"/>
      <c r="W972" s="178"/>
      <c r="X972" s="178"/>
      <c r="Y972" s="178"/>
      <c r="Z972" s="178"/>
    </row>
    <row r="973" ht="14.25" customHeight="1">
      <c r="A973" s="176"/>
      <c r="B973" s="177"/>
      <c r="C973" s="177"/>
      <c r="D973" s="177"/>
      <c r="E973" s="177"/>
      <c r="F973" s="177"/>
      <c r="G973" s="177"/>
      <c r="H973" s="178"/>
      <c r="I973" s="178"/>
      <c r="J973" s="178"/>
      <c r="K973" s="178"/>
      <c r="L973" s="178"/>
      <c r="M973" s="178"/>
      <c r="N973" s="178"/>
      <c r="O973" s="178"/>
      <c r="P973" s="178"/>
      <c r="Q973" s="178"/>
      <c r="R973" s="178"/>
      <c r="S973" s="178"/>
      <c r="T973" s="178"/>
      <c r="U973" s="178"/>
      <c r="V973" s="178"/>
      <c r="W973" s="178"/>
      <c r="X973" s="178"/>
      <c r="Y973" s="178"/>
      <c r="Z973" s="178"/>
    </row>
    <row r="974" ht="14.25" customHeight="1">
      <c r="A974" s="176"/>
      <c r="B974" s="177"/>
      <c r="C974" s="177"/>
      <c r="D974" s="177"/>
      <c r="E974" s="177"/>
      <c r="F974" s="177"/>
      <c r="G974" s="177"/>
      <c r="H974" s="178"/>
      <c r="I974" s="178"/>
      <c r="J974" s="178"/>
      <c r="K974" s="178"/>
      <c r="L974" s="178"/>
      <c r="M974" s="178"/>
      <c r="N974" s="178"/>
      <c r="O974" s="178"/>
      <c r="P974" s="178"/>
      <c r="Q974" s="178"/>
      <c r="R974" s="178"/>
      <c r="S974" s="178"/>
      <c r="T974" s="178"/>
      <c r="U974" s="178"/>
      <c r="V974" s="178"/>
      <c r="W974" s="178"/>
      <c r="X974" s="178"/>
      <c r="Y974" s="178"/>
      <c r="Z974" s="178"/>
    </row>
    <row r="975" ht="14.25" customHeight="1">
      <c r="A975" s="176"/>
      <c r="B975" s="177"/>
      <c r="C975" s="177"/>
      <c r="D975" s="177"/>
      <c r="E975" s="177"/>
      <c r="F975" s="177"/>
      <c r="G975" s="177"/>
      <c r="H975" s="178"/>
      <c r="I975" s="178"/>
      <c r="J975" s="178"/>
      <c r="K975" s="178"/>
      <c r="L975" s="178"/>
      <c r="M975" s="178"/>
      <c r="N975" s="178"/>
      <c r="O975" s="178"/>
      <c r="P975" s="178"/>
      <c r="Q975" s="178"/>
      <c r="R975" s="178"/>
      <c r="S975" s="178"/>
      <c r="T975" s="178"/>
      <c r="U975" s="178"/>
      <c r="V975" s="178"/>
      <c r="W975" s="178"/>
      <c r="X975" s="178"/>
      <c r="Y975" s="178"/>
      <c r="Z975" s="178"/>
    </row>
    <row r="976" ht="14.25" customHeight="1">
      <c r="A976" s="176"/>
      <c r="B976" s="177"/>
      <c r="C976" s="177"/>
      <c r="D976" s="177"/>
      <c r="E976" s="177"/>
      <c r="F976" s="177"/>
      <c r="G976" s="177"/>
      <c r="H976" s="178"/>
      <c r="I976" s="178"/>
      <c r="J976" s="178"/>
      <c r="K976" s="178"/>
      <c r="L976" s="178"/>
      <c r="M976" s="178"/>
      <c r="N976" s="178"/>
      <c r="O976" s="178"/>
      <c r="P976" s="178"/>
      <c r="Q976" s="178"/>
      <c r="R976" s="178"/>
      <c r="S976" s="178"/>
      <c r="T976" s="178"/>
      <c r="U976" s="178"/>
      <c r="V976" s="178"/>
      <c r="W976" s="178"/>
      <c r="X976" s="178"/>
      <c r="Y976" s="178"/>
      <c r="Z976" s="178"/>
    </row>
    <row r="977" ht="14.25" customHeight="1">
      <c r="A977" s="176"/>
      <c r="B977" s="177"/>
      <c r="C977" s="177"/>
      <c r="D977" s="177"/>
      <c r="E977" s="177"/>
      <c r="F977" s="177"/>
      <c r="G977" s="177"/>
      <c r="H977" s="178"/>
      <c r="I977" s="178"/>
      <c r="J977" s="178"/>
      <c r="K977" s="178"/>
      <c r="L977" s="178"/>
      <c r="M977" s="178"/>
      <c r="N977" s="178"/>
      <c r="O977" s="178"/>
      <c r="P977" s="178"/>
      <c r="Q977" s="178"/>
      <c r="R977" s="178"/>
      <c r="S977" s="178"/>
      <c r="T977" s="178"/>
      <c r="U977" s="178"/>
      <c r="V977" s="178"/>
      <c r="W977" s="178"/>
      <c r="X977" s="178"/>
      <c r="Y977" s="178"/>
      <c r="Z977" s="178"/>
    </row>
    <row r="978" ht="14.25" customHeight="1">
      <c r="A978" s="176"/>
      <c r="B978" s="177"/>
      <c r="C978" s="177"/>
      <c r="D978" s="177"/>
      <c r="E978" s="177"/>
      <c r="F978" s="177"/>
      <c r="G978" s="177"/>
      <c r="H978" s="178"/>
      <c r="I978" s="178"/>
      <c r="J978" s="178"/>
      <c r="K978" s="178"/>
      <c r="L978" s="178"/>
      <c r="M978" s="178"/>
      <c r="N978" s="178"/>
      <c r="O978" s="178"/>
      <c r="P978" s="178"/>
      <c r="Q978" s="178"/>
      <c r="R978" s="178"/>
      <c r="S978" s="178"/>
      <c r="T978" s="178"/>
      <c r="U978" s="178"/>
      <c r="V978" s="178"/>
      <c r="W978" s="178"/>
      <c r="X978" s="178"/>
      <c r="Y978" s="178"/>
      <c r="Z978" s="178"/>
    </row>
    <row r="979" ht="14.25" customHeight="1">
      <c r="A979" s="176"/>
      <c r="B979" s="177"/>
      <c r="C979" s="177"/>
      <c r="D979" s="177"/>
      <c r="E979" s="177"/>
      <c r="F979" s="177"/>
      <c r="G979" s="177"/>
      <c r="H979" s="178"/>
      <c r="I979" s="178"/>
      <c r="J979" s="178"/>
      <c r="K979" s="178"/>
      <c r="L979" s="178"/>
      <c r="M979" s="178"/>
      <c r="N979" s="178"/>
      <c r="O979" s="178"/>
      <c r="P979" s="178"/>
      <c r="Q979" s="178"/>
      <c r="R979" s="178"/>
      <c r="S979" s="178"/>
      <c r="T979" s="178"/>
      <c r="U979" s="178"/>
      <c r="V979" s="178"/>
      <c r="W979" s="178"/>
      <c r="X979" s="178"/>
      <c r="Y979" s="178"/>
      <c r="Z979" s="178"/>
    </row>
    <row r="980" ht="14.25" customHeight="1">
      <c r="A980" s="176"/>
      <c r="B980" s="177"/>
      <c r="C980" s="177"/>
      <c r="D980" s="177"/>
      <c r="E980" s="177"/>
      <c r="F980" s="177"/>
      <c r="G980" s="177"/>
      <c r="H980" s="178"/>
      <c r="I980" s="178"/>
      <c r="J980" s="178"/>
      <c r="K980" s="178"/>
      <c r="L980" s="178"/>
      <c r="M980" s="178"/>
      <c r="N980" s="178"/>
      <c r="O980" s="178"/>
      <c r="P980" s="178"/>
      <c r="Q980" s="178"/>
      <c r="R980" s="178"/>
      <c r="S980" s="178"/>
      <c r="T980" s="178"/>
      <c r="U980" s="178"/>
      <c r="V980" s="178"/>
      <c r="W980" s="178"/>
      <c r="X980" s="178"/>
      <c r="Y980" s="178"/>
      <c r="Z980" s="178"/>
    </row>
    <row r="981" ht="14.25" customHeight="1">
      <c r="A981" s="176"/>
      <c r="B981" s="177"/>
      <c r="C981" s="177"/>
      <c r="D981" s="177"/>
      <c r="E981" s="177"/>
      <c r="F981" s="177"/>
      <c r="G981" s="177"/>
      <c r="H981" s="178"/>
      <c r="I981" s="178"/>
      <c r="J981" s="178"/>
      <c r="K981" s="178"/>
      <c r="L981" s="178"/>
      <c r="M981" s="178"/>
      <c r="N981" s="178"/>
      <c r="O981" s="178"/>
      <c r="P981" s="178"/>
      <c r="Q981" s="178"/>
      <c r="R981" s="178"/>
      <c r="S981" s="178"/>
      <c r="T981" s="178"/>
      <c r="U981" s="178"/>
      <c r="V981" s="178"/>
      <c r="W981" s="178"/>
      <c r="X981" s="178"/>
      <c r="Y981" s="178"/>
      <c r="Z981" s="178"/>
    </row>
    <row r="982" ht="14.25" customHeight="1">
      <c r="A982" s="176"/>
      <c r="B982" s="177"/>
      <c r="C982" s="177"/>
      <c r="D982" s="177"/>
      <c r="E982" s="177"/>
      <c r="F982" s="177"/>
      <c r="G982" s="177"/>
      <c r="H982" s="178"/>
      <c r="I982" s="178"/>
      <c r="J982" s="178"/>
      <c r="K982" s="178"/>
      <c r="L982" s="178"/>
      <c r="M982" s="178"/>
      <c r="N982" s="178"/>
      <c r="O982" s="178"/>
      <c r="P982" s="178"/>
      <c r="Q982" s="178"/>
      <c r="R982" s="178"/>
      <c r="S982" s="178"/>
      <c r="T982" s="178"/>
      <c r="U982" s="178"/>
      <c r="V982" s="178"/>
      <c r="W982" s="178"/>
      <c r="X982" s="178"/>
      <c r="Y982" s="178"/>
      <c r="Z982" s="178"/>
    </row>
    <row r="983" ht="14.25" customHeight="1">
      <c r="A983" s="176"/>
      <c r="B983" s="177"/>
      <c r="C983" s="177"/>
      <c r="D983" s="177"/>
      <c r="E983" s="177"/>
      <c r="F983" s="177"/>
      <c r="G983" s="177"/>
      <c r="H983" s="178"/>
      <c r="I983" s="178"/>
      <c r="J983" s="178"/>
      <c r="K983" s="178"/>
      <c r="L983" s="178"/>
      <c r="M983" s="178"/>
      <c r="N983" s="178"/>
      <c r="O983" s="178"/>
      <c r="P983" s="178"/>
      <c r="Q983" s="178"/>
      <c r="R983" s="178"/>
      <c r="S983" s="178"/>
      <c r="T983" s="178"/>
      <c r="U983" s="178"/>
      <c r="V983" s="178"/>
      <c r="W983" s="178"/>
      <c r="X983" s="178"/>
      <c r="Y983" s="178"/>
      <c r="Z983" s="178"/>
    </row>
    <row r="984" ht="14.25" customHeight="1">
      <c r="A984" s="176"/>
      <c r="B984" s="177"/>
      <c r="C984" s="177"/>
      <c r="D984" s="177"/>
      <c r="E984" s="177"/>
      <c r="F984" s="177"/>
      <c r="G984" s="177"/>
      <c r="H984" s="178"/>
      <c r="I984" s="178"/>
      <c r="J984" s="178"/>
      <c r="K984" s="178"/>
      <c r="L984" s="178"/>
      <c r="M984" s="178"/>
      <c r="N984" s="178"/>
      <c r="O984" s="178"/>
      <c r="P984" s="178"/>
      <c r="Q984" s="178"/>
      <c r="R984" s="178"/>
      <c r="S984" s="178"/>
      <c r="T984" s="178"/>
      <c r="U984" s="178"/>
      <c r="V984" s="178"/>
      <c r="W984" s="178"/>
      <c r="X984" s="178"/>
      <c r="Y984" s="178"/>
      <c r="Z984" s="178"/>
    </row>
    <row r="985" ht="14.25" customHeight="1">
      <c r="A985" s="176"/>
      <c r="B985" s="177"/>
      <c r="C985" s="177"/>
      <c r="D985" s="177"/>
      <c r="E985" s="177"/>
      <c r="F985" s="177"/>
      <c r="G985" s="177"/>
      <c r="H985" s="178"/>
      <c r="I985" s="178"/>
      <c r="J985" s="178"/>
      <c r="K985" s="178"/>
      <c r="L985" s="178"/>
      <c r="M985" s="178"/>
      <c r="N985" s="178"/>
      <c r="O985" s="178"/>
      <c r="P985" s="178"/>
      <c r="Q985" s="178"/>
      <c r="R985" s="178"/>
      <c r="S985" s="178"/>
      <c r="T985" s="178"/>
      <c r="U985" s="178"/>
      <c r="V985" s="178"/>
      <c r="W985" s="178"/>
      <c r="X985" s="178"/>
      <c r="Y985" s="178"/>
      <c r="Z985" s="178"/>
    </row>
    <row r="986" ht="14.25" customHeight="1">
      <c r="A986" s="176"/>
      <c r="B986" s="177"/>
      <c r="C986" s="177"/>
      <c r="D986" s="177"/>
      <c r="E986" s="177"/>
      <c r="F986" s="177"/>
      <c r="G986" s="177"/>
      <c r="H986" s="178"/>
      <c r="I986" s="178"/>
      <c r="J986" s="178"/>
      <c r="K986" s="178"/>
      <c r="L986" s="178"/>
      <c r="M986" s="178"/>
      <c r="N986" s="178"/>
      <c r="O986" s="178"/>
      <c r="P986" s="178"/>
      <c r="Q986" s="178"/>
      <c r="R986" s="178"/>
      <c r="S986" s="178"/>
      <c r="T986" s="178"/>
      <c r="U986" s="178"/>
      <c r="V986" s="178"/>
      <c r="W986" s="178"/>
      <c r="X986" s="178"/>
      <c r="Y986" s="178"/>
      <c r="Z986" s="178"/>
    </row>
    <row r="987" ht="14.25" customHeight="1">
      <c r="A987" s="176"/>
      <c r="B987" s="177"/>
      <c r="C987" s="177"/>
      <c r="D987" s="177"/>
      <c r="E987" s="177"/>
      <c r="F987" s="177"/>
      <c r="G987" s="177"/>
      <c r="H987" s="178"/>
      <c r="I987" s="178"/>
      <c r="J987" s="178"/>
      <c r="K987" s="178"/>
      <c r="L987" s="178"/>
      <c r="M987" s="178"/>
      <c r="N987" s="178"/>
      <c r="O987" s="178"/>
      <c r="P987" s="178"/>
      <c r="Q987" s="178"/>
      <c r="R987" s="178"/>
      <c r="S987" s="178"/>
      <c r="T987" s="178"/>
      <c r="U987" s="178"/>
      <c r="V987" s="178"/>
      <c r="W987" s="178"/>
      <c r="X987" s="178"/>
      <c r="Y987" s="178"/>
      <c r="Z987" s="178"/>
    </row>
    <row r="988" ht="14.25" customHeight="1">
      <c r="A988" s="176"/>
      <c r="B988" s="177"/>
      <c r="C988" s="177"/>
      <c r="D988" s="177"/>
      <c r="E988" s="177"/>
      <c r="F988" s="177"/>
      <c r="G988" s="177"/>
      <c r="H988" s="178"/>
      <c r="I988" s="178"/>
      <c r="J988" s="178"/>
      <c r="K988" s="178"/>
      <c r="L988" s="178"/>
      <c r="M988" s="178"/>
      <c r="N988" s="178"/>
      <c r="O988" s="178"/>
      <c r="P988" s="178"/>
      <c r="Q988" s="178"/>
      <c r="R988" s="178"/>
      <c r="S988" s="178"/>
      <c r="T988" s="178"/>
      <c r="U988" s="178"/>
      <c r="V988" s="178"/>
      <c r="W988" s="178"/>
      <c r="X988" s="178"/>
      <c r="Y988" s="178"/>
      <c r="Z988" s="178"/>
    </row>
    <row r="989" ht="14.25" customHeight="1">
      <c r="A989" s="176"/>
      <c r="B989" s="177"/>
      <c r="C989" s="177"/>
      <c r="D989" s="177"/>
      <c r="E989" s="177"/>
      <c r="F989" s="177"/>
      <c r="G989" s="177"/>
      <c r="H989" s="178"/>
      <c r="I989" s="178"/>
      <c r="J989" s="178"/>
      <c r="K989" s="178"/>
      <c r="L989" s="178"/>
      <c r="M989" s="178"/>
      <c r="N989" s="178"/>
      <c r="O989" s="178"/>
      <c r="P989" s="178"/>
      <c r="Q989" s="178"/>
      <c r="R989" s="178"/>
      <c r="S989" s="178"/>
      <c r="T989" s="178"/>
      <c r="U989" s="178"/>
      <c r="V989" s="178"/>
      <c r="W989" s="178"/>
      <c r="X989" s="178"/>
      <c r="Y989" s="178"/>
      <c r="Z989" s="178"/>
    </row>
    <row r="990" ht="14.25" customHeight="1">
      <c r="A990" s="176"/>
      <c r="B990" s="177"/>
      <c r="C990" s="177"/>
      <c r="D990" s="177"/>
      <c r="E990" s="177"/>
      <c r="F990" s="177"/>
      <c r="G990" s="177"/>
      <c r="H990" s="178"/>
      <c r="I990" s="178"/>
      <c r="J990" s="178"/>
      <c r="K990" s="178"/>
      <c r="L990" s="178"/>
      <c r="M990" s="178"/>
      <c r="N990" s="178"/>
      <c r="O990" s="178"/>
      <c r="P990" s="178"/>
      <c r="Q990" s="178"/>
      <c r="R990" s="178"/>
      <c r="S990" s="178"/>
      <c r="T990" s="178"/>
      <c r="U990" s="178"/>
      <c r="V990" s="178"/>
      <c r="W990" s="178"/>
      <c r="X990" s="178"/>
      <c r="Y990" s="178"/>
      <c r="Z990" s="178"/>
    </row>
    <row r="991" ht="14.25" customHeight="1">
      <c r="A991" s="176"/>
      <c r="B991" s="177"/>
      <c r="C991" s="177"/>
      <c r="D991" s="177"/>
      <c r="E991" s="177"/>
      <c r="F991" s="177"/>
      <c r="G991" s="177"/>
      <c r="H991" s="178"/>
      <c r="I991" s="178"/>
      <c r="J991" s="178"/>
      <c r="K991" s="178"/>
      <c r="L991" s="178"/>
      <c r="M991" s="178"/>
      <c r="N991" s="178"/>
      <c r="O991" s="178"/>
      <c r="P991" s="178"/>
      <c r="Q991" s="178"/>
      <c r="R991" s="178"/>
      <c r="S991" s="178"/>
      <c r="T991" s="178"/>
      <c r="U991" s="178"/>
      <c r="V991" s="178"/>
      <c r="W991" s="178"/>
      <c r="X991" s="178"/>
      <c r="Y991" s="178"/>
      <c r="Z991" s="178"/>
    </row>
    <row r="992" ht="14.25" customHeight="1">
      <c r="A992" s="176"/>
      <c r="B992" s="177"/>
      <c r="C992" s="177"/>
      <c r="D992" s="177"/>
      <c r="E992" s="177"/>
      <c r="F992" s="177"/>
      <c r="G992" s="177"/>
      <c r="H992" s="178"/>
      <c r="I992" s="178"/>
      <c r="J992" s="178"/>
      <c r="K992" s="178"/>
      <c r="L992" s="178"/>
      <c r="M992" s="178"/>
      <c r="N992" s="178"/>
      <c r="O992" s="178"/>
      <c r="P992" s="178"/>
      <c r="Q992" s="178"/>
      <c r="R992" s="178"/>
      <c r="S992" s="178"/>
      <c r="T992" s="178"/>
      <c r="U992" s="178"/>
      <c r="V992" s="178"/>
      <c r="W992" s="178"/>
      <c r="X992" s="178"/>
      <c r="Y992" s="178"/>
      <c r="Z992" s="178"/>
    </row>
    <row r="993" ht="14.25" customHeight="1">
      <c r="A993" s="176"/>
      <c r="B993" s="177"/>
      <c r="C993" s="177"/>
      <c r="D993" s="177"/>
      <c r="E993" s="177"/>
      <c r="F993" s="177"/>
      <c r="G993" s="177"/>
      <c r="H993" s="178"/>
      <c r="I993" s="178"/>
      <c r="J993" s="178"/>
      <c r="K993" s="178"/>
      <c r="L993" s="178"/>
      <c r="M993" s="178"/>
      <c r="N993" s="178"/>
      <c r="O993" s="178"/>
      <c r="P993" s="178"/>
      <c r="Q993" s="178"/>
      <c r="R993" s="178"/>
      <c r="S993" s="178"/>
      <c r="T993" s="178"/>
      <c r="U993" s="178"/>
      <c r="V993" s="178"/>
      <c r="W993" s="178"/>
      <c r="X993" s="178"/>
      <c r="Y993" s="178"/>
      <c r="Z993" s="178"/>
    </row>
    <row r="994" ht="14.25" customHeight="1">
      <c r="A994" s="176"/>
      <c r="B994" s="177"/>
      <c r="C994" s="177"/>
      <c r="D994" s="177"/>
      <c r="E994" s="177"/>
      <c r="F994" s="177"/>
      <c r="G994" s="177"/>
      <c r="H994" s="178"/>
      <c r="I994" s="178"/>
      <c r="J994" s="178"/>
      <c r="K994" s="178"/>
      <c r="L994" s="178"/>
      <c r="M994" s="178"/>
      <c r="N994" s="178"/>
      <c r="O994" s="178"/>
      <c r="P994" s="178"/>
      <c r="Q994" s="178"/>
      <c r="R994" s="178"/>
      <c r="S994" s="178"/>
      <c r="T994" s="178"/>
      <c r="U994" s="178"/>
      <c r="V994" s="178"/>
      <c r="W994" s="178"/>
      <c r="X994" s="178"/>
      <c r="Y994" s="178"/>
      <c r="Z994" s="178"/>
    </row>
    <row r="995" ht="14.25" customHeight="1">
      <c r="A995" s="176"/>
      <c r="B995" s="177"/>
      <c r="C995" s="177"/>
      <c r="D995" s="177"/>
      <c r="E995" s="177"/>
      <c r="F995" s="177"/>
      <c r="G995" s="177"/>
      <c r="H995" s="178"/>
      <c r="I995" s="178"/>
      <c r="J995" s="178"/>
      <c r="K995" s="178"/>
      <c r="L995" s="178"/>
      <c r="M995" s="178"/>
      <c r="N995" s="178"/>
      <c r="O995" s="178"/>
      <c r="P995" s="178"/>
      <c r="Q995" s="178"/>
      <c r="R995" s="178"/>
      <c r="S995" s="178"/>
      <c r="T995" s="178"/>
      <c r="U995" s="178"/>
      <c r="V995" s="178"/>
      <c r="W995" s="178"/>
      <c r="X995" s="178"/>
      <c r="Y995" s="178"/>
      <c r="Z995" s="178"/>
    </row>
    <row r="996" ht="14.25" customHeight="1">
      <c r="A996" s="176"/>
      <c r="B996" s="177"/>
      <c r="C996" s="177"/>
      <c r="D996" s="177"/>
      <c r="E996" s="177"/>
      <c r="F996" s="177"/>
      <c r="G996" s="177"/>
      <c r="H996" s="178"/>
      <c r="I996" s="178"/>
      <c r="J996" s="178"/>
      <c r="K996" s="178"/>
      <c r="L996" s="178"/>
      <c r="M996" s="178"/>
      <c r="N996" s="178"/>
      <c r="O996" s="178"/>
      <c r="P996" s="178"/>
      <c r="Q996" s="178"/>
      <c r="R996" s="178"/>
      <c r="S996" s="178"/>
      <c r="T996" s="178"/>
      <c r="U996" s="178"/>
      <c r="V996" s="178"/>
      <c r="W996" s="178"/>
      <c r="X996" s="178"/>
      <c r="Y996" s="178"/>
      <c r="Z996" s="178"/>
    </row>
    <row r="997" ht="14.25" customHeight="1">
      <c r="A997" s="176"/>
      <c r="B997" s="177"/>
      <c r="C997" s="177"/>
      <c r="D997" s="177"/>
      <c r="E997" s="177"/>
      <c r="F997" s="177"/>
      <c r="G997" s="177"/>
      <c r="H997" s="178"/>
      <c r="I997" s="178"/>
      <c r="J997" s="178"/>
      <c r="K997" s="178"/>
      <c r="L997" s="178"/>
      <c r="M997" s="178"/>
      <c r="N997" s="178"/>
      <c r="O997" s="178"/>
      <c r="P997" s="178"/>
      <c r="Q997" s="178"/>
      <c r="R997" s="178"/>
      <c r="S997" s="178"/>
      <c r="T997" s="178"/>
      <c r="U997" s="178"/>
      <c r="V997" s="178"/>
      <c r="W997" s="178"/>
      <c r="X997" s="178"/>
      <c r="Y997" s="178"/>
      <c r="Z997" s="178"/>
    </row>
    <row r="998" ht="14.25" customHeight="1">
      <c r="A998" s="176"/>
      <c r="B998" s="177"/>
      <c r="C998" s="177"/>
      <c r="D998" s="177"/>
      <c r="E998" s="177"/>
      <c r="F998" s="177"/>
      <c r="G998" s="177"/>
      <c r="H998" s="178"/>
      <c r="I998" s="178"/>
      <c r="J998" s="178"/>
      <c r="K998" s="178"/>
      <c r="L998" s="178"/>
      <c r="M998" s="178"/>
      <c r="N998" s="178"/>
      <c r="O998" s="178"/>
      <c r="P998" s="178"/>
      <c r="Q998" s="178"/>
      <c r="R998" s="178"/>
      <c r="S998" s="178"/>
      <c r="T998" s="178"/>
      <c r="U998" s="178"/>
      <c r="V998" s="178"/>
      <c r="W998" s="178"/>
      <c r="X998" s="178"/>
      <c r="Y998" s="178"/>
      <c r="Z998" s="178"/>
    </row>
    <row r="999" ht="14.25" customHeight="1">
      <c r="A999" s="176"/>
      <c r="B999" s="177"/>
      <c r="C999" s="177"/>
      <c r="D999" s="177"/>
      <c r="E999" s="177"/>
      <c r="F999" s="177"/>
      <c r="G999" s="177"/>
      <c r="H999" s="178"/>
      <c r="I999" s="178"/>
      <c r="J999" s="178"/>
      <c r="K999" s="178"/>
      <c r="L999" s="178"/>
      <c r="M999" s="178"/>
      <c r="N999" s="178"/>
      <c r="O999" s="178"/>
      <c r="P999" s="178"/>
      <c r="Q999" s="178"/>
      <c r="R999" s="178"/>
      <c r="S999" s="178"/>
      <c r="T999" s="178"/>
      <c r="U999" s="178"/>
      <c r="V999" s="178"/>
      <c r="W999" s="178"/>
      <c r="X999" s="178"/>
      <c r="Y999" s="178"/>
      <c r="Z999" s="178"/>
    </row>
    <row r="1000" ht="14.25" customHeight="1">
      <c r="A1000" s="176"/>
      <c r="B1000" s="177"/>
      <c r="C1000" s="177"/>
      <c r="D1000" s="177"/>
      <c r="E1000" s="177"/>
      <c r="F1000" s="177"/>
      <c r="G1000" s="177"/>
      <c r="H1000" s="178"/>
      <c r="I1000" s="178"/>
      <c r="J1000" s="178"/>
      <c r="K1000" s="178"/>
      <c r="L1000" s="178"/>
      <c r="M1000" s="178"/>
      <c r="N1000" s="178"/>
      <c r="O1000" s="178"/>
      <c r="P1000" s="178"/>
      <c r="Q1000" s="178"/>
      <c r="R1000" s="178"/>
      <c r="S1000" s="178"/>
      <c r="T1000" s="178"/>
      <c r="U1000" s="178"/>
      <c r="V1000" s="178"/>
      <c r="W1000" s="178"/>
      <c r="X1000" s="178"/>
      <c r="Y1000" s="178"/>
      <c r="Z1000" s="178"/>
    </row>
  </sheetData>
  <mergeCells count="5">
    <mergeCell ref="E2:G3"/>
    <mergeCell ref="A8:G8"/>
    <mergeCell ref="A9:G9"/>
    <mergeCell ref="B13:G13"/>
    <mergeCell ref="B18:G18"/>
  </mergeCells>
  <printOptions headings="0" gridLines="0"/>
  <pageMargins left="0.69999999999999996" right="0.69999999999999996" top="0.75" bottom="0.75" header="0" footer="0"/>
  <pageSetup blackAndWhite="0" cellComments="none" copies="1" draft="0" errors="displayed" firstPageNumber="-1" fitToHeight="1" fitToWidth="1" horizontalDpi="600" orientation="landscape" pageOrder="downThenOver" paperSize="9" scale="100" useFirstPageNumber="0" usePrinterDefaults="1" verticalDpi="600"/>
  <headerFooter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002006F-006F-422D-A02F-00A0000900F2}">
            <xm:f>AND(E5&lt;&gt;#REF!)</xm:f>
            <x14:dxf>
              <fill>
                <patternFill patternType="solid">
                  <fgColor rgb="FF01EFC7"/>
                  <bgColor rgb="FF01EFC7"/>
                </patternFill>
              </fill>
            </x14:dxf>
          </x14:cfRule>
          <xm:sqref>E5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ONLYOFFICE/6.3.1.32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Кисляченко Олександр Петрович</dc:creator>
  <cp:lastModifiedBy>СТАЛЬНИЧЕНКО Юрій Валерійович</cp:lastModifiedBy>
  <cp:revision>2</cp:revision>
  <dcterms:created xsi:type="dcterms:W3CDTF">2019-02-22T07:34:20Z</dcterms:created>
  <dcterms:modified xsi:type="dcterms:W3CDTF">2024-08-16T12:36:16Z</dcterms:modified>
</cp:coreProperties>
</file>