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<sst xmlns="http://schemas.openxmlformats.org/spreadsheetml/2006/main" count="73" uniqueCount="73">
  <si>
    <t xml:space="preserve">Додаток 2 до рішення виконавчого комітету Менської міської ради 15 серпня 2024 року № 165</t>
  </si>
  <si>
    <t xml:space="preserve">Структура тарифів на виробництво теплової енергії </t>
  </si>
  <si>
    <t xml:space="preserve">АКЦІОНЕРНЕ ТОВАРИСТВО "ОБЛТЕПЛОКОМУНЕНЕРГО" м. Мена</t>
  </si>
  <si>
    <t xml:space="preserve">для потреб населення</t>
  </si>
  <si>
    <t xml:space="preserve">Без ПДВ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</si>
  <si>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</si>
  <si>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</si>
  <si>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</si>
  <si>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                        </t>
  </si>
  <si>
    <t>1</t>
  </si>
  <si>
    <t xml:space="preserve">Тарифи на виробництво теплової енергії </t>
  </si>
  <si>
    <t>Х</t>
  </si>
  <si>
    <t>ІІ</t>
  </si>
  <si>
    <t xml:space="preserve">Структура тарифів на виробництво теплової енергії</t>
  </si>
  <si>
    <t xml:space="preserve">Виробнича собівартість, у тому числі:</t>
  </si>
  <si>
    <t>1.1</t>
  </si>
  <si>
    <t xml:space="preserve">прямі матеріальні витрати, у тому числі:</t>
  </si>
  <si>
    <t>1.1.1</t>
  </si>
  <si>
    <t>паливо</t>
  </si>
  <si>
    <t>1.1.2</t>
  </si>
  <si>
    <t>електроенергія</t>
  </si>
  <si>
    <t>1.1.3</t>
  </si>
  <si>
    <t xml:space="preserve">покупна теплова енергія</t>
  </si>
  <si>
    <t>1.1.4</t>
  </si>
  <si>
    <t xml:space="preserve">сумарна вартість виробництва теплової енергії власними ТЕЦ, ТЕС, КГУ та установками з використанням альтернативних джерел енергії</t>
  </si>
  <si>
    <t>1.1.5</t>
  </si>
  <si>
    <t xml:space="preserve">вода для технологічних потреб та водовідведення</t>
  </si>
  <si>
    <t>1.1.6</t>
  </si>
  <si>
    <t xml:space="preserve">матеріали, запасні  частини та інші матеріальні ресурси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</si>
  <si>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</si>
  <si>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</si>
  <si>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</si>
  <si>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</si>
  <si>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</si>
  <si>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</si>
  <si>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</si>
  <si>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</si>
  <si>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</si>
  <si>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</si>
  <si>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</si>
  <si>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</si>
  <si>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</si>
  <si>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</si>
  <si>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</si>
  <si>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</si>
  <si>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</si>
  <si>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</si>
  <si>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</si>
  <si>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</si>
  <si>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</si>
  <si>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</si>
  <si>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</si>
  <si>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</si>
  <si>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</si>
  <si>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</si>
  <si>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</si>
  <si>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</si>
  <si>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</si>
  <si>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</si>
  <si>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</si>
  <si>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</si>
  <si>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</si>
  <si>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 виробництва теплової енергії власними котельнями,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</si>
  <si>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</si>
  <si>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</si>
  <si>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</si>
  <si>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</si>
  <si>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</si>
  <si>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</si>
  <si>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</si>
  <si>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Загальний обсяг відпуску теплової енергії, Гкал</t>
  </si>
  <si>
    <t xml:space="preserve">Начальник відділу міжнародного співробітництва
та економічного розвитку Менської міської ради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</si>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</sst>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00000"/>
  </numFmts>
  <fonts count="12">
    <font>
      <name val="Calibri"/>
      <color theme="1"/>
      <sz val="11.000000"/>
      <scheme val="minor"/>
    </font>
    <font>
      <name val="Times New Roman"/>
      <color theme="1"/>
      <sz val="11.000000"/>
    </font>
    <font>
      <name val="Calibri"/>
      <color theme="1"/>
      <sz val="11.000000"/>
    </font>
    <font>
      <name val="&quot;Times New Roman&quot;"/>
      <b/>
      <color theme="1"/>
      <sz val="14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sz val="8.000000"/>
    </font>
    <font>
      <name val="Times New Roman"/>
      <b/>
      <color theme="1"/>
      <sz val="8.000000"/>
    </font>
    <font>
      <name val="Calibri"/>
      <sz val="11.000000"/>
    </font>
    <font>
      <name val="Times New Roman"/>
      <b/>
      <color theme="1"/>
      <sz val="11.000000"/>
    </font>
    <font>
      <name val="Calibri"/>
      <b/>
      <color theme="1"/>
      <sz val="11.000000"/>
    </font>
    <font>
      <name val="Times New Roman"/>
      <color theme="1"/>
      <sz val="10.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49" xfId="0" applyNumberFormat="1" applyFont="1"/>
    <xf fontId="1" fillId="0" borderId="0" numFmtId="0" xfId="0" applyFont="1"/>
    <xf fontId="1" fillId="0" borderId="0" numFmtId="0" xfId="0" applyFont="1" applyAlignment="1">
      <alignment horizontal="left" wrapText="1"/>
    </xf>
    <xf fontId="2" fillId="0" borderId="0" numFmtId="0" xfId="0" applyFont="1" applyAlignment="1">
      <alignment wrapText="1"/>
    </xf>
    <xf fontId="2" fillId="0" borderId="0" numFmtId="0" xfId="0" applyFont="1"/>
    <xf fontId="3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0" borderId="0" numFmtId="0" xfId="0" applyFont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7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wrapText="1"/>
    </xf>
    <xf fontId="7" fillId="0" borderId="3" numFmtId="0" xfId="0" applyFont="1" applyBorder="1" applyAlignment="1">
      <alignment horizontal="center" vertical="center" wrapText="1"/>
    </xf>
    <xf fontId="8" fillId="0" borderId="4" numFmtId="0" xfId="0" applyFont="1" applyBorder="1"/>
    <xf fontId="8" fillId="0" borderId="5" numFmtId="0" xfId="0" applyFont="1" applyBorder="1"/>
    <xf fontId="5" fillId="0" borderId="2" numFmtId="0" xfId="0" applyFont="1" applyBorder="1" applyAlignment="1">
      <alignment vertical="center" wrapText="1"/>
    </xf>
    <xf fontId="6" fillId="0" borderId="2" numFmtId="4" xfId="0" applyNumberFormat="1" applyFont="1" applyBorder="1" applyAlignment="1">
      <alignment horizontal="center" vertical="center" wrapText="1"/>
    </xf>
    <xf fontId="2" fillId="0" borderId="0" numFmtId="2" xfId="0" applyNumberFormat="1" applyFont="1"/>
    <xf fontId="9" fillId="0" borderId="0" numFmtId="0" xfId="0" applyFont="1"/>
    <xf fontId="5" fillId="0" borderId="2" numFmtId="4" xfId="0" applyNumberFormat="1" applyFont="1" applyBorder="1" applyAlignment="1">
      <alignment horizontal="center" vertical="center" wrapText="1"/>
    </xf>
    <xf fontId="10" fillId="0" borderId="0" numFmtId="0" xfId="0" applyFont="1"/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11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C:/Users/Usher/Downloads/11%20&#1052;&#1077;&#1085;&#107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customWidth="1" min="2" max="2" width="64.00390625"/>
    <col customWidth="1" hidden="1" min="3" max="3" width="9.00390625"/>
    <col customWidth="1" min="4" max="4" width="21.421875"/>
    <col bestFit="1" customWidth="1" min="5" max="5" width="7.85546875"/>
    <col bestFit="1" customWidth="1" min="6" max="23" width="9.140625"/>
  </cols>
  <sheetData>
    <row r="1" ht="72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6" t="s">
        <v>1</v>
      </c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5.75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27" customHeight="1">
      <c r="A7" s="12" t="s">
        <v>5</v>
      </c>
      <c r="B7" s="13" t="s">
        <v>6</v>
      </c>
      <c r="C7" s="13" t="s">
        <v>7</v>
      </c>
      <c r="D7" s="14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5" t="s">
        <v>9</v>
      </c>
      <c r="B9" s="16" t="s">
        <v>10</v>
      </c>
      <c r="C9" s="13" t="s">
        <v>11</v>
      </c>
      <c r="D9" s="17">
        <v>2002.1600000000001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7.25" customHeight="1">
      <c r="A10" s="15" t="s">
        <v>12</v>
      </c>
      <c r="B10" s="18" t="s">
        <v>13</v>
      </c>
      <c r="C10" s="19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9</v>
      </c>
      <c r="B11" s="21" t="s">
        <v>14</v>
      </c>
      <c r="C11" s="22" t="e">
        <f>'[1]Додаток 2 Структури'!#REF!</f>
        <v>#REF!</v>
      </c>
      <c r="D11" s="22">
        <v>1831.6400000000001</v>
      </c>
      <c r="E11" s="23"/>
      <c r="F11" s="24"/>
      <c r="G11" s="23"/>
      <c r="H11" s="2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2" t="s">
        <v>15</v>
      </c>
      <c r="B12" s="21" t="s">
        <v>16</v>
      </c>
      <c r="C12" s="22">
        <f>[1]Д2!H14</f>
        <v>0</v>
      </c>
      <c r="D12" s="22">
        <v>1051.6900000000001</v>
      </c>
      <c r="E12" s="23"/>
      <c r="F12" s="24"/>
      <c r="G12" s="23"/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2" t="s">
        <v>17</v>
      </c>
      <c r="B13" s="21" t="s">
        <v>18</v>
      </c>
      <c r="C13" s="22">
        <f>[1]Д3!G13</f>
        <v>0</v>
      </c>
      <c r="D13" s="25">
        <v>997.97000000000003</v>
      </c>
      <c r="E13" s="23"/>
      <c r="F13" s="24"/>
      <c r="G13" s="23"/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2" t="s">
        <v>19</v>
      </c>
      <c r="B14" s="21" t="s">
        <v>20</v>
      </c>
      <c r="C14" s="22">
        <f>[1]Д2!H13</f>
        <v>0</v>
      </c>
      <c r="D14" s="22">
        <v>30.079999999999998</v>
      </c>
      <c r="E14" s="23"/>
      <c r="F14" s="24"/>
      <c r="G14" s="23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2" t="s">
        <v>21</v>
      </c>
      <c r="B15" s="21" t="s">
        <v>22</v>
      </c>
      <c r="C15" s="22" t="e">
        <f>'[1]Додаток 2 Структури'!#REF!+'[1]Додаток 3 Структури'!#REF!</f>
        <v>#REF!</v>
      </c>
      <c r="D15" s="22">
        <v>0</v>
      </c>
      <c r="E15" s="23"/>
      <c r="F15" s="24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21" customHeight="1">
      <c r="A16" s="12" t="s">
        <v>23</v>
      </c>
      <c r="B16" s="21" t="s">
        <v>24</v>
      </c>
      <c r="C16" s="22" t="e">
        <f>#NAME?</f>
        <v>#NAME?</v>
      </c>
      <c r="D16" s="22">
        <v>0</v>
      </c>
      <c r="E16" s="23"/>
      <c r="F16" s="24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2" t="s">
        <v>25</v>
      </c>
      <c r="B17" s="21" t="s">
        <v>26</v>
      </c>
      <c r="C17" s="22" t="e">
        <f>#NAME?</f>
        <v>#NAME?</v>
      </c>
      <c r="D17" s="22">
        <v>0.46000000000000002</v>
      </c>
      <c r="E17" s="23"/>
      <c r="F17" s="24"/>
      <c r="G17" s="23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2" t="s">
        <v>27</v>
      </c>
      <c r="B18" s="21" t="s">
        <v>28</v>
      </c>
      <c r="C18" s="22" t="e">
        <f>'[1]Додаток 2 Структури'!#REF!+'[1]Додаток 3 Структури'!#REF!++'[1]Додаток 4 Структури'!#REF!</f>
        <v>#REF!</v>
      </c>
      <c r="D18" s="22">
        <v>23.170000000000002</v>
      </c>
      <c r="E18" s="23"/>
      <c r="F18" s="24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2" t="s">
        <v>29</v>
      </c>
      <c r="B19" s="21" t="s">
        <v>30</v>
      </c>
      <c r="C19" s="25" t="e">
        <f>SUM(C20:C22)</f>
        <v>#REF!</v>
      </c>
      <c r="D19" s="25">
        <v>432.36000000000001</v>
      </c>
      <c r="E19" s="23"/>
      <c r="F19" s="24"/>
      <c r="G19" s="23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2" t="s">
        <v>31</v>
      </c>
      <c r="B20" s="21" t="s">
        <v>32</v>
      </c>
      <c r="C20" s="25" t="e">
        <f>'[1]Додаток 2 Структури'!#REF!+'[1]Додаток 3 Структури'!#REF!++'[1]Додаток 4 Структури'!#REF!</f>
        <v>#REF!</v>
      </c>
      <c r="D20" s="25">
        <v>303.06</v>
      </c>
      <c r="E20" s="23"/>
      <c r="F20" s="24"/>
      <c r="G20" s="23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2" t="s">
        <v>33</v>
      </c>
      <c r="B21" s="21" t="s">
        <v>34</v>
      </c>
      <c r="C21" s="25" t="e">
        <f>#NAME?</f>
        <v>#NAME?</v>
      </c>
      <c r="D21" s="25">
        <v>95.120000000000005</v>
      </c>
      <c r="E21" s="23"/>
      <c r="F21" s="24"/>
      <c r="G21" s="23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2" t="s">
        <v>35</v>
      </c>
      <c r="B22" s="21" t="s">
        <v>36</v>
      </c>
      <c r="C22" s="25" t="e">
        <f>#NAME?</f>
        <v>#NAME?</v>
      </c>
      <c r="D22" s="25">
        <v>4.3200000000000003</v>
      </c>
      <c r="E22" s="23"/>
      <c r="F22" s="24"/>
      <c r="G22" s="23"/>
      <c r="H22" s="2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2" t="s">
        <v>37</v>
      </c>
      <c r="B23" s="21" t="s">
        <v>38</v>
      </c>
      <c r="C23" s="25" t="e">
        <f>SUM(C24:C27)</f>
        <v>#REF!</v>
      </c>
      <c r="D23" s="25">
        <v>203.62</v>
      </c>
      <c r="E23" s="23"/>
      <c r="F23" s="24"/>
      <c r="G23" s="23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2" t="s">
        <v>39</v>
      </c>
      <c r="B24" s="21" t="s">
        <v>40</v>
      </c>
      <c r="C24" s="22" t="e">
        <f>'[1]Додаток 2 Структури'!#REF!+'[1]Додаток 3 Структури'!#REF!++'[1]Додаток 4 Структури'!#REF!</f>
        <v>#REF!</v>
      </c>
      <c r="D24" s="25">
        <v>44.530000000000001</v>
      </c>
      <c r="E24" s="23"/>
      <c r="F24" s="24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2" t="s">
        <v>41</v>
      </c>
      <c r="B25" s="21" t="s">
        <v>42</v>
      </c>
      <c r="C25" s="22" t="e">
        <f>#NAME?</f>
        <v>#NAME?</v>
      </c>
      <c r="D25" s="25">
        <v>8.0800000000000001</v>
      </c>
      <c r="E25" s="23"/>
      <c r="F25" s="24"/>
      <c r="G25" s="23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2" t="s">
        <v>43</v>
      </c>
      <c r="B26" s="21" t="s">
        <v>34</v>
      </c>
      <c r="C26" s="22" t="e">
        <f>#NAME?</f>
        <v>#NAME?</v>
      </c>
      <c r="D26" s="25">
        <v>1.78</v>
      </c>
      <c r="E26" s="23"/>
      <c r="F26" s="24"/>
      <c r="G26" s="23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2" t="s">
        <v>44</v>
      </c>
      <c r="B27" s="21" t="s">
        <v>36</v>
      </c>
      <c r="C27" s="22" t="e">
        <f>#NAME?</f>
        <v>#NAME?</v>
      </c>
      <c r="D27" s="25">
        <v>0.040000000000000001</v>
      </c>
      <c r="E27" s="23"/>
      <c r="F27" s="24"/>
      <c r="G27" s="23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2" t="s">
        <v>45</v>
      </c>
      <c r="B28" s="21" t="s">
        <v>46</v>
      </c>
      <c r="C28" s="25" t="e">
        <f>SUM(C29:C32)</f>
        <v>#REF!</v>
      </c>
      <c r="D28" s="25">
        <v>34.630000000000003</v>
      </c>
      <c r="E28" s="5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2" t="s">
        <v>47</v>
      </c>
      <c r="B29" s="21" t="s">
        <v>48</v>
      </c>
      <c r="C29" s="22" t="e">
        <f>'[1]Додаток 2 Структури'!#REF!+'[1]Додаток 3 Структури'!#REF!+'[1]Додаток 4 Структури'!#REF!</f>
        <v>#REF!</v>
      </c>
      <c r="D29" s="25">
        <v>77.390000000000001</v>
      </c>
      <c r="E29" s="23"/>
      <c r="F29" s="24"/>
      <c r="G29" s="23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2" t="s">
        <v>49</v>
      </c>
      <c r="B30" s="21" t="s">
        <v>42</v>
      </c>
      <c r="C30" s="22" t="e">
        <f>#NAME?</f>
        <v>#NAME?</v>
      </c>
      <c r="D30" s="25">
        <v>50.920000000000002</v>
      </c>
      <c r="E30" s="23"/>
      <c r="F30" s="24"/>
      <c r="G30" s="23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2" t="s">
        <v>50</v>
      </c>
      <c r="B31" s="21" t="s">
        <v>34</v>
      </c>
      <c r="C31" s="22" t="e">
        <f>#NAME?</f>
        <v>#NAME?</v>
      </c>
      <c r="D31" s="25">
        <v>11.199999999999999</v>
      </c>
      <c r="E31" s="23"/>
      <c r="F31" s="24"/>
      <c r="G31" s="23"/>
      <c r="H31" s="2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2" t="s">
        <v>51</v>
      </c>
      <c r="B32" s="21" t="s">
        <v>36</v>
      </c>
      <c r="C32" s="22" t="e">
        <f>#NAME?</f>
        <v>#NAME?</v>
      </c>
      <c r="D32" s="25">
        <v>1.21</v>
      </c>
      <c r="E32" s="23"/>
      <c r="F32" s="24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2" t="s">
        <v>52</v>
      </c>
      <c r="B33" s="21" t="s">
        <v>46</v>
      </c>
      <c r="C33" s="22">
        <v>0</v>
      </c>
      <c r="D33" s="25">
        <v>14.07</v>
      </c>
      <c r="E33" s="23"/>
      <c r="F33" s="24"/>
      <c r="G33" s="23"/>
      <c r="H33" s="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2" t="s">
        <v>53</v>
      </c>
      <c r="B34" s="21" t="s">
        <v>54</v>
      </c>
      <c r="C34" s="25">
        <v>0</v>
      </c>
      <c r="D34" s="25">
        <v>0</v>
      </c>
      <c r="E34" s="23"/>
      <c r="F34" s="24"/>
      <c r="G34" s="23"/>
      <c r="H34" s="2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2" t="s">
        <v>55</v>
      </c>
      <c r="B35" s="21" t="s">
        <v>56</v>
      </c>
      <c r="C35" s="25" t="e">
        <f>#REF!+C28+C33+C34</f>
        <v>#REF!</v>
      </c>
      <c r="D35" s="25">
        <v>0</v>
      </c>
      <c r="E35" s="23"/>
      <c r="F35" s="24"/>
      <c r="G35" s="23"/>
      <c r="H35" s="2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2" t="s">
        <v>57</v>
      </c>
      <c r="B36" s="21" t="s">
        <v>58</v>
      </c>
      <c r="C36" s="25">
        <f>[1]Д2!H36+[1]Д3!G41+[1]Д4!G30</f>
        <v>0</v>
      </c>
      <c r="D36" s="25">
        <v>1909.04</v>
      </c>
      <c r="E36" s="23"/>
      <c r="F36" s="24"/>
      <c r="G36" s="23"/>
      <c r="H36" s="2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2" t="s">
        <v>59</v>
      </c>
      <c r="B37" s="21" t="s">
        <v>60</v>
      </c>
      <c r="C37" s="25" t="e">
        <f>SUM(C38:C40)</f>
        <v>#REF!</v>
      </c>
      <c r="D37" s="25">
        <v>0</v>
      </c>
      <c r="E37" s="23"/>
      <c r="F37" s="24"/>
      <c r="G37" s="23"/>
      <c r="H37" s="2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ht="14.25" customHeight="1">
      <c r="A38" s="12" t="s">
        <v>61</v>
      </c>
      <c r="B38" s="21" t="s">
        <v>62</v>
      </c>
      <c r="C38" s="25" t="e">
        <f>'[1]Додаток 2 Структури'!#REF!+'[1]Додаток 3 Структури'!#REF!+'[1]Додаток 4 Структури'!#REF!</f>
        <v>#REF!</v>
      </c>
      <c r="D38" s="25">
        <v>93.120000000000005</v>
      </c>
      <c r="E38" s="23"/>
      <c r="F38" s="24"/>
      <c r="G38" s="23"/>
      <c r="H38" s="2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2" t="s">
        <v>63</v>
      </c>
      <c r="B39" s="21" t="s">
        <v>64</v>
      </c>
      <c r="C39" s="25" t="e">
        <f>#NAME?</f>
        <v>#NAME?</v>
      </c>
      <c r="D39" s="25">
        <v>16.760000000000002</v>
      </c>
      <c r="E39" s="23"/>
      <c r="F39" s="24"/>
      <c r="G39" s="23"/>
      <c r="H39" s="2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2" t="s">
        <v>65</v>
      </c>
      <c r="B40" s="21" t="s">
        <v>66</v>
      </c>
      <c r="C40" s="25" t="e">
        <f>#NAME?</f>
        <v>#NAME?</v>
      </c>
      <c r="D40" s="25">
        <v>0</v>
      </c>
      <c r="E40" s="23"/>
      <c r="F40" s="24"/>
      <c r="G40" s="23"/>
      <c r="H40" s="2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2" t="s">
        <v>67</v>
      </c>
      <c r="B41" s="21" t="s">
        <v>68</v>
      </c>
      <c r="C41" s="25" t="e">
        <f>C35+C36+C37</f>
        <v>#REF!</v>
      </c>
      <c r="D41" s="25">
        <v>76.359999999999999</v>
      </c>
      <c r="E41" s="26"/>
      <c r="F41" s="24"/>
      <c r="G41" s="23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ht="21.75" customHeight="1">
      <c r="A42" s="12" t="s">
        <v>69</v>
      </c>
      <c r="B42" s="21" t="s">
        <v>70</v>
      </c>
      <c r="C42" s="25" t="e">
        <f>'[1]Додаток 3 Структури'!#REF!</f>
        <v>#REF!</v>
      </c>
      <c r="D42" s="25">
        <v>2206.7199999999998</v>
      </c>
      <c r="E42" s="26"/>
      <c r="F42" s="24"/>
      <c r="G42" s="23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ht="14.25" customHeight="1">
      <c r="A43" s="27"/>
      <c r="B43" s="28"/>
      <c r="C43" s="29"/>
      <c r="D43" s="29"/>
      <c r="E43" s="26"/>
      <c r="F43" s="24"/>
      <c r="G43" s="23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ht="14.25" customHeight="1">
      <c r="A44" s="27"/>
      <c r="B44" s="28"/>
      <c r="C44" s="29"/>
      <c r="D44" s="29"/>
      <c r="E44" s="26"/>
      <c r="F44" s="24"/>
      <c r="G44" s="2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ht="31.5" customHeight="1">
      <c r="A45" s="30" t="s">
        <v>71</v>
      </c>
      <c r="B45" s="30"/>
      <c r="C45" s="31"/>
      <c r="D45" s="32" t="s">
        <v>72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7"/>
      <c r="B46" s="7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7"/>
      <c r="B47" s="7"/>
      <c r="C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3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2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2"/>
      <c r="B50" s="2"/>
      <c r="C50" s="2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2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2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5"/>
      <c r="B59" s="5"/>
      <c r="C59" s="5"/>
      <c r="D59" s="3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4.25" customHeight="1">
      <c r="A980" s="1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4.25" customHeight="1">
      <c r="A981" s="1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4.25" customHeight="1">
      <c r="A982" s="1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4.25" customHeight="1">
      <c r="A983" s="1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4.25" customHeight="1">
      <c r="A984" s="1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4.25" customHeight="1">
      <c r="A985" s="1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4.25" customHeight="1">
      <c r="A986" s="1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ht="14.25" customHeight="1">
      <c r="A987" s="1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ht="14.25" customHeight="1">
      <c r="A988" s="1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ht="14.25" customHeight="1">
      <c r="A989" s="1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ht="14.25" customHeight="1">
      <c r="A990" s="1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ht="14.25" customHeight="1">
      <c r="A991" s="1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ht="14.25" customHeight="1">
      <c r="A992" s="1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ht="14.25" customHeight="1">
      <c r="A993" s="1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</sheetData>
  <mergeCells count="5">
    <mergeCell ref="A3:F3"/>
    <mergeCell ref="A4:D4"/>
    <mergeCell ref="A5:D5"/>
    <mergeCell ref="B10:D10"/>
    <mergeCell ref="A45:B45"/>
  </mergeCells>
  <printOptions headings="0" gridLines="0"/>
  <pageMargins left="0.70078740157480324" right="0.70078740157480324" top="0.75196850393700776" bottom="0.75196850393700776" header="0" footer="0"/>
  <pageSetup blackAndWhite="0" cellComments="none" copies="1" draft="0" errors="displayed" firstPageNumber="-1" fitToHeight="0" fitToWidth="1" horizontalDpi="600" orientation="portrait" pageOrder="downThenOver" paperSize="9" scale="85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2</cp:revision>
  <dcterms:created xsi:type="dcterms:W3CDTF">2023-07-17T12:21:13Z</dcterms:created>
  <dcterms:modified xsi:type="dcterms:W3CDTF">2024-08-16T11:33:50Z</dcterms:modified>
</cp:coreProperties>
</file>