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Юлія\Desktop\Виконання бюджету 2024\Сесія 2024\1 квартал 2024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Лист1!$A:$C</definedName>
    <definedName name="_xlnm.Print_Area" localSheetId="0">Лист1!$A$1:$K$137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8" i="1" l="1"/>
  <c r="K132" i="1"/>
  <c r="J132" i="1"/>
  <c r="I132" i="1"/>
  <c r="H132" i="1"/>
  <c r="F130" i="1"/>
  <c r="G130" i="1"/>
  <c r="E130" i="1"/>
  <c r="D130" i="1"/>
  <c r="E95" i="1"/>
  <c r="D129" i="1" l="1"/>
  <c r="D128" i="1"/>
  <c r="D126" i="1"/>
  <c r="D125" i="1" s="1"/>
  <c r="D124" i="1" s="1"/>
  <c r="D121" i="1"/>
  <c r="D116" i="1"/>
  <c r="D115" i="1" s="1"/>
  <c r="D112" i="1"/>
  <c r="D111" i="1"/>
  <c r="D107" i="1"/>
  <c r="D106" i="1" s="1"/>
  <c r="D105" i="1" s="1"/>
  <c r="D95" i="1"/>
  <c r="D92" i="1"/>
  <c r="D82" i="1" s="1"/>
  <c r="D87" i="1"/>
  <c r="D84" i="1"/>
  <c r="D83" i="1" s="1"/>
  <c r="D79" i="1"/>
  <c r="D78" i="1"/>
  <c r="D74" i="1"/>
  <c r="D67" i="1" s="1"/>
  <c r="D72" i="1"/>
  <c r="D68" i="1"/>
  <c r="D61" i="1"/>
  <c r="D58" i="1" s="1"/>
  <c r="D53" i="1"/>
  <c r="D50" i="1"/>
  <c r="D39" i="1"/>
  <c r="D35" i="1"/>
  <c r="D33" i="1"/>
  <c r="D31" i="1"/>
  <c r="D30" i="1" s="1"/>
  <c r="D28" i="1"/>
  <c r="D23" i="1"/>
  <c r="D22" i="1"/>
  <c r="D20" i="1"/>
  <c r="D15" i="1"/>
  <c r="D14" i="1" s="1"/>
  <c r="D133" i="1" l="1"/>
  <c r="D134" i="1" s="1"/>
  <c r="D110" i="1"/>
  <c r="D57" i="1"/>
  <c r="D13" i="1"/>
  <c r="D38" i="1"/>
  <c r="G84" i="1"/>
  <c r="G35" i="1"/>
  <c r="D103" i="1" l="1"/>
  <c r="D135" i="1" s="1"/>
  <c r="D102" i="1"/>
  <c r="E20" i="1"/>
  <c r="F20" i="1"/>
  <c r="G20" i="1"/>
  <c r="J21" i="1"/>
  <c r="K21" i="1"/>
  <c r="J20" i="1" l="1"/>
  <c r="K20" i="1"/>
  <c r="F129" i="1"/>
  <c r="F128" i="1" s="1"/>
  <c r="F126" i="1"/>
  <c r="F125" i="1" s="1"/>
  <c r="F124" i="1" s="1"/>
  <c r="F121" i="1"/>
  <c r="F116" i="1"/>
  <c r="F112" i="1"/>
  <c r="F111" i="1" s="1"/>
  <c r="F107" i="1"/>
  <c r="F106" i="1" s="1"/>
  <c r="F105" i="1" s="1"/>
  <c r="F95" i="1"/>
  <c r="F87" i="1"/>
  <c r="F84" i="1"/>
  <c r="F79" i="1"/>
  <c r="F78" i="1" s="1"/>
  <c r="F74" i="1"/>
  <c r="F72" i="1"/>
  <c r="F68" i="1"/>
  <c r="F61" i="1"/>
  <c r="F58" i="1" s="1"/>
  <c r="F53" i="1"/>
  <c r="F39" i="1"/>
  <c r="F35" i="1"/>
  <c r="F33" i="1"/>
  <c r="F31" i="1"/>
  <c r="F28" i="1"/>
  <c r="F26" i="1"/>
  <c r="F23" i="1"/>
  <c r="F22" i="1" s="1"/>
  <c r="F15" i="1"/>
  <c r="F14" i="1" s="1"/>
  <c r="E35" i="1"/>
  <c r="E84" i="1"/>
  <c r="F38" i="1" l="1"/>
  <c r="F115" i="1"/>
  <c r="F110" i="1" s="1"/>
  <c r="F133" i="1" s="1"/>
  <c r="F134" i="1" s="1"/>
  <c r="F83" i="1"/>
  <c r="F82" i="1"/>
  <c r="F67" i="1"/>
  <c r="F57" i="1" s="1"/>
  <c r="F30" i="1"/>
  <c r="F13" i="1" l="1"/>
  <c r="F103" i="1" s="1"/>
  <c r="F135" i="1" s="1"/>
  <c r="K131" i="1"/>
  <c r="H131" i="1"/>
  <c r="I131" i="1"/>
  <c r="G129" i="1"/>
  <c r="G128" i="1" s="1"/>
  <c r="E129" i="1"/>
  <c r="I127" i="1"/>
  <c r="H113" i="1"/>
  <c r="I113" i="1"/>
  <c r="J113" i="1"/>
  <c r="K113" i="1"/>
  <c r="H114" i="1"/>
  <c r="I114" i="1"/>
  <c r="J114" i="1"/>
  <c r="K114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2" i="1"/>
  <c r="I122" i="1"/>
  <c r="J122" i="1"/>
  <c r="K122" i="1"/>
  <c r="H123" i="1"/>
  <c r="I123" i="1"/>
  <c r="J123" i="1"/>
  <c r="K123" i="1"/>
  <c r="H108" i="1"/>
  <c r="J108" i="1"/>
  <c r="K108" i="1"/>
  <c r="H109" i="1"/>
  <c r="J109" i="1"/>
  <c r="K109" i="1"/>
  <c r="H85" i="1"/>
  <c r="J85" i="1"/>
  <c r="K85" i="1"/>
  <c r="H88" i="1"/>
  <c r="J88" i="1"/>
  <c r="K88" i="1"/>
  <c r="H89" i="1"/>
  <c r="J89" i="1"/>
  <c r="K89" i="1"/>
  <c r="H90" i="1"/>
  <c r="I90" i="1"/>
  <c r="J90" i="1"/>
  <c r="K90" i="1"/>
  <c r="H91" i="1"/>
  <c r="J91" i="1"/>
  <c r="K91" i="1"/>
  <c r="H93" i="1"/>
  <c r="J93" i="1"/>
  <c r="K93" i="1"/>
  <c r="H94" i="1"/>
  <c r="J94" i="1"/>
  <c r="K94" i="1"/>
  <c r="H96" i="1"/>
  <c r="J96" i="1"/>
  <c r="K96" i="1"/>
  <c r="H97" i="1"/>
  <c r="J97" i="1"/>
  <c r="K97" i="1"/>
  <c r="H98" i="1"/>
  <c r="J98" i="1"/>
  <c r="K98" i="1"/>
  <c r="H99" i="1"/>
  <c r="J99" i="1"/>
  <c r="K99" i="1"/>
  <c r="H100" i="1"/>
  <c r="J100" i="1"/>
  <c r="K100" i="1"/>
  <c r="H101" i="1"/>
  <c r="J101" i="1"/>
  <c r="K101" i="1"/>
  <c r="I91" i="1"/>
  <c r="J60" i="1"/>
  <c r="K60" i="1"/>
  <c r="J62" i="1"/>
  <c r="K62" i="1"/>
  <c r="J63" i="1"/>
  <c r="K63" i="1"/>
  <c r="J64" i="1"/>
  <c r="K64" i="1"/>
  <c r="J65" i="1"/>
  <c r="K65" i="1"/>
  <c r="J66" i="1"/>
  <c r="K66" i="1"/>
  <c r="J69" i="1"/>
  <c r="K69" i="1"/>
  <c r="J70" i="1"/>
  <c r="K70" i="1"/>
  <c r="J71" i="1"/>
  <c r="K71" i="1"/>
  <c r="J73" i="1"/>
  <c r="K73" i="1"/>
  <c r="J75" i="1"/>
  <c r="K75" i="1"/>
  <c r="J76" i="1"/>
  <c r="K76" i="1"/>
  <c r="J77" i="1"/>
  <c r="K77" i="1"/>
  <c r="J80" i="1"/>
  <c r="K80" i="1"/>
  <c r="J81" i="1"/>
  <c r="K81" i="1"/>
  <c r="J16" i="1"/>
  <c r="K16" i="1"/>
  <c r="J17" i="1"/>
  <c r="K17" i="1"/>
  <c r="J18" i="1"/>
  <c r="K18" i="1"/>
  <c r="J19" i="1"/>
  <c r="K19" i="1"/>
  <c r="J24" i="1"/>
  <c r="K24" i="1"/>
  <c r="J25" i="1"/>
  <c r="K25" i="1"/>
  <c r="J27" i="1"/>
  <c r="K27" i="1"/>
  <c r="J29" i="1"/>
  <c r="K29" i="1"/>
  <c r="J32" i="1"/>
  <c r="K32" i="1"/>
  <c r="J34" i="1"/>
  <c r="K34" i="1"/>
  <c r="J36" i="1"/>
  <c r="K36" i="1"/>
  <c r="J37" i="1"/>
  <c r="K37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1" i="1"/>
  <c r="K51" i="1"/>
  <c r="J52" i="1"/>
  <c r="K52" i="1"/>
  <c r="J54" i="1"/>
  <c r="K54" i="1"/>
  <c r="J55" i="1"/>
  <c r="K55" i="1"/>
  <c r="J56" i="1"/>
  <c r="K56" i="1"/>
  <c r="J26" i="1"/>
  <c r="E26" i="1"/>
  <c r="H26" i="1" s="1"/>
  <c r="I108" i="1"/>
  <c r="I109" i="1"/>
  <c r="I85" i="1"/>
  <c r="I88" i="1"/>
  <c r="I89" i="1"/>
  <c r="I93" i="1"/>
  <c r="I94" i="1"/>
  <c r="I96" i="1"/>
  <c r="I97" i="1"/>
  <c r="I98" i="1"/>
  <c r="I99" i="1"/>
  <c r="I100" i="1"/>
  <c r="I101" i="1"/>
  <c r="I59" i="1"/>
  <c r="I60" i="1"/>
  <c r="I64" i="1"/>
  <c r="I65" i="1"/>
  <c r="I66" i="1"/>
  <c r="I69" i="1"/>
  <c r="I70" i="1"/>
  <c r="I71" i="1"/>
  <c r="I73" i="1"/>
  <c r="I75" i="1"/>
  <c r="I76" i="1"/>
  <c r="I77" i="1"/>
  <c r="I80" i="1"/>
  <c r="I81" i="1"/>
  <c r="I16" i="1"/>
  <c r="I17" i="1"/>
  <c r="I18" i="1"/>
  <c r="I19" i="1"/>
  <c r="I24" i="1"/>
  <c r="I25" i="1"/>
  <c r="I27" i="1"/>
  <c r="I29" i="1"/>
  <c r="I32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1" i="1"/>
  <c r="I52" i="1"/>
  <c r="I54" i="1"/>
  <c r="I55" i="1"/>
  <c r="I56" i="1"/>
  <c r="J131" i="1"/>
  <c r="K127" i="1"/>
  <c r="J127" i="1"/>
  <c r="H127" i="1"/>
  <c r="G126" i="1"/>
  <c r="G125" i="1" s="1"/>
  <c r="E126" i="1"/>
  <c r="E125" i="1" s="1"/>
  <c r="E124" i="1" s="1"/>
  <c r="G121" i="1"/>
  <c r="I121" i="1" s="1"/>
  <c r="E121" i="1"/>
  <c r="G116" i="1"/>
  <c r="I116" i="1" s="1"/>
  <c r="E116" i="1"/>
  <c r="G112" i="1"/>
  <c r="I112" i="1" s="1"/>
  <c r="E112" i="1"/>
  <c r="E111" i="1" s="1"/>
  <c r="G107" i="1"/>
  <c r="G106" i="1" s="1"/>
  <c r="E107" i="1"/>
  <c r="E106" i="1" s="1"/>
  <c r="E105" i="1" s="1"/>
  <c r="G95" i="1"/>
  <c r="G92" i="1"/>
  <c r="H92" i="1" s="1"/>
  <c r="G87" i="1"/>
  <c r="E87" i="1"/>
  <c r="H84" i="1"/>
  <c r="H81" i="1"/>
  <c r="H80" i="1"/>
  <c r="G79" i="1"/>
  <c r="G78" i="1" s="1"/>
  <c r="E79" i="1"/>
  <c r="H77" i="1"/>
  <c r="H76" i="1"/>
  <c r="H75" i="1"/>
  <c r="G74" i="1"/>
  <c r="E74" i="1"/>
  <c r="H73" i="1"/>
  <c r="G72" i="1"/>
  <c r="E72" i="1"/>
  <c r="H71" i="1"/>
  <c r="H70" i="1"/>
  <c r="H69" i="1"/>
  <c r="G68" i="1"/>
  <c r="E68" i="1"/>
  <c r="H66" i="1"/>
  <c r="H65" i="1"/>
  <c r="H64" i="1"/>
  <c r="H63" i="1"/>
  <c r="G61" i="1"/>
  <c r="E61" i="1"/>
  <c r="E58" i="1" s="1"/>
  <c r="H60" i="1"/>
  <c r="H59" i="1"/>
  <c r="J59" i="1"/>
  <c r="H56" i="1"/>
  <c r="H55" i="1"/>
  <c r="H54" i="1"/>
  <c r="G53" i="1"/>
  <c r="E53" i="1"/>
  <c r="H52" i="1"/>
  <c r="H51" i="1"/>
  <c r="G50" i="1"/>
  <c r="K50" i="1"/>
  <c r="H49" i="1"/>
  <c r="H48" i="1"/>
  <c r="H47" i="1"/>
  <c r="H46" i="1"/>
  <c r="H45" i="1"/>
  <c r="H44" i="1"/>
  <c r="H43" i="1"/>
  <c r="H42" i="1"/>
  <c r="H41" i="1"/>
  <c r="H40" i="1"/>
  <c r="G39" i="1"/>
  <c r="E39" i="1"/>
  <c r="H37" i="1"/>
  <c r="H36" i="1"/>
  <c r="H35" i="1"/>
  <c r="J35" i="1"/>
  <c r="H34" i="1"/>
  <c r="G33" i="1"/>
  <c r="E33" i="1"/>
  <c r="H32" i="1"/>
  <c r="G31" i="1"/>
  <c r="E31" i="1"/>
  <c r="H29" i="1"/>
  <c r="G28" i="1"/>
  <c r="E28" i="1"/>
  <c r="H27" i="1"/>
  <c r="H25" i="1"/>
  <c r="H24" i="1"/>
  <c r="G23" i="1"/>
  <c r="E23" i="1"/>
  <c r="H19" i="1"/>
  <c r="H18" i="1"/>
  <c r="H17" i="1"/>
  <c r="H16" i="1"/>
  <c r="G15" i="1"/>
  <c r="E15" i="1"/>
  <c r="H128" i="1" l="1"/>
  <c r="E30" i="1"/>
  <c r="F102" i="1"/>
  <c r="J130" i="1"/>
  <c r="H125" i="1"/>
  <c r="K92" i="1"/>
  <c r="H116" i="1"/>
  <c r="I128" i="1"/>
  <c r="H129" i="1"/>
  <c r="K129" i="1"/>
  <c r="K84" i="1"/>
  <c r="H87" i="1"/>
  <c r="K116" i="1"/>
  <c r="H121" i="1"/>
  <c r="I125" i="1"/>
  <c r="H130" i="1"/>
  <c r="K128" i="1"/>
  <c r="G124" i="1"/>
  <c r="I126" i="1"/>
  <c r="J129" i="1"/>
  <c r="K121" i="1"/>
  <c r="I130" i="1"/>
  <c r="K130" i="1"/>
  <c r="H112" i="1"/>
  <c r="H95" i="1"/>
  <c r="J121" i="1"/>
  <c r="J116" i="1"/>
  <c r="J112" i="1"/>
  <c r="K112" i="1"/>
  <c r="K107" i="1"/>
  <c r="K78" i="1"/>
  <c r="J74" i="1"/>
  <c r="J72" i="1"/>
  <c r="K68" i="1"/>
  <c r="J39" i="1"/>
  <c r="J33" i="1"/>
  <c r="J31" i="1"/>
  <c r="K28" i="1"/>
  <c r="K26" i="1"/>
  <c r="J15" i="1"/>
  <c r="I129" i="1"/>
  <c r="K95" i="1"/>
  <c r="K87" i="1"/>
  <c r="J50" i="1"/>
  <c r="J95" i="1"/>
  <c r="J92" i="1"/>
  <c r="J87" i="1"/>
  <c r="J84" i="1"/>
  <c r="J107" i="1"/>
  <c r="K72" i="1"/>
  <c r="I95" i="1"/>
  <c r="I87" i="1"/>
  <c r="J23" i="1"/>
  <c r="J53" i="1"/>
  <c r="J68" i="1"/>
  <c r="J78" i="1"/>
  <c r="J61" i="1"/>
  <c r="K74" i="1"/>
  <c r="H107" i="1"/>
  <c r="J28" i="1"/>
  <c r="K53" i="1"/>
  <c r="K39" i="1"/>
  <c r="K35" i="1"/>
  <c r="K33" i="1"/>
  <c r="K31" i="1"/>
  <c r="K23" i="1"/>
  <c r="K15" i="1"/>
  <c r="K79" i="1"/>
  <c r="K61" i="1"/>
  <c r="K59" i="1"/>
  <c r="J79" i="1"/>
  <c r="I26" i="1"/>
  <c r="G115" i="1"/>
  <c r="I115" i="1" s="1"/>
  <c r="I23" i="1"/>
  <c r="I79" i="1"/>
  <c r="G30" i="1"/>
  <c r="I39" i="1"/>
  <c r="I74" i="1"/>
  <c r="I84" i="1"/>
  <c r="I61" i="1"/>
  <c r="I107" i="1"/>
  <c r="G82" i="1"/>
  <c r="I53" i="1"/>
  <c r="I28" i="1"/>
  <c r="G83" i="1"/>
  <c r="H53" i="1"/>
  <c r="H72" i="1"/>
  <c r="H74" i="1"/>
  <c r="H50" i="1"/>
  <c r="H28" i="1"/>
  <c r="E115" i="1"/>
  <c r="E110" i="1" s="1"/>
  <c r="G14" i="1"/>
  <c r="G22" i="1"/>
  <c r="E14" i="1"/>
  <c r="G38" i="1"/>
  <c r="K106" i="1"/>
  <c r="H79" i="1"/>
  <c r="K126" i="1"/>
  <c r="I31" i="1"/>
  <c r="E67" i="1"/>
  <c r="I68" i="1"/>
  <c r="H106" i="1"/>
  <c r="I15" i="1"/>
  <c r="H31" i="1"/>
  <c r="E38" i="1"/>
  <c r="H39" i="1"/>
  <c r="H68" i="1"/>
  <c r="I72" i="1"/>
  <c r="E82" i="1"/>
  <c r="G105" i="1"/>
  <c r="J105" i="1" s="1"/>
  <c r="G111" i="1"/>
  <c r="J128" i="1"/>
  <c r="H15" i="1"/>
  <c r="H23" i="1"/>
  <c r="H33" i="1"/>
  <c r="G67" i="1"/>
  <c r="E83" i="1"/>
  <c r="J126" i="1"/>
  <c r="H126" i="1"/>
  <c r="E22" i="1"/>
  <c r="E78" i="1"/>
  <c r="I50" i="1"/>
  <c r="H61" i="1"/>
  <c r="J106" i="1"/>
  <c r="G58" i="1"/>
  <c r="G110" i="1" l="1"/>
  <c r="I124" i="1"/>
  <c r="H124" i="1"/>
  <c r="E133" i="1"/>
  <c r="E134" i="1" s="1"/>
  <c r="H115" i="1"/>
  <c r="K125" i="1"/>
  <c r="K115" i="1"/>
  <c r="J115" i="1"/>
  <c r="J14" i="1"/>
  <c r="I82" i="1"/>
  <c r="I92" i="1"/>
  <c r="H83" i="1"/>
  <c r="J38" i="1"/>
  <c r="K38" i="1"/>
  <c r="K30" i="1"/>
  <c r="J30" i="1"/>
  <c r="J67" i="1"/>
  <c r="K67" i="1"/>
  <c r="K58" i="1"/>
  <c r="J58" i="1"/>
  <c r="K22" i="1"/>
  <c r="J22" i="1"/>
  <c r="J83" i="1"/>
  <c r="J82" i="1"/>
  <c r="K105" i="1"/>
  <c r="I33" i="1"/>
  <c r="I22" i="1"/>
  <c r="H14" i="1"/>
  <c r="K14" i="1"/>
  <c r="I106" i="1"/>
  <c r="H78" i="1"/>
  <c r="I78" i="1"/>
  <c r="I83" i="1"/>
  <c r="H82" i="1"/>
  <c r="I38" i="1"/>
  <c r="J111" i="1"/>
  <c r="H22" i="1"/>
  <c r="K82" i="1"/>
  <c r="H38" i="1"/>
  <c r="K83" i="1"/>
  <c r="E57" i="1"/>
  <c r="J125" i="1"/>
  <c r="I30" i="1"/>
  <c r="E13" i="1"/>
  <c r="K111" i="1"/>
  <c r="H111" i="1"/>
  <c r="I111" i="1"/>
  <c r="G13" i="1"/>
  <c r="H67" i="1"/>
  <c r="H30" i="1"/>
  <c r="H105" i="1"/>
  <c r="I105" i="1"/>
  <c r="H110" i="1"/>
  <c r="G57" i="1"/>
  <c r="H58" i="1"/>
  <c r="I58" i="1"/>
  <c r="G133" i="1"/>
  <c r="K110" i="1" l="1"/>
  <c r="E102" i="1"/>
  <c r="J124" i="1"/>
  <c r="K124" i="1"/>
  <c r="J110" i="1"/>
  <c r="G103" i="1"/>
  <c r="G102" i="1"/>
  <c r="E103" i="1"/>
  <c r="K13" i="1"/>
  <c r="J13" i="1"/>
  <c r="I57" i="1"/>
  <c r="I14" i="1"/>
  <c r="I67" i="1"/>
  <c r="H13" i="1"/>
  <c r="K57" i="1"/>
  <c r="J57" i="1"/>
  <c r="H57" i="1"/>
  <c r="G134" i="1"/>
  <c r="K133" i="1"/>
  <c r="H133" i="1"/>
  <c r="J133" i="1" l="1"/>
  <c r="I103" i="1"/>
  <c r="I13" i="1"/>
  <c r="I102" i="1"/>
  <c r="I110" i="1"/>
  <c r="E135" i="1"/>
  <c r="K134" i="1"/>
  <c r="J134" i="1"/>
  <c r="H134" i="1"/>
  <c r="K102" i="1"/>
  <c r="J102" i="1"/>
  <c r="H102" i="1"/>
  <c r="G135" i="1"/>
  <c r="K103" i="1"/>
  <c r="J103" i="1"/>
  <c r="H103" i="1"/>
  <c r="I133" i="1" l="1"/>
  <c r="K135" i="1"/>
  <c r="J135" i="1"/>
  <c r="H135" i="1"/>
  <c r="I134" i="1" l="1"/>
  <c r="I135" i="1"/>
</calcChain>
</file>

<file path=xl/sharedStrings.xml><?xml version="1.0" encoding="utf-8"?>
<sst xmlns="http://schemas.openxmlformats.org/spreadsheetml/2006/main" count="148" uniqueCount="134">
  <si>
    <t>Дохідна частина бюджету</t>
  </si>
  <si>
    <t>грн.</t>
  </si>
  <si>
    <t>ККД</t>
  </si>
  <si>
    <t>Доходи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</si>
  <si>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</si>
  <si>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</si>
  <si>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</si>
  <si>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</si>
  <si>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</si>
  <si>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</si>
  <si>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8=к.6/к.5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</si>
  <si>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</si>
  <si>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</si>
  <si>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</si>
  <si>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</si>
  <si>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</si>
  <si>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</si>
  <si>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</si>
  <si>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</si>
  <si>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</si>
  <si>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</si>
  <si>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</si>
  <si>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</si>
  <si>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</si>
  <si>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</si>
  <si>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</si>
  <si>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</si>
  <si>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</si>
  <si>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</si>
  <si>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</si>
  <si>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</si>
  <si>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</si>
  <si>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</si>
  <si>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</si>
  <si>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</si>
  <si>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</si>
  <si>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</si>
  <si>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</si>
  <si>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</si>
  <si>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</si>
  <si>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</si>
  <si>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</si>
  <si>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</si>
  <si>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</si>
  <si>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</si>
  <si>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</si>
  <si>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</si>
  <si>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</si>
  <si>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</si>
  <si>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</si>
  <si>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</si>
  <si>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</si>
  <si>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</si>
  <si>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</si>
  <si>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</si>
  <si>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</si>
  <si>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</si>
  <si>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</si>
  <si>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</si>
  <si>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</si>
  <si>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</si>
  <si>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</si>
  <si>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</si>
  <si>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</si>
  <si>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</si>
  <si>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</si>
  <si>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</si>
  <si>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</si>
  <si>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</si>
  <si>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</si>
  <si>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</si>
  <si>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</si>
  <si>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</si>
  <si>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</si>
  <si>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</si>
  <si>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</si>
  <si>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</si>
  <si>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</si>
  <si>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</si>
  <si>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</si>
  <si>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</si>
  <si>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</si>
  <si>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</si>
  <si>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</si>
  <si>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</si>
  <si>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</si>
  <si>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</si>
  <si>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</si>
  <si>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</si>
  <si>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</si>
  <si>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</si>
  <si>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</si>
  <si>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</si>
  <si>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</si>
  <si>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</si>
  <si>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</si>
  <si>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</si>
  <si>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</si>
  <si>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</si>
  <si>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</si>
  <si>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</si>
  <si>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</si>
  <si>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</si>
  <si>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</si>
  <si>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</si>
  <si>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</si>
  <si>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</si>
  <si>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</si>
  <si>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</si>
  <si>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</si>
  <si>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</si>
  <si>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</si>
  <si>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</si>
  <si>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</si>
  <si>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</si>
  <si>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</si>
  <si>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</si>
  <si>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 спеціального фонду</t>
  </si>
  <si>
    <t>Всього доходів</t>
  </si>
  <si>
    <t>Рентна плата за спеціальне використання води </t>
  </si>
  <si>
    <t>Начальник Фінансового управління
Менської міської ради</t>
  </si>
  <si>
    <t>Алла НЕРОСЛИК</t>
  </si>
  <si>
    <t xml:space="preserve">
до рішення виконавчого комітету Менської міської ради 8 30 січня 2023 року № 21
</t>
  </si>
  <si>
    <t>7=к.6/к.4</t>
  </si>
  <si>
    <t>9=к.6-к.3</t>
  </si>
  <si>
    <t>10=к.6/к.3</t>
  </si>
  <si>
    <t>Звіт про виконання бюджету Менської ТГ за 1 квартал 2024 року</t>
  </si>
  <si>
    <t>Звітні дані за 1 квартал 2023 рік</t>
  </si>
  <si>
    <t xml:space="preserve">Бюджет на 2024 рік з урахуванням змін </t>
  </si>
  <si>
    <t>Виконано за 1 квартал 2024 рік</t>
  </si>
  <si>
    <t>До звітних даних за 2023 рік</t>
  </si>
  <si>
    <t>Додоткова дотація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</si>
  <si>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</si>
  <si>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Додаток 1
до рішення 48 сесії Менської міської ради 8 скликання 29 травня 2024 року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</si>
</sst>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164" fontId="3" fillId="7" borderId="8" xfId="0" applyNumberFormat="1" applyFont="1" applyFill="1" applyBorder="1"/>
    <xf numFmtId="4" fontId="4" fillId="0" borderId="8" xfId="0" applyNumberFormat="1" applyFont="1" applyBorder="1"/>
    <xf numFmtId="0" fontId="3" fillId="0" borderId="11" xfId="0" applyFont="1" applyBorder="1"/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/>
    <xf numFmtId="164" fontId="3" fillId="10" borderId="10" xfId="0" applyNumberFormat="1" applyFont="1" applyFill="1" applyBorder="1"/>
    <xf numFmtId="0" fontId="5" fillId="0" borderId="0" xfId="0" applyFont="1"/>
    <xf numFmtId="0" fontId="4" fillId="0" borderId="11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164" fontId="3" fillId="3" borderId="8" xfId="0" applyNumberFormat="1" applyFont="1" applyFill="1" applyBorder="1"/>
    <xf numFmtId="164" fontId="3" fillId="3" borderId="10" xfId="0" applyNumberFormat="1" applyFont="1" applyFill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4" fontId="4" fillId="0" borderId="8" xfId="0" applyNumberFormat="1" applyFont="1" applyBorder="1"/>
    <xf numFmtId="164" fontId="4" fillId="0" borderId="10" xfId="0" applyNumberFormat="1" applyFont="1" applyBorder="1"/>
    <xf numFmtId="0" fontId="4" fillId="0" borderId="8" xfId="0" applyFont="1" applyBorder="1" applyAlignment="1">
      <alignment vertical="center" wrapText="1"/>
    </xf>
    <xf numFmtId="0" fontId="3" fillId="4" borderId="19" xfId="0" applyFont="1" applyFill="1" applyBorder="1"/>
    <xf numFmtId="0" fontId="3" fillId="4" borderId="20" xfId="0" applyFont="1" applyFill="1" applyBorder="1"/>
    <xf numFmtId="0" fontId="3" fillId="4" borderId="13" xfId="0" applyFont="1" applyFill="1" applyBorder="1"/>
    <xf numFmtId="4" fontId="3" fillId="4" borderId="8" xfId="0" applyNumberFormat="1" applyFont="1" applyFill="1" applyBorder="1"/>
    <xf numFmtId="164" fontId="3" fillId="4" borderId="8" xfId="0" applyNumberFormat="1" applyFont="1" applyFill="1" applyBorder="1"/>
    <xf numFmtId="164" fontId="3" fillId="4" borderId="10" xfId="0" applyNumberFormat="1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3" fillId="5" borderId="13" xfId="0" applyFont="1" applyFill="1" applyBorder="1"/>
    <xf numFmtId="4" fontId="3" fillId="5" borderId="8" xfId="0" applyNumberFormat="1" applyFont="1" applyFill="1" applyBorder="1"/>
    <xf numFmtId="164" fontId="3" fillId="5" borderId="8" xfId="0" applyNumberFormat="1" applyFont="1" applyFill="1" applyBorder="1"/>
    <xf numFmtId="164" fontId="3" fillId="5" borderId="10" xfId="0" applyNumberFormat="1" applyFont="1" applyFill="1" applyBorder="1"/>
    <xf numFmtId="0" fontId="4" fillId="6" borderId="8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3" fillId="7" borderId="8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/>
    <xf numFmtId="164" fontId="3" fillId="7" borderId="10" xfId="0" applyNumberFormat="1" applyFont="1" applyFill="1" applyBorder="1"/>
    <xf numFmtId="164" fontId="4" fillId="8" borderId="8" xfId="0" applyNumberFormat="1" applyFont="1" applyFill="1" applyBorder="1"/>
    <xf numFmtId="4" fontId="4" fillId="8" borderId="8" xfId="0" applyNumberFormat="1" applyFont="1" applyFill="1" applyBorder="1"/>
    <xf numFmtId="164" fontId="4" fillId="8" borderId="10" xfId="0" applyNumberFormat="1" applyFont="1" applyFill="1" applyBorder="1"/>
    <xf numFmtId="0" fontId="3" fillId="7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/>
    <xf numFmtId="4" fontId="3" fillId="9" borderId="17" xfId="0" applyNumberFormat="1" applyFont="1" applyFill="1" applyBorder="1"/>
    <xf numFmtId="164" fontId="3" fillId="9" borderId="17" xfId="0" applyNumberFormat="1" applyFont="1" applyFill="1" applyBorder="1"/>
    <xf numFmtId="164" fontId="3" fillId="9" borderId="18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12" borderId="7" xfId="0" applyFont="1" applyFill="1" applyBorder="1" applyAlignment="1">
      <alignment vertical="center"/>
    </xf>
    <xf numFmtId="0" fontId="4" fillId="12" borderId="8" xfId="0" applyFont="1" applyFill="1" applyBorder="1" applyAlignment="1">
      <alignment vertical="center"/>
    </xf>
    <xf numFmtId="0" fontId="4" fillId="12" borderId="8" xfId="0" applyFont="1" applyFill="1" applyBorder="1" applyAlignment="1">
      <alignment vertical="center" wrapText="1"/>
    </xf>
    <xf numFmtId="4" fontId="4" fillId="12" borderId="8" xfId="0" applyNumberFormat="1" applyFont="1" applyFill="1" applyBorder="1"/>
    <xf numFmtId="164" fontId="4" fillId="12" borderId="8" xfId="0" applyNumberFormat="1" applyFont="1" applyFill="1" applyBorder="1"/>
    <xf numFmtId="164" fontId="4" fillId="12" borderId="10" xfId="0" applyNumberFormat="1" applyFont="1" applyFill="1" applyBorder="1"/>
    <xf numFmtId="0" fontId="6" fillId="12" borderId="0" xfId="0" applyFont="1" applyFill="1"/>
    <xf numFmtId="0" fontId="6" fillId="12" borderId="8" xfId="1" applyFont="1" applyFill="1" applyBorder="1"/>
    <xf numFmtId="0" fontId="7" fillId="12" borderId="8" xfId="0" applyFont="1" applyFill="1" applyBorder="1" applyAlignment="1">
      <alignment vertical="center" wrapText="1"/>
    </xf>
    <xf numFmtId="0" fontId="4" fillId="12" borderId="11" xfId="0" applyFont="1" applyFill="1" applyBorder="1"/>
    <xf numFmtId="4" fontId="4" fillId="11" borderId="8" xfId="0" applyNumberFormat="1" applyFont="1" applyFill="1" applyBorder="1"/>
    <xf numFmtId="164" fontId="4" fillId="13" borderId="8" xfId="0" applyNumberFormat="1" applyFont="1" applyFill="1" applyBorder="1"/>
    <xf numFmtId="0" fontId="8" fillId="0" borderId="0" xfId="0" applyFont="1"/>
    <xf numFmtId="0" fontId="6" fillId="0" borderId="0" xfId="2" applyFont="1" applyAlignment="1">
      <alignment horizontal="right" vertical="top"/>
    </xf>
    <xf numFmtId="0" fontId="0" fillId="0" borderId="0" xfId="0" applyAlignment="1">
      <alignment vertical="top"/>
    </xf>
    <xf numFmtId="2" fontId="8" fillId="8" borderId="0" xfId="0" applyNumberFormat="1" applyFont="1" applyFill="1"/>
    <xf numFmtId="0" fontId="8" fillId="8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13" xfId="0" applyFont="1" applyBorder="1" applyAlignment="1">
      <alignment vertical="center" wrapText="1"/>
    </xf>
    <xf numFmtId="164" fontId="4" fillId="0" borderId="8" xfId="0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2" applyFont="1" applyAlignment="1">
      <alignment horizontal="left" vertical="top" wrapText="1"/>
    </xf>
    <xf numFmtId="0" fontId="3" fillId="4" borderId="12" xfId="0" applyFont="1" applyFill="1" applyBorder="1"/>
    <xf numFmtId="0" fontId="3" fillId="4" borderId="13" xfId="0" applyFont="1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3" fillId="9" borderId="15" xfId="0" applyFont="1" applyFill="1" applyBorder="1"/>
    <xf numFmtId="0" fontId="3" fillId="9" borderId="16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view="pageBreakPreview" zoomScale="90" zoomScaleNormal="100" zoomScaleSheetLayoutView="90" workbookViewId="0">
      <selection activeCell="B7" sqref="B7:K7"/>
    </sheetView>
  </sheetViews>
  <sheetFormatPr defaultRowHeight="12.75" x14ac:dyDescent="0.2"/>
  <cols>
    <col min="1" max="1" width="0.140625" style="10" bestFit="1" customWidth="1"/>
    <col min="2" max="2" width="9.28515625" style="10" bestFit="1" customWidth="1"/>
    <col min="3" max="3" width="48.140625" style="10" bestFit="1" customWidth="1"/>
    <col min="4" max="4" width="13.42578125" style="10" bestFit="1" customWidth="1"/>
    <col min="5" max="5" width="17.7109375" style="10" bestFit="1" customWidth="1"/>
    <col min="6" max="6" width="17.7109375" style="10" customWidth="1"/>
    <col min="7" max="7" width="15.42578125" style="10" bestFit="1" customWidth="1"/>
    <col min="8" max="8" width="12.28515625" style="10" bestFit="1" customWidth="1"/>
    <col min="9" max="9" width="12.7109375" style="10" bestFit="1" customWidth="1"/>
    <col min="10" max="10" width="14.5703125" style="10" customWidth="1"/>
    <col min="11" max="11" width="12" style="10" bestFit="1" customWidth="1"/>
    <col min="12" max="16384" width="9.140625" style="10"/>
  </cols>
  <sheetData>
    <row r="1" spans="1:11" ht="12.75" customHeight="1" x14ac:dyDescent="0.2">
      <c r="A1" s="11"/>
      <c r="B1" s="11"/>
      <c r="C1" s="11"/>
      <c r="D1" s="11"/>
      <c r="E1" s="11"/>
      <c r="F1" s="11"/>
      <c r="G1" s="81" t="s">
        <v>122</v>
      </c>
      <c r="H1" s="82"/>
      <c r="I1" s="82"/>
      <c r="J1" s="85" t="s">
        <v>133</v>
      </c>
      <c r="K1" s="86"/>
    </row>
    <row r="2" spans="1:11" x14ac:dyDescent="0.2">
      <c r="A2" s="11"/>
      <c r="B2" s="11"/>
      <c r="C2" s="11"/>
      <c r="D2" s="11"/>
      <c r="E2" s="11"/>
      <c r="F2" s="11"/>
      <c r="G2" s="82"/>
      <c r="H2" s="82"/>
      <c r="I2" s="82"/>
      <c r="J2" s="86"/>
      <c r="K2" s="86"/>
    </row>
    <row r="3" spans="1:11" x14ac:dyDescent="0.2">
      <c r="A3" s="11"/>
      <c r="B3" s="11"/>
      <c r="C3" s="11"/>
      <c r="D3" s="11"/>
      <c r="E3" s="11"/>
      <c r="F3" s="11"/>
      <c r="G3" s="82"/>
      <c r="H3" s="82"/>
      <c r="I3" s="82"/>
      <c r="J3" s="86"/>
      <c r="K3" s="86"/>
    </row>
    <row r="4" spans="1:11" x14ac:dyDescent="0.2">
      <c r="A4" s="11"/>
      <c r="B4" s="11"/>
      <c r="C4" s="11"/>
      <c r="D4" s="11"/>
      <c r="E4" s="11"/>
      <c r="F4" s="11"/>
      <c r="G4" s="82"/>
      <c r="H4" s="82"/>
      <c r="I4" s="82"/>
      <c r="J4" s="86"/>
      <c r="K4" s="86"/>
    </row>
    <row r="5" spans="1:11" x14ac:dyDescent="0.2">
      <c r="A5" s="11"/>
      <c r="B5" s="11"/>
      <c r="C5" s="11"/>
      <c r="D5" s="11"/>
      <c r="E5" s="11"/>
      <c r="F5" s="11"/>
      <c r="G5" s="12"/>
      <c r="H5" s="12"/>
      <c r="I5" s="12"/>
      <c r="J5" s="12"/>
      <c r="K5" s="12"/>
    </row>
    <row r="6" spans="1:11" x14ac:dyDescent="0.2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x14ac:dyDescent="0.2">
      <c r="A7" s="13" t="s">
        <v>0</v>
      </c>
      <c r="B7" s="95" t="s">
        <v>0</v>
      </c>
      <c r="C7" s="95"/>
      <c r="D7" s="95"/>
      <c r="E7" s="95"/>
      <c r="F7" s="95"/>
      <c r="G7" s="95"/>
      <c r="H7" s="95"/>
      <c r="I7" s="95"/>
      <c r="J7" s="95"/>
      <c r="K7" s="95"/>
    </row>
    <row r="8" spans="1:11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 t="s">
        <v>1</v>
      </c>
    </row>
    <row r="9" spans="1:11" ht="28.5" customHeight="1" x14ac:dyDescent="0.2">
      <c r="A9" s="96"/>
      <c r="B9" s="98" t="s">
        <v>2</v>
      </c>
      <c r="C9" s="100" t="s">
        <v>3</v>
      </c>
      <c r="D9" s="102" t="s">
        <v>127</v>
      </c>
      <c r="E9" s="102" t="s">
        <v>128</v>
      </c>
      <c r="F9" s="102" t="s">
        <v>4</v>
      </c>
      <c r="G9" s="102" t="s">
        <v>129</v>
      </c>
      <c r="H9" s="104" t="s">
        <v>5</v>
      </c>
      <c r="I9" s="105"/>
      <c r="J9" s="104" t="s">
        <v>130</v>
      </c>
      <c r="K9" s="106"/>
    </row>
    <row r="10" spans="1:11" ht="63" customHeight="1" x14ac:dyDescent="0.2">
      <c r="A10" s="97"/>
      <c r="B10" s="99"/>
      <c r="C10" s="101"/>
      <c r="D10" s="103"/>
      <c r="E10" s="103"/>
      <c r="F10" s="103"/>
      <c r="G10" s="103"/>
      <c r="H10" s="17" t="s">
        <v>6</v>
      </c>
      <c r="I10" s="17" t="s">
        <v>7</v>
      </c>
      <c r="J10" s="17" t="s">
        <v>8</v>
      </c>
      <c r="K10" s="18" t="s">
        <v>9</v>
      </c>
    </row>
    <row r="11" spans="1:11" ht="12" customHeight="1" x14ac:dyDescent="0.2">
      <c r="A11" s="14"/>
      <c r="B11" s="15">
        <v>1</v>
      </c>
      <c r="C11" s="15">
        <v>2</v>
      </c>
      <c r="D11" s="16">
        <v>3</v>
      </c>
      <c r="E11" s="16">
        <v>4</v>
      </c>
      <c r="F11" s="16">
        <v>5</v>
      </c>
      <c r="G11" s="16">
        <v>6</v>
      </c>
      <c r="H11" s="17" t="s">
        <v>123</v>
      </c>
      <c r="I11" s="17" t="s">
        <v>10</v>
      </c>
      <c r="J11" s="17" t="s">
        <v>124</v>
      </c>
      <c r="K11" s="18" t="s">
        <v>125</v>
      </c>
    </row>
    <row r="12" spans="1:11" ht="14.25" customHeight="1" x14ac:dyDescent="0.2">
      <c r="A12" s="14"/>
      <c r="B12" s="19"/>
      <c r="C12" s="62" t="s">
        <v>11</v>
      </c>
      <c r="D12" s="20"/>
      <c r="E12" s="20"/>
      <c r="F12" s="20"/>
      <c r="G12" s="20"/>
      <c r="H12" s="21"/>
      <c r="I12" s="21"/>
      <c r="J12" s="21"/>
      <c r="K12" s="22"/>
    </row>
    <row r="13" spans="1:11" x14ac:dyDescent="0.2">
      <c r="A13" s="14"/>
      <c r="B13" s="23">
        <v>10000000</v>
      </c>
      <c r="C13" s="5" t="s">
        <v>12</v>
      </c>
      <c r="D13" s="6">
        <f>D14+D22+D30+D38</f>
        <v>38648230</v>
      </c>
      <c r="E13" s="6">
        <f>E14+E22+E30+E38</f>
        <v>139116734.90000001</v>
      </c>
      <c r="F13" s="6">
        <f>F14+F22+F30+F38</f>
        <v>33220666.899999999</v>
      </c>
      <c r="G13" s="6">
        <f>G14+G22+G30+G38</f>
        <v>32815224.179999996</v>
      </c>
      <c r="H13" s="24">
        <f t="shared" ref="H13:H77" si="0">G13/E13*100</f>
        <v>23.588265066448159</v>
      </c>
      <c r="I13" s="24">
        <f t="shared" ref="I13:I77" si="1">G13/F13*100</f>
        <v>98.779546716444742</v>
      </c>
      <c r="J13" s="6">
        <f>G13-D13</f>
        <v>-5833005.820000004</v>
      </c>
      <c r="K13" s="25">
        <f>G13/D13*100</f>
        <v>84.907443833779695</v>
      </c>
    </row>
    <row r="14" spans="1:11" ht="27" x14ac:dyDescent="0.2">
      <c r="A14" s="26"/>
      <c r="B14" s="27">
        <v>11000000</v>
      </c>
      <c r="C14" s="28" t="s">
        <v>13</v>
      </c>
      <c r="D14" s="2">
        <f>D15+D20</f>
        <v>24566191.779999997</v>
      </c>
      <c r="E14" s="2">
        <f>E15+E20</f>
        <v>75450000</v>
      </c>
      <c r="F14" s="2">
        <f>F15+F20</f>
        <v>16422000</v>
      </c>
      <c r="G14" s="2">
        <f>G15+G20</f>
        <v>17382208.509999998</v>
      </c>
      <c r="H14" s="29">
        <f>G14/E14*100</f>
        <v>23.038049715043073</v>
      </c>
      <c r="I14" s="29">
        <f>G14/F14*100</f>
        <v>105.84708628668858</v>
      </c>
      <c r="J14" s="2">
        <f>G14-D14</f>
        <v>-7183983.2699999996</v>
      </c>
      <c r="K14" s="30">
        <f>G14/D14*100</f>
        <v>70.75662628405972</v>
      </c>
    </row>
    <row r="15" spans="1:11" x14ac:dyDescent="0.2">
      <c r="A15" s="26"/>
      <c r="B15" s="27">
        <v>11010000</v>
      </c>
      <c r="C15" s="31" t="s">
        <v>14</v>
      </c>
      <c r="D15" s="2">
        <f t="shared" ref="D15" si="2">D16+D17+D18+D19</f>
        <v>24566191.779999997</v>
      </c>
      <c r="E15" s="2">
        <f t="shared" ref="E15:G15" si="3">E16+E17+E18+E19</f>
        <v>75450000</v>
      </c>
      <c r="F15" s="2">
        <f t="shared" ref="F15" si="4">F16+F17+F18+F19</f>
        <v>16422000</v>
      </c>
      <c r="G15" s="2">
        <f t="shared" si="3"/>
        <v>17382208.509999998</v>
      </c>
      <c r="H15" s="29">
        <f t="shared" si="0"/>
        <v>23.038049715043073</v>
      </c>
      <c r="I15" s="29">
        <f t="shared" si="1"/>
        <v>105.84708628668858</v>
      </c>
      <c r="J15" s="2">
        <f t="shared" ref="J15:J56" si="5">G15-D15</f>
        <v>-7183983.2699999996</v>
      </c>
      <c r="K15" s="30">
        <f t="shared" ref="K15:K56" si="6">G15/D15*100</f>
        <v>70.75662628405972</v>
      </c>
    </row>
    <row r="16" spans="1:11" ht="38.25" x14ac:dyDescent="0.2">
      <c r="A16" s="26"/>
      <c r="B16" s="27">
        <v>11010100</v>
      </c>
      <c r="C16" s="31" t="s">
        <v>15</v>
      </c>
      <c r="D16" s="2">
        <v>13245173.98</v>
      </c>
      <c r="E16" s="2">
        <v>64250000</v>
      </c>
      <c r="F16" s="2">
        <v>13700000</v>
      </c>
      <c r="G16" s="2">
        <v>14630689.560000001</v>
      </c>
      <c r="H16" s="29">
        <f t="shared" si="0"/>
        <v>22.77150126070039</v>
      </c>
      <c r="I16" s="29">
        <f t="shared" si="1"/>
        <v>106.79335445255475</v>
      </c>
      <c r="J16" s="2">
        <f t="shared" si="5"/>
        <v>1385515.58</v>
      </c>
      <c r="K16" s="30">
        <f t="shared" si="6"/>
        <v>110.46053137612316</v>
      </c>
    </row>
    <row r="17" spans="1:11" ht="63.75" x14ac:dyDescent="0.2">
      <c r="A17" s="26"/>
      <c r="B17" s="27">
        <v>11010200</v>
      </c>
      <c r="C17" s="31" t="s">
        <v>16</v>
      </c>
      <c r="D17" s="2">
        <v>7890857.2400000002</v>
      </c>
      <c r="E17" s="2">
        <v>0</v>
      </c>
      <c r="F17" s="2">
        <v>0</v>
      </c>
      <c r="G17" s="2">
        <v>0</v>
      </c>
      <c r="H17" s="29" t="e">
        <f t="shared" si="0"/>
        <v>#DIV/0!</v>
      </c>
      <c r="I17" s="29" t="e">
        <f t="shared" si="1"/>
        <v>#DIV/0!</v>
      </c>
      <c r="J17" s="2">
        <f t="shared" si="5"/>
        <v>-7890857.2400000002</v>
      </c>
      <c r="K17" s="30">
        <f t="shared" si="6"/>
        <v>0</v>
      </c>
    </row>
    <row r="18" spans="1:11" ht="38.25" x14ac:dyDescent="0.2">
      <c r="A18" s="26"/>
      <c r="B18" s="27">
        <v>11010400</v>
      </c>
      <c r="C18" s="31" t="s">
        <v>17</v>
      </c>
      <c r="D18" s="2">
        <v>3365043.81</v>
      </c>
      <c r="E18" s="2">
        <v>10650000</v>
      </c>
      <c r="F18" s="2">
        <v>2600000</v>
      </c>
      <c r="G18" s="2">
        <v>2633421.37</v>
      </c>
      <c r="H18" s="29">
        <f t="shared" si="0"/>
        <v>24.72696122065728</v>
      </c>
      <c r="I18" s="29">
        <f t="shared" si="1"/>
        <v>101.28543730769231</v>
      </c>
      <c r="J18" s="2">
        <f t="shared" si="5"/>
        <v>-731622.44</v>
      </c>
      <c r="K18" s="30">
        <f t="shared" si="6"/>
        <v>78.258160032692118</v>
      </c>
    </row>
    <row r="19" spans="1:11" ht="38.25" x14ac:dyDescent="0.2">
      <c r="A19" s="26"/>
      <c r="B19" s="27">
        <v>11010500</v>
      </c>
      <c r="C19" s="31" t="s">
        <v>18</v>
      </c>
      <c r="D19" s="2">
        <v>65116.75</v>
      </c>
      <c r="E19" s="2">
        <v>550000</v>
      </c>
      <c r="F19" s="2">
        <v>122000</v>
      </c>
      <c r="G19" s="2">
        <v>118097.58</v>
      </c>
      <c r="H19" s="29">
        <f t="shared" si="0"/>
        <v>21.472287272727272</v>
      </c>
      <c r="I19" s="29">
        <f t="shared" si="1"/>
        <v>96.801295081967211</v>
      </c>
      <c r="J19" s="2">
        <f t="shared" si="5"/>
        <v>52980.83</v>
      </c>
      <c r="K19" s="30">
        <f t="shared" si="6"/>
        <v>181.36282907239689</v>
      </c>
    </row>
    <row r="20" spans="1:11" hidden="1" x14ac:dyDescent="0.2">
      <c r="A20" s="26"/>
      <c r="B20" s="27">
        <v>11020000</v>
      </c>
      <c r="C20" s="31" t="s">
        <v>19</v>
      </c>
      <c r="D20" s="2">
        <f t="shared" ref="D20:G20" si="7">D21</f>
        <v>0</v>
      </c>
      <c r="E20" s="2">
        <f t="shared" si="7"/>
        <v>0</v>
      </c>
      <c r="F20" s="2">
        <f t="shared" si="7"/>
        <v>0</v>
      </c>
      <c r="G20" s="2">
        <f t="shared" si="7"/>
        <v>0</v>
      </c>
      <c r="H20" s="29"/>
      <c r="I20" s="29"/>
      <c r="J20" s="2">
        <f t="shared" si="5"/>
        <v>0</v>
      </c>
      <c r="K20" s="30" t="e">
        <f t="shared" si="6"/>
        <v>#DIV/0!</v>
      </c>
    </row>
    <row r="21" spans="1:11" ht="25.5" hidden="1" x14ac:dyDescent="0.2">
      <c r="A21" s="26"/>
      <c r="B21" s="27">
        <v>11020200</v>
      </c>
      <c r="C21" s="31" t="s">
        <v>20</v>
      </c>
      <c r="D21" s="2">
        <v>0</v>
      </c>
      <c r="E21" s="2">
        <v>0</v>
      </c>
      <c r="F21" s="2">
        <v>0</v>
      </c>
      <c r="G21" s="2">
        <v>0</v>
      </c>
      <c r="H21" s="29"/>
      <c r="I21" s="29"/>
      <c r="J21" s="2">
        <f t="shared" si="5"/>
        <v>0</v>
      </c>
      <c r="K21" s="30" t="e">
        <f t="shared" si="6"/>
        <v>#DIV/0!</v>
      </c>
    </row>
    <row r="22" spans="1:11" ht="27" x14ac:dyDescent="0.2">
      <c r="A22" s="26"/>
      <c r="B22" s="27">
        <v>13000000</v>
      </c>
      <c r="C22" s="28" t="s">
        <v>21</v>
      </c>
      <c r="D22" s="2">
        <f>D23+D27+D28</f>
        <v>107067.29999999999</v>
      </c>
      <c r="E22" s="2">
        <f>E23+E27+E28</f>
        <v>301000</v>
      </c>
      <c r="F22" s="2">
        <f>F23+F27+F28</f>
        <v>104900</v>
      </c>
      <c r="G22" s="2">
        <f>G23+G27+G28</f>
        <v>67537.3</v>
      </c>
      <c r="H22" s="29">
        <f t="shared" si="0"/>
        <v>22.437641196013288</v>
      </c>
      <c r="I22" s="29">
        <f t="shared" si="1"/>
        <v>64.382554814108673</v>
      </c>
      <c r="J22" s="2">
        <f t="shared" si="5"/>
        <v>-39529.999999999985</v>
      </c>
      <c r="K22" s="30">
        <f t="shared" si="6"/>
        <v>63.079296853474411</v>
      </c>
    </row>
    <row r="23" spans="1:11" ht="25.5" x14ac:dyDescent="0.2">
      <c r="A23" s="26"/>
      <c r="B23" s="27">
        <v>13010000</v>
      </c>
      <c r="C23" s="31" t="s">
        <v>22</v>
      </c>
      <c r="D23" s="2">
        <f>D24+D25</f>
        <v>87579.459999999992</v>
      </c>
      <c r="E23" s="2">
        <f>E24+E25</f>
        <v>166000</v>
      </c>
      <c r="F23" s="2">
        <f>F24+F25</f>
        <v>94000</v>
      </c>
      <c r="G23" s="2">
        <f>G24+G25</f>
        <v>31678.09</v>
      </c>
      <c r="H23" s="29">
        <f t="shared" si="0"/>
        <v>19.083186746987952</v>
      </c>
      <c r="I23" s="29">
        <f t="shared" si="1"/>
        <v>33.700095744680851</v>
      </c>
      <c r="J23" s="2">
        <f t="shared" si="5"/>
        <v>-55901.369999999995</v>
      </c>
      <c r="K23" s="30">
        <f t="shared" si="6"/>
        <v>36.170684313422349</v>
      </c>
    </row>
    <row r="24" spans="1:11" ht="38.25" x14ac:dyDescent="0.2">
      <c r="A24" s="26"/>
      <c r="B24" s="27">
        <v>13010100</v>
      </c>
      <c r="C24" s="31" t="s">
        <v>23</v>
      </c>
      <c r="D24" s="2">
        <v>62742.75</v>
      </c>
      <c r="E24" s="2">
        <v>110000</v>
      </c>
      <c r="F24" s="2">
        <v>62000</v>
      </c>
      <c r="G24" s="2">
        <v>14271.54</v>
      </c>
      <c r="H24" s="29">
        <f t="shared" si="0"/>
        <v>12.974127272727273</v>
      </c>
      <c r="I24" s="29">
        <f t="shared" si="1"/>
        <v>23.018612903225808</v>
      </c>
      <c r="J24" s="2">
        <f t="shared" si="5"/>
        <v>-48471.21</v>
      </c>
      <c r="K24" s="30">
        <f t="shared" si="6"/>
        <v>22.746118077387429</v>
      </c>
    </row>
    <row r="25" spans="1:11" s="70" customFormat="1" ht="51" x14ac:dyDescent="0.2">
      <c r="A25" s="64"/>
      <c r="B25" s="65">
        <v>13010200</v>
      </c>
      <c r="C25" s="66" t="s">
        <v>24</v>
      </c>
      <c r="D25" s="67">
        <v>24836.71</v>
      </c>
      <c r="E25" s="67">
        <v>56000</v>
      </c>
      <c r="F25" s="67">
        <v>32000</v>
      </c>
      <c r="G25" s="67">
        <v>17406.55</v>
      </c>
      <c r="H25" s="68">
        <f t="shared" si="0"/>
        <v>31.083124999999999</v>
      </c>
      <c r="I25" s="68">
        <f t="shared" si="1"/>
        <v>54.395468749999999</v>
      </c>
      <c r="J25" s="67">
        <f t="shared" si="5"/>
        <v>-7430.16</v>
      </c>
      <c r="K25" s="69">
        <f t="shared" si="6"/>
        <v>70.083960395720695</v>
      </c>
    </row>
    <row r="26" spans="1:11" s="70" customFormat="1" hidden="1" x14ac:dyDescent="0.2">
      <c r="A26" s="64"/>
      <c r="B26" s="71">
        <v>13020000</v>
      </c>
      <c r="C26" s="71" t="s">
        <v>119</v>
      </c>
      <c r="D26" s="67">
        <v>0</v>
      </c>
      <c r="E26" s="67">
        <f>E27</f>
        <v>0</v>
      </c>
      <c r="F26" s="67">
        <f>F27</f>
        <v>0</v>
      </c>
      <c r="G26" s="67">
        <v>0</v>
      </c>
      <c r="H26" s="68" t="e">
        <f t="shared" ref="H26" si="8">G26/E26*100</f>
        <v>#DIV/0!</v>
      </c>
      <c r="I26" s="68" t="e">
        <f t="shared" ref="I26" si="9">G26/F26*100</f>
        <v>#DIV/0!</v>
      </c>
      <c r="J26" s="67">
        <f t="shared" si="5"/>
        <v>0</v>
      </c>
      <c r="K26" s="69" t="e">
        <f t="shared" si="6"/>
        <v>#DIV/0!</v>
      </c>
    </row>
    <row r="27" spans="1:11" s="70" customFormat="1" ht="25.5" hidden="1" x14ac:dyDescent="0.2">
      <c r="A27" s="64"/>
      <c r="B27" s="65">
        <v>13020200</v>
      </c>
      <c r="C27" s="66" t="s">
        <v>25</v>
      </c>
      <c r="D27" s="67">
        <v>0</v>
      </c>
      <c r="E27" s="67">
        <v>0</v>
      </c>
      <c r="F27" s="67">
        <v>0</v>
      </c>
      <c r="G27" s="67">
        <v>0</v>
      </c>
      <c r="H27" s="68" t="e">
        <f t="shared" si="0"/>
        <v>#DIV/0!</v>
      </c>
      <c r="I27" s="68" t="e">
        <f t="shared" si="1"/>
        <v>#DIV/0!</v>
      </c>
      <c r="J27" s="67">
        <f t="shared" si="5"/>
        <v>0</v>
      </c>
      <c r="K27" s="69" t="e">
        <f t="shared" si="6"/>
        <v>#DIV/0!</v>
      </c>
    </row>
    <row r="28" spans="1:11" s="70" customFormat="1" x14ac:dyDescent="0.2">
      <c r="A28" s="64"/>
      <c r="B28" s="65">
        <v>13030000</v>
      </c>
      <c r="C28" s="66" t="s">
        <v>26</v>
      </c>
      <c r="D28" s="67">
        <f t="shared" ref="D28:G28" si="10">D29</f>
        <v>19487.84</v>
      </c>
      <c r="E28" s="67">
        <f t="shared" si="10"/>
        <v>135000</v>
      </c>
      <c r="F28" s="67">
        <f t="shared" si="10"/>
        <v>10900</v>
      </c>
      <c r="G28" s="67">
        <f t="shared" si="10"/>
        <v>35859.21</v>
      </c>
      <c r="H28" s="68">
        <f t="shared" si="0"/>
        <v>26.56237777777778</v>
      </c>
      <c r="I28" s="68">
        <f t="shared" si="1"/>
        <v>328.98357798165137</v>
      </c>
      <c r="J28" s="67">
        <f t="shared" si="5"/>
        <v>16371.369999999999</v>
      </c>
      <c r="K28" s="69">
        <f t="shared" si="6"/>
        <v>184.00813019811329</v>
      </c>
    </row>
    <row r="29" spans="1:11" s="70" customFormat="1" ht="25.5" x14ac:dyDescent="0.2">
      <c r="A29" s="64"/>
      <c r="B29" s="65">
        <v>13030100</v>
      </c>
      <c r="C29" s="66" t="s">
        <v>27</v>
      </c>
      <c r="D29" s="67">
        <v>19487.84</v>
      </c>
      <c r="E29" s="67">
        <v>135000</v>
      </c>
      <c r="F29" s="67">
        <v>10900</v>
      </c>
      <c r="G29" s="67">
        <v>35859.21</v>
      </c>
      <c r="H29" s="68">
        <f t="shared" si="0"/>
        <v>26.56237777777778</v>
      </c>
      <c r="I29" s="68">
        <f t="shared" si="1"/>
        <v>328.98357798165137</v>
      </c>
      <c r="J29" s="67">
        <f t="shared" si="5"/>
        <v>16371.369999999999</v>
      </c>
      <c r="K29" s="69">
        <f t="shared" si="6"/>
        <v>184.00813019811329</v>
      </c>
    </row>
    <row r="30" spans="1:11" s="70" customFormat="1" ht="13.5" x14ac:dyDescent="0.2">
      <c r="A30" s="64"/>
      <c r="B30" s="65">
        <v>14000000</v>
      </c>
      <c r="C30" s="72" t="s">
        <v>28</v>
      </c>
      <c r="D30" s="67">
        <f>D31+D33+D35</f>
        <v>992972.55</v>
      </c>
      <c r="E30" s="67">
        <f>E31+E33+E35</f>
        <v>3700000</v>
      </c>
      <c r="F30" s="67">
        <f>F31+F33+F35</f>
        <v>845145</v>
      </c>
      <c r="G30" s="67">
        <f>G31+G33+G35</f>
        <v>1141956.4000000001</v>
      </c>
      <c r="H30" s="68">
        <f t="shared" si="0"/>
        <v>30.86368648648649</v>
      </c>
      <c r="I30" s="68">
        <f t="shared" si="1"/>
        <v>135.11958303013094</v>
      </c>
      <c r="J30" s="67">
        <f t="shared" si="5"/>
        <v>148983.85000000009</v>
      </c>
      <c r="K30" s="69">
        <f t="shared" si="6"/>
        <v>115.00382362030048</v>
      </c>
    </row>
    <row r="31" spans="1:11" s="70" customFormat="1" ht="25.5" x14ac:dyDescent="0.2">
      <c r="A31" s="64"/>
      <c r="B31" s="65">
        <v>14020000</v>
      </c>
      <c r="C31" s="66" t="s">
        <v>29</v>
      </c>
      <c r="D31" s="67">
        <f t="shared" ref="D31:G33" si="11">D32</f>
        <v>67111.649999999994</v>
      </c>
      <c r="E31" s="67">
        <f t="shared" si="11"/>
        <v>300000</v>
      </c>
      <c r="F31" s="67">
        <f t="shared" si="11"/>
        <v>65000</v>
      </c>
      <c r="G31" s="67">
        <f t="shared" si="11"/>
        <v>64075.89</v>
      </c>
      <c r="H31" s="68">
        <f t="shared" si="0"/>
        <v>21.358630000000002</v>
      </c>
      <c r="I31" s="68">
        <f t="shared" si="1"/>
        <v>98.578292307692308</v>
      </c>
      <c r="J31" s="67">
        <f t="shared" si="5"/>
        <v>-3035.7599999999948</v>
      </c>
      <c r="K31" s="69">
        <f t="shared" si="6"/>
        <v>95.476552878673075</v>
      </c>
    </row>
    <row r="32" spans="1:11" s="70" customFormat="1" x14ac:dyDescent="0.2">
      <c r="A32" s="64"/>
      <c r="B32" s="65">
        <v>14021900</v>
      </c>
      <c r="C32" s="66" t="s">
        <v>30</v>
      </c>
      <c r="D32" s="67">
        <v>67111.649999999994</v>
      </c>
      <c r="E32" s="67">
        <v>300000</v>
      </c>
      <c r="F32" s="67">
        <v>65000</v>
      </c>
      <c r="G32" s="67">
        <v>64075.89</v>
      </c>
      <c r="H32" s="68">
        <f t="shared" si="0"/>
        <v>21.358630000000002</v>
      </c>
      <c r="I32" s="68">
        <f t="shared" si="1"/>
        <v>98.578292307692308</v>
      </c>
      <c r="J32" s="67">
        <f t="shared" si="5"/>
        <v>-3035.7599999999948</v>
      </c>
      <c r="K32" s="69">
        <f t="shared" si="6"/>
        <v>95.476552878673075</v>
      </c>
    </row>
    <row r="33" spans="1:11" s="70" customFormat="1" ht="25.5" x14ac:dyDescent="0.2">
      <c r="A33" s="64"/>
      <c r="B33" s="65">
        <v>14030000</v>
      </c>
      <c r="C33" s="66" t="s">
        <v>31</v>
      </c>
      <c r="D33" s="67">
        <f t="shared" si="11"/>
        <v>397720.09</v>
      </c>
      <c r="E33" s="67">
        <f t="shared" si="11"/>
        <v>1400000</v>
      </c>
      <c r="F33" s="67">
        <f t="shared" si="11"/>
        <v>370000</v>
      </c>
      <c r="G33" s="67">
        <f t="shared" si="11"/>
        <v>363932.44</v>
      </c>
      <c r="H33" s="68">
        <f t="shared" si="0"/>
        <v>25.995174285714285</v>
      </c>
      <c r="I33" s="68">
        <f t="shared" si="1"/>
        <v>98.360118918918914</v>
      </c>
      <c r="J33" s="67">
        <f t="shared" si="5"/>
        <v>-33787.650000000023</v>
      </c>
      <c r="K33" s="69">
        <f t="shared" si="6"/>
        <v>91.504666007693999</v>
      </c>
    </row>
    <row r="34" spans="1:11" s="70" customFormat="1" x14ac:dyDescent="0.2">
      <c r="A34" s="64"/>
      <c r="B34" s="65">
        <v>14031900</v>
      </c>
      <c r="C34" s="66" t="s">
        <v>30</v>
      </c>
      <c r="D34" s="67">
        <v>397720.09</v>
      </c>
      <c r="E34" s="67">
        <v>1400000</v>
      </c>
      <c r="F34" s="67">
        <v>370000</v>
      </c>
      <c r="G34" s="67">
        <v>363932.44</v>
      </c>
      <c r="H34" s="68">
        <f t="shared" si="0"/>
        <v>25.995174285714285</v>
      </c>
      <c r="I34" s="68">
        <f t="shared" si="1"/>
        <v>98.360118918918914</v>
      </c>
      <c r="J34" s="67">
        <f t="shared" si="5"/>
        <v>-33787.650000000023</v>
      </c>
      <c r="K34" s="69">
        <f t="shared" si="6"/>
        <v>91.504666007693999</v>
      </c>
    </row>
    <row r="35" spans="1:11" s="70" customFormat="1" ht="66.75" customHeight="1" x14ac:dyDescent="0.2">
      <c r="A35" s="64"/>
      <c r="B35" s="65">
        <v>14040000</v>
      </c>
      <c r="C35" s="66" t="s">
        <v>32</v>
      </c>
      <c r="D35" s="67">
        <f>D36+D37</f>
        <v>528140.81000000006</v>
      </c>
      <c r="E35" s="67">
        <f>E36+E37</f>
        <v>2000000</v>
      </c>
      <c r="F35" s="67">
        <f>F36+F37</f>
        <v>410145</v>
      </c>
      <c r="G35" s="67">
        <f>G36+G37</f>
        <v>713948.07000000007</v>
      </c>
      <c r="H35" s="68">
        <f t="shared" si="0"/>
        <v>35.6974035</v>
      </c>
      <c r="I35" s="68">
        <f t="shared" si="1"/>
        <v>174.072113520828</v>
      </c>
      <c r="J35" s="67">
        <f t="shared" si="5"/>
        <v>185807.26</v>
      </c>
      <c r="K35" s="69">
        <f t="shared" si="6"/>
        <v>135.18138656999446</v>
      </c>
    </row>
    <row r="36" spans="1:11" s="70" customFormat="1" ht="76.5" x14ac:dyDescent="0.2">
      <c r="A36" s="64"/>
      <c r="B36" s="65">
        <v>14040100</v>
      </c>
      <c r="C36" s="66" t="s">
        <v>33</v>
      </c>
      <c r="D36" s="67">
        <v>224148.81</v>
      </c>
      <c r="E36" s="67">
        <v>1000000</v>
      </c>
      <c r="F36" s="67">
        <v>190000</v>
      </c>
      <c r="G36" s="67">
        <v>287073.01</v>
      </c>
      <c r="H36" s="68">
        <f t="shared" si="0"/>
        <v>28.707301000000001</v>
      </c>
      <c r="I36" s="68">
        <f t="shared" si="1"/>
        <v>151.09105789473685</v>
      </c>
      <c r="J36" s="67">
        <f t="shared" si="5"/>
        <v>62924.200000000012</v>
      </c>
      <c r="K36" s="69">
        <f t="shared" si="6"/>
        <v>128.07251129283264</v>
      </c>
    </row>
    <row r="37" spans="1:11" ht="63.75" x14ac:dyDescent="0.2">
      <c r="A37" s="26"/>
      <c r="B37" s="27">
        <v>14040200</v>
      </c>
      <c r="C37" s="31" t="s">
        <v>34</v>
      </c>
      <c r="D37" s="2">
        <v>303992</v>
      </c>
      <c r="E37" s="2">
        <v>1000000</v>
      </c>
      <c r="F37" s="2">
        <v>220145</v>
      </c>
      <c r="G37" s="2">
        <v>426875.06</v>
      </c>
      <c r="H37" s="29">
        <f t="shared" si="0"/>
        <v>42.687505999999999</v>
      </c>
      <c r="I37" s="29">
        <f t="shared" si="1"/>
        <v>193.90631629153512</v>
      </c>
      <c r="J37" s="2">
        <f t="shared" si="5"/>
        <v>122883.06</v>
      </c>
      <c r="K37" s="30">
        <f t="shared" si="6"/>
        <v>140.42312297692044</v>
      </c>
    </row>
    <row r="38" spans="1:11" ht="13.5" x14ac:dyDescent="0.2">
      <c r="A38" s="26"/>
      <c r="B38" s="27">
        <v>18000000</v>
      </c>
      <c r="C38" s="28" t="s">
        <v>35</v>
      </c>
      <c r="D38" s="2">
        <f t="shared" ref="D38" si="12">D39+D50+D53</f>
        <v>12981998.369999999</v>
      </c>
      <c r="E38" s="2">
        <f t="shared" ref="E38:G38" si="13">E39+E50+E53</f>
        <v>59665734.899999999</v>
      </c>
      <c r="F38" s="2">
        <f t="shared" ref="F38" si="14">F39+F50+F53</f>
        <v>15848621.9</v>
      </c>
      <c r="G38" s="2">
        <f t="shared" si="13"/>
        <v>14223521.969999999</v>
      </c>
      <c r="H38" s="29">
        <f t="shared" si="0"/>
        <v>23.838677247231892</v>
      </c>
      <c r="I38" s="29">
        <f t="shared" si="1"/>
        <v>89.746112057856578</v>
      </c>
      <c r="J38" s="2">
        <f t="shared" si="5"/>
        <v>1241523.5999999996</v>
      </c>
      <c r="K38" s="30">
        <f t="shared" si="6"/>
        <v>109.56342440212461</v>
      </c>
    </row>
    <row r="39" spans="1:11" x14ac:dyDescent="0.2">
      <c r="A39" s="26"/>
      <c r="B39" s="27">
        <v>18010000</v>
      </c>
      <c r="C39" s="31" t="s">
        <v>36</v>
      </c>
      <c r="D39" s="2">
        <f t="shared" ref="D39" si="15">D40+D41+D42+D43+D44+D45+D46+D47+D48+D49</f>
        <v>6301976.9799999995</v>
      </c>
      <c r="E39" s="2">
        <f t="shared" ref="E39:G39" si="16">E40+E41+E42+E43+E44+E45+E46+E47+E48+E49</f>
        <v>25383500</v>
      </c>
      <c r="F39" s="2">
        <f t="shared" ref="F39" si="17">F40+F41+F42+F43+F44+F45+F46+F47+F48+F49</f>
        <v>8101070</v>
      </c>
      <c r="G39" s="2">
        <f t="shared" si="16"/>
        <v>5464597.6199999992</v>
      </c>
      <c r="H39" s="29">
        <f t="shared" si="0"/>
        <v>21.528148679260145</v>
      </c>
      <c r="I39" s="29">
        <f t="shared" si="1"/>
        <v>67.455257391924761</v>
      </c>
      <c r="J39" s="2">
        <f t="shared" si="5"/>
        <v>-837379.36000000034</v>
      </c>
      <c r="K39" s="30">
        <f t="shared" si="6"/>
        <v>86.712433849607621</v>
      </c>
    </row>
    <row r="40" spans="1:11" ht="38.25" x14ac:dyDescent="0.2">
      <c r="A40" s="26"/>
      <c r="B40" s="27">
        <v>18010100</v>
      </c>
      <c r="C40" s="31" t="s">
        <v>37</v>
      </c>
      <c r="D40" s="2">
        <v>3342.49</v>
      </c>
      <c r="E40" s="2">
        <v>18700</v>
      </c>
      <c r="F40" s="2">
        <v>4532</v>
      </c>
      <c r="G40" s="2">
        <v>4592.6099999999997</v>
      </c>
      <c r="H40" s="29">
        <f t="shared" si="0"/>
        <v>24.559411764705878</v>
      </c>
      <c r="I40" s="29">
        <f t="shared" si="1"/>
        <v>101.33737864077671</v>
      </c>
      <c r="J40" s="2">
        <f t="shared" si="5"/>
        <v>1250.1199999999999</v>
      </c>
      <c r="K40" s="30">
        <f t="shared" si="6"/>
        <v>137.40085983802496</v>
      </c>
    </row>
    <row r="41" spans="1:11" ht="38.25" x14ac:dyDescent="0.2">
      <c r="A41" s="26"/>
      <c r="B41" s="27">
        <v>18010200</v>
      </c>
      <c r="C41" s="31" t="s">
        <v>38</v>
      </c>
      <c r="D41" s="2">
        <v>-9.18</v>
      </c>
      <c r="E41" s="2">
        <v>14800</v>
      </c>
      <c r="F41" s="2">
        <v>0</v>
      </c>
      <c r="G41" s="2">
        <v>0</v>
      </c>
      <c r="H41" s="29">
        <f t="shared" si="0"/>
        <v>0</v>
      </c>
      <c r="I41" s="29" t="e">
        <f t="shared" si="1"/>
        <v>#DIV/0!</v>
      </c>
      <c r="J41" s="2">
        <f t="shared" si="5"/>
        <v>9.18</v>
      </c>
      <c r="K41" s="30">
        <f t="shared" si="6"/>
        <v>0</v>
      </c>
    </row>
    <row r="42" spans="1:11" ht="38.25" x14ac:dyDescent="0.2">
      <c r="A42" s="26"/>
      <c r="B42" s="27">
        <v>18010300</v>
      </c>
      <c r="C42" s="31" t="s">
        <v>39</v>
      </c>
      <c r="D42" s="2">
        <v>119394.64</v>
      </c>
      <c r="E42" s="2">
        <v>500000</v>
      </c>
      <c r="F42" s="2">
        <v>149980</v>
      </c>
      <c r="G42" s="2">
        <v>230810.68</v>
      </c>
      <c r="H42" s="29">
        <f t="shared" si="0"/>
        <v>46.162135999999997</v>
      </c>
      <c r="I42" s="29">
        <f t="shared" si="1"/>
        <v>153.89430590745431</v>
      </c>
      <c r="J42" s="2">
        <f t="shared" si="5"/>
        <v>111416.04</v>
      </c>
      <c r="K42" s="30">
        <f t="shared" si="6"/>
        <v>193.31745545696188</v>
      </c>
    </row>
    <row r="43" spans="1:11" ht="38.25" x14ac:dyDescent="0.2">
      <c r="A43" s="26"/>
      <c r="B43" s="27">
        <v>18010400</v>
      </c>
      <c r="C43" s="31" t="s">
        <v>40</v>
      </c>
      <c r="D43" s="2">
        <v>340081.33</v>
      </c>
      <c r="E43" s="2">
        <v>1300000</v>
      </c>
      <c r="F43" s="2">
        <v>391170</v>
      </c>
      <c r="G43" s="2">
        <v>362512.01</v>
      </c>
      <c r="H43" s="29">
        <f t="shared" si="0"/>
        <v>27.885539230769229</v>
      </c>
      <c r="I43" s="29">
        <f t="shared" si="1"/>
        <v>92.67377610757471</v>
      </c>
      <c r="J43" s="2">
        <f t="shared" si="5"/>
        <v>22430.679999999993</v>
      </c>
      <c r="K43" s="30">
        <f t="shared" si="6"/>
        <v>106.59568109781267</v>
      </c>
    </row>
    <row r="44" spans="1:11" x14ac:dyDescent="0.2">
      <c r="A44" s="26"/>
      <c r="B44" s="27">
        <v>18010500</v>
      </c>
      <c r="C44" s="31" t="s">
        <v>41</v>
      </c>
      <c r="D44" s="2">
        <v>625113.49</v>
      </c>
      <c r="E44" s="2">
        <v>2500000</v>
      </c>
      <c r="F44" s="2">
        <v>916625</v>
      </c>
      <c r="G44" s="2">
        <v>411631.5</v>
      </c>
      <c r="H44" s="29">
        <f t="shared" si="0"/>
        <v>16.465260000000001</v>
      </c>
      <c r="I44" s="29">
        <f t="shared" si="1"/>
        <v>44.907295786172099</v>
      </c>
      <c r="J44" s="2">
        <f t="shared" si="5"/>
        <v>-213481.99</v>
      </c>
      <c r="K44" s="30">
        <f t="shared" si="6"/>
        <v>65.849082860137926</v>
      </c>
    </row>
    <row r="45" spans="1:11" x14ac:dyDescent="0.2">
      <c r="A45" s="26"/>
      <c r="B45" s="27">
        <v>18010600</v>
      </c>
      <c r="C45" s="31" t="s">
        <v>42</v>
      </c>
      <c r="D45" s="2">
        <v>4454467.0199999996</v>
      </c>
      <c r="E45" s="2">
        <v>18000000</v>
      </c>
      <c r="F45" s="2">
        <v>5524676</v>
      </c>
      <c r="G45" s="2">
        <v>4121974.84</v>
      </c>
      <c r="H45" s="29">
        <f t="shared" si="0"/>
        <v>22.89986022222222</v>
      </c>
      <c r="I45" s="29">
        <f t="shared" si="1"/>
        <v>74.610254791412203</v>
      </c>
      <c r="J45" s="2">
        <f t="shared" si="5"/>
        <v>-332492.1799999997</v>
      </c>
      <c r="K45" s="30">
        <f t="shared" si="6"/>
        <v>92.535758408196727</v>
      </c>
    </row>
    <row r="46" spans="1:11" x14ac:dyDescent="0.2">
      <c r="A46" s="26"/>
      <c r="B46" s="27">
        <v>18010700</v>
      </c>
      <c r="C46" s="31" t="s">
        <v>43</v>
      </c>
      <c r="D46" s="2">
        <v>138520.73000000001</v>
      </c>
      <c r="E46" s="2">
        <v>750000</v>
      </c>
      <c r="F46" s="2">
        <v>130791</v>
      </c>
      <c r="G46" s="2">
        <v>-4527.6099999999997</v>
      </c>
      <c r="H46" s="29">
        <f t="shared" si="0"/>
        <v>-0.60368133333333329</v>
      </c>
      <c r="I46" s="29">
        <f t="shared" si="1"/>
        <v>-3.4617137264796503</v>
      </c>
      <c r="J46" s="2">
        <f t="shared" si="5"/>
        <v>-143048.34</v>
      </c>
      <c r="K46" s="30">
        <f t="shared" si="6"/>
        <v>-3.2685432714655773</v>
      </c>
    </row>
    <row r="47" spans="1:11" x14ac:dyDescent="0.2">
      <c r="A47" s="26"/>
      <c r="B47" s="27">
        <v>18010900</v>
      </c>
      <c r="C47" s="31" t="s">
        <v>44</v>
      </c>
      <c r="D47" s="2">
        <v>621066.46</v>
      </c>
      <c r="E47" s="2">
        <v>2300000</v>
      </c>
      <c r="F47" s="2">
        <v>983296</v>
      </c>
      <c r="G47" s="2">
        <v>279270.26</v>
      </c>
      <c r="H47" s="29">
        <f t="shared" si="0"/>
        <v>12.142185217391305</v>
      </c>
      <c r="I47" s="29">
        <f t="shared" si="1"/>
        <v>28.40144371582921</v>
      </c>
      <c r="J47" s="2">
        <f t="shared" si="5"/>
        <v>-341796.19999999995</v>
      </c>
      <c r="K47" s="30">
        <f t="shared" si="6"/>
        <v>44.966244031274854</v>
      </c>
    </row>
    <row r="48" spans="1:11" x14ac:dyDescent="0.2">
      <c r="A48" s="26"/>
      <c r="B48" s="27">
        <v>18011000</v>
      </c>
      <c r="C48" s="31" t="s">
        <v>45</v>
      </c>
      <c r="D48" s="2">
        <v>0</v>
      </c>
      <c r="E48" s="2">
        <v>0</v>
      </c>
      <c r="F48" s="2">
        <v>0</v>
      </c>
      <c r="G48" s="2">
        <v>39583.33</v>
      </c>
      <c r="H48" s="29" t="e">
        <f t="shared" si="0"/>
        <v>#DIV/0!</v>
      </c>
      <c r="I48" s="29" t="e">
        <f t="shared" si="1"/>
        <v>#DIV/0!</v>
      </c>
      <c r="J48" s="2">
        <f t="shared" si="5"/>
        <v>39583.33</v>
      </c>
      <c r="K48" s="30" t="e">
        <f t="shared" si="6"/>
        <v>#DIV/0!</v>
      </c>
    </row>
    <row r="49" spans="1:11" x14ac:dyDescent="0.2">
      <c r="A49" s="26"/>
      <c r="B49" s="27">
        <v>18011100</v>
      </c>
      <c r="C49" s="31" t="s">
        <v>46</v>
      </c>
      <c r="D49" s="2">
        <v>0</v>
      </c>
      <c r="E49" s="2">
        <v>0</v>
      </c>
      <c r="F49" s="2">
        <v>0</v>
      </c>
      <c r="G49" s="2">
        <v>18750</v>
      </c>
      <c r="H49" s="29" t="e">
        <f t="shared" si="0"/>
        <v>#DIV/0!</v>
      </c>
      <c r="I49" s="29" t="e">
        <f t="shared" si="1"/>
        <v>#DIV/0!</v>
      </c>
      <c r="J49" s="2">
        <f t="shared" si="5"/>
        <v>18750</v>
      </c>
      <c r="K49" s="30" t="e">
        <f t="shared" si="6"/>
        <v>#DIV/0!</v>
      </c>
    </row>
    <row r="50" spans="1:11" hidden="1" x14ac:dyDescent="0.2">
      <c r="A50" s="26"/>
      <c r="B50" s="27">
        <v>18030000</v>
      </c>
      <c r="C50" s="31" t="s">
        <v>47</v>
      </c>
      <c r="D50" s="2">
        <f t="shared" ref="D50" si="18">D51+D52</f>
        <v>0</v>
      </c>
      <c r="E50" s="2">
        <v>0</v>
      </c>
      <c r="F50" s="2">
        <v>0</v>
      </c>
      <c r="G50" s="2">
        <f t="shared" ref="G50" si="19">G51+G52</f>
        <v>0</v>
      </c>
      <c r="H50" s="29" t="e">
        <f t="shared" si="0"/>
        <v>#DIV/0!</v>
      </c>
      <c r="I50" s="29" t="e">
        <f t="shared" si="1"/>
        <v>#DIV/0!</v>
      </c>
      <c r="J50" s="2">
        <f t="shared" si="5"/>
        <v>0</v>
      </c>
      <c r="K50" s="30" t="e">
        <f t="shared" si="6"/>
        <v>#DIV/0!</v>
      </c>
    </row>
    <row r="51" spans="1:11" hidden="1" x14ac:dyDescent="0.2">
      <c r="A51" s="26"/>
      <c r="B51" s="27">
        <v>18030100</v>
      </c>
      <c r="C51" s="31" t="s">
        <v>48</v>
      </c>
      <c r="D51" s="2">
        <v>0</v>
      </c>
      <c r="E51" s="2">
        <v>0</v>
      </c>
      <c r="F51" s="2">
        <v>0</v>
      </c>
      <c r="G51" s="2">
        <v>0</v>
      </c>
      <c r="H51" s="29" t="e">
        <f t="shared" si="0"/>
        <v>#DIV/0!</v>
      </c>
      <c r="I51" s="29" t="e">
        <f t="shared" si="1"/>
        <v>#DIV/0!</v>
      </c>
      <c r="J51" s="2">
        <f t="shared" si="5"/>
        <v>0</v>
      </c>
      <c r="K51" s="30" t="e">
        <f t="shared" si="6"/>
        <v>#DIV/0!</v>
      </c>
    </row>
    <row r="52" spans="1:11" hidden="1" x14ac:dyDescent="0.2">
      <c r="A52" s="26"/>
      <c r="B52" s="27">
        <v>18030200</v>
      </c>
      <c r="C52" s="31" t="s">
        <v>49</v>
      </c>
      <c r="D52" s="2">
        <v>0</v>
      </c>
      <c r="E52" s="2">
        <v>0</v>
      </c>
      <c r="F52" s="2">
        <v>0</v>
      </c>
      <c r="G52" s="2">
        <v>0</v>
      </c>
      <c r="H52" s="29" t="e">
        <f t="shared" si="0"/>
        <v>#DIV/0!</v>
      </c>
      <c r="I52" s="29" t="e">
        <f t="shared" si="1"/>
        <v>#DIV/0!</v>
      </c>
      <c r="J52" s="2">
        <f t="shared" si="5"/>
        <v>0</v>
      </c>
      <c r="K52" s="30" t="e">
        <f t="shared" si="6"/>
        <v>#DIV/0!</v>
      </c>
    </row>
    <row r="53" spans="1:11" x14ac:dyDescent="0.2">
      <c r="A53" s="26"/>
      <c r="B53" s="27">
        <v>18050000</v>
      </c>
      <c r="C53" s="31" t="s">
        <v>50</v>
      </c>
      <c r="D53" s="2">
        <f t="shared" ref="D53" si="20">D54+D55+D56</f>
        <v>6680021.3899999997</v>
      </c>
      <c r="E53" s="2">
        <f t="shared" ref="E53:G53" si="21">E54+E55+E56</f>
        <v>34282234.899999999</v>
      </c>
      <c r="F53" s="2">
        <f t="shared" ref="F53" si="22">F54+F55+F56</f>
        <v>7747551.9000000004</v>
      </c>
      <c r="G53" s="2">
        <f t="shared" si="21"/>
        <v>8758924.3499999996</v>
      </c>
      <c r="H53" s="29">
        <f t="shared" si="0"/>
        <v>25.549455499472117</v>
      </c>
      <c r="I53" s="29">
        <f t="shared" si="1"/>
        <v>113.05409067346808</v>
      </c>
      <c r="J53" s="2">
        <f t="shared" si="5"/>
        <v>2078902.96</v>
      </c>
      <c r="K53" s="30">
        <f t="shared" si="6"/>
        <v>131.12120214333623</v>
      </c>
    </row>
    <row r="54" spans="1:11" x14ac:dyDescent="0.2">
      <c r="A54" s="26"/>
      <c r="B54" s="27">
        <v>18050300</v>
      </c>
      <c r="C54" s="31" t="s">
        <v>51</v>
      </c>
      <c r="D54" s="2">
        <v>506527.84</v>
      </c>
      <c r="E54" s="2">
        <v>1000000</v>
      </c>
      <c r="F54" s="2">
        <v>410423</v>
      </c>
      <c r="G54" s="2">
        <v>623427.19999999995</v>
      </c>
      <c r="H54" s="29">
        <f t="shared" si="0"/>
        <v>62.342719999999993</v>
      </c>
      <c r="I54" s="29">
        <f t="shared" si="1"/>
        <v>151.89869963427975</v>
      </c>
      <c r="J54" s="2">
        <f t="shared" si="5"/>
        <v>116899.35999999993</v>
      </c>
      <c r="K54" s="30">
        <f t="shared" si="6"/>
        <v>123.07856563224637</v>
      </c>
    </row>
    <row r="55" spans="1:11" x14ac:dyDescent="0.2">
      <c r="A55" s="26"/>
      <c r="B55" s="27">
        <v>18050400</v>
      </c>
      <c r="C55" s="31" t="s">
        <v>52</v>
      </c>
      <c r="D55" s="2">
        <v>3147386.96</v>
      </c>
      <c r="E55" s="2">
        <v>15782234.9</v>
      </c>
      <c r="F55" s="2">
        <v>3935761.9</v>
      </c>
      <c r="G55" s="2">
        <v>5174925.58</v>
      </c>
      <c r="H55" s="29">
        <f t="shared" si="0"/>
        <v>32.789561255358073</v>
      </c>
      <c r="I55" s="29">
        <f t="shared" si="1"/>
        <v>131.48472167485539</v>
      </c>
      <c r="J55" s="2">
        <f t="shared" si="5"/>
        <v>2027538.62</v>
      </c>
      <c r="K55" s="30">
        <f t="shared" si="6"/>
        <v>164.41974392624414</v>
      </c>
    </row>
    <row r="56" spans="1:11" ht="51" x14ac:dyDescent="0.2">
      <c r="A56" s="26"/>
      <c r="B56" s="27">
        <v>18050500</v>
      </c>
      <c r="C56" s="31" t="s">
        <v>53</v>
      </c>
      <c r="D56" s="2">
        <v>3026106.59</v>
      </c>
      <c r="E56" s="2">
        <v>17500000</v>
      </c>
      <c r="F56" s="2">
        <v>3401367</v>
      </c>
      <c r="G56" s="2">
        <v>2960571.57</v>
      </c>
      <c r="H56" s="29">
        <f t="shared" si="0"/>
        <v>16.91755182857143</v>
      </c>
      <c r="I56" s="29">
        <f t="shared" si="1"/>
        <v>87.040638954867262</v>
      </c>
      <c r="J56" s="2">
        <f t="shared" si="5"/>
        <v>-65535.020000000019</v>
      </c>
      <c r="K56" s="30">
        <f t="shared" si="6"/>
        <v>97.834345286561756</v>
      </c>
    </row>
    <row r="57" spans="1:11" x14ac:dyDescent="0.2">
      <c r="A57" s="26"/>
      <c r="B57" s="4">
        <v>20000000</v>
      </c>
      <c r="C57" s="5" t="s">
        <v>54</v>
      </c>
      <c r="D57" s="6">
        <f t="shared" ref="D57" si="23">D58+D67+D78</f>
        <v>1467420.71</v>
      </c>
      <c r="E57" s="6">
        <f>E58+E67+E78</f>
        <v>3845500</v>
      </c>
      <c r="F57" s="6">
        <f>F58+F67+F78</f>
        <v>1250239</v>
      </c>
      <c r="G57" s="6">
        <f t="shared" ref="G57" si="24">G58+G67+G78</f>
        <v>1575515.6400000001</v>
      </c>
      <c r="H57" s="24">
        <f t="shared" si="0"/>
        <v>40.970371603172545</v>
      </c>
      <c r="I57" s="24">
        <f t="shared" si="1"/>
        <v>126.01715671963522</v>
      </c>
      <c r="J57" s="6">
        <f t="shared" ref="J57" si="25">G57-D57</f>
        <v>108094.93000000017</v>
      </c>
      <c r="K57" s="25">
        <f t="shared" ref="K57" si="26">G57/D57*100</f>
        <v>107.36632168698235</v>
      </c>
    </row>
    <row r="58" spans="1:11" ht="27" x14ac:dyDescent="0.2">
      <c r="A58" s="26"/>
      <c r="B58" s="27">
        <v>21000000</v>
      </c>
      <c r="C58" s="28" t="s">
        <v>55</v>
      </c>
      <c r="D58" s="2">
        <f t="shared" ref="D58" si="27">D59+D61</f>
        <v>212738.56</v>
      </c>
      <c r="E58" s="2">
        <f t="shared" ref="E58:G58" si="28">E59+E61</f>
        <v>401000</v>
      </c>
      <c r="F58" s="2">
        <f t="shared" ref="F58" si="29">F59+F61</f>
        <v>112250</v>
      </c>
      <c r="G58" s="2">
        <f t="shared" si="28"/>
        <v>276773.65999999997</v>
      </c>
      <c r="H58" s="29">
        <f t="shared" si="0"/>
        <v>69.020862842892754</v>
      </c>
      <c r="I58" s="29">
        <f t="shared" si="1"/>
        <v>246.5689621380846</v>
      </c>
      <c r="J58" s="2">
        <f>G58-D58</f>
        <v>64035.099999999977</v>
      </c>
      <c r="K58" s="30">
        <f>G58/D58*100</f>
        <v>130.10037296482594</v>
      </c>
    </row>
    <row r="59" spans="1:11" ht="63.75" hidden="1" x14ac:dyDescent="0.2">
      <c r="A59" s="26"/>
      <c r="B59" s="27">
        <v>21010000</v>
      </c>
      <c r="C59" s="31" t="s">
        <v>56</v>
      </c>
      <c r="D59" s="2">
        <v>0</v>
      </c>
      <c r="E59" s="2">
        <v>0</v>
      </c>
      <c r="F59" s="2">
        <v>0</v>
      </c>
      <c r="G59" s="2">
        <v>0</v>
      </c>
      <c r="H59" s="29" t="e">
        <f t="shared" si="0"/>
        <v>#DIV/0!</v>
      </c>
      <c r="I59" s="29" t="e">
        <f t="shared" si="1"/>
        <v>#DIV/0!</v>
      </c>
      <c r="J59" s="2">
        <f t="shared" ref="J59:J81" si="30">G59-D59</f>
        <v>0</v>
      </c>
      <c r="K59" s="30" t="e">
        <f t="shared" ref="K59:K81" si="31">G59/D59*100</f>
        <v>#DIV/0!</v>
      </c>
    </row>
    <row r="60" spans="1:11" ht="38.25" hidden="1" x14ac:dyDescent="0.2">
      <c r="A60" s="26"/>
      <c r="B60" s="27">
        <v>21010300</v>
      </c>
      <c r="C60" s="31" t="s">
        <v>57</v>
      </c>
      <c r="D60" s="2">
        <v>0</v>
      </c>
      <c r="E60" s="2">
        <v>0</v>
      </c>
      <c r="F60" s="2">
        <v>0</v>
      </c>
      <c r="G60" s="2">
        <v>0</v>
      </c>
      <c r="H60" s="29" t="e">
        <f t="shared" si="0"/>
        <v>#DIV/0!</v>
      </c>
      <c r="I60" s="29" t="e">
        <f t="shared" si="1"/>
        <v>#DIV/0!</v>
      </c>
      <c r="J60" s="2">
        <f t="shared" si="30"/>
        <v>0</v>
      </c>
      <c r="K60" s="30" t="e">
        <f t="shared" si="31"/>
        <v>#DIV/0!</v>
      </c>
    </row>
    <row r="61" spans="1:11" x14ac:dyDescent="0.2">
      <c r="A61" s="26"/>
      <c r="B61" s="27">
        <v>21080000</v>
      </c>
      <c r="C61" s="31" t="s">
        <v>58</v>
      </c>
      <c r="D61" s="2">
        <f t="shared" ref="D61" si="32">D62+D64+D65+D66</f>
        <v>212738.56</v>
      </c>
      <c r="E61" s="2">
        <f t="shared" ref="E61:G61" si="33">E62+E64+E65+E66</f>
        <v>401000</v>
      </c>
      <c r="F61" s="2">
        <f t="shared" ref="F61" si="34">F62+F64+F65+F66</f>
        <v>112250</v>
      </c>
      <c r="G61" s="2">
        <f t="shared" si="33"/>
        <v>276773.65999999997</v>
      </c>
      <c r="H61" s="29">
        <f t="shared" si="0"/>
        <v>69.020862842892754</v>
      </c>
      <c r="I61" s="29">
        <f t="shared" si="1"/>
        <v>246.5689621380846</v>
      </c>
      <c r="J61" s="2">
        <f t="shared" si="30"/>
        <v>64035.099999999977</v>
      </c>
      <c r="K61" s="30">
        <f t="shared" si="31"/>
        <v>130.10037296482594</v>
      </c>
    </row>
    <row r="62" spans="1:11" x14ac:dyDescent="0.2">
      <c r="A62" s="26"/>
      <c r="B62" s="27">
        <v>21080500</v>
      </c>
      <c r="C62" s="31" t="s">
        <v>58</v>
      </c>
      <c r="D62" s="2">
        <v>0</v>
      </c>
      <c r="E62" s="2">
        <v>0</v>
      </c>
      <c r="F62" s="2">
        <v>0</v>
      </c>
      <c r="G62" s="2">
        <v>3961.61</v>
      </c>
      <c r="H62" s="29"/>
      <c r="I62" s="29"/>
      <c r="J62" s="2">
        <f t="shared" si="30"/>
        <v>3961.61</v>
      </c>
      <c r="K62" s="30" t="e">
        <f t="shared" si="31"/>
        <v>#DIV/0!</v>
      </c>
    </row>
    <row r="63" spans="1:11" ht="63.75" hidden="1" x14ac:dyDescent="0.2">
      <c r="A63" s="26"/>
      <c r="B63" s="27">
        <v>21080900</v>
      </c>
      <c r="C63" s="31" t="s">
        <v>59</v>
      </c>
      <c r="D63" s="2">
        <v>0</v>
      </c>
      <c r="E63" s="2">
        <v>0</v>
      </c>
      <c r="F63" s="2">
        <v>0</v>
      </c>
      <c r="G63" s="2">
        <v>0</v>
      </c>
      <c r="H63" s="29" t="e">
        <f t="shared" si="0"/>
        <v>#DIV/0!</v>
      </c>
      <c r="I63" s="29"/>
      <c r="J63" s="2">
        <f t="shared" si="30"/>
        <v>0</v>
      </c>
      <c r="K63" s="30" t="e">
        <f t="shared" si="31"/>
        <v>#DIV/0!</v>
      </c>
    </row>
    <row r="64" spans="1:11" x14ac:dyDescent="0.2">
      <c r="A64" s="26"/>
      <c r="B64" s="27">
        <v>21081100</v>
      </c>
      <c r="C64" s="31" t="s">
        <v>60</v>
      </c>
      <c r="D64" s="2">
        <v>159011.26</v>
      </c>
      <c r="E64" s="2">
        <v>300000</v>
      </c>
      <c r="F64" s="2">
        <v>55979</v>
      </c>
      <c r="G64" s="2">
        <v>230193.85</v>
      </c>
      <c r="H64" s="29">
        <f t="shared" si="0"/>
        <v>76.731283333333337</v>
      </c>
      <c r="I64" s="29">
        <f t="shared" si="1"/>
        <v>411.2146519230426</v>
      </c>
      <c r="J64" s="2">
        <f t="shared" si="30"/>
        <v>71182.59</v>
      </c>
      <c r="K64" s="30">
        <f t="shared" si="31"/>
        <v>144.76575432456795</v>
      </c>
    </row>
    <row r="65" spans="1:11" ht="38.25" x14ac:dyDescent="0.2">
      <c r="A65" s="26"/>
      <c r="B65" s="27">
        <v>21081500</v>
      </c>
      <c r="C65" s="31" t="s">
        <v>61</v>
      </c>
      <c r="D65" s="2">
        <v>53727.3</v>
      </c>
      <c r="E65" s="2">
        <v>100000</v>
      </c>
      <c r="F65" s="2">
        <v>56271</v>
      </c>
      <c r="G65" s="2">
        <v>42618.2</v>
      </c>
      <c r="H65" s="29">
        <f t="shared" si="0"/>
        <v>42.618199999999995</v>
      </c>
      <c r="I65" s="29">
        <f t="shared" si="1"/>
        <v>75.737413587816093</v>
      </c>
      <c r="J65" s="2">
        <f t="shared" si="30"/>
        <v>-11109.100000000006</v>
      </c>
      <c r="K65" s="30">
        <f t="shared" si="31"/>
        <v>79.32317462444604</v>
      </c>
    </row>
    <row r="66" spans="1:11" x14ac:dyDescent="0.2">
      <c r="A66" s="26"/>
      <c r="B66" s="27">
        <v>21081700</v>
      </c>
      <c r="C66" s="31" t="s">
        <v>62</v>
      </c>
      <c r="D66" s="2">
        <v>0</v>
      </c>
      <c r="E66" s="2">
        <v>1000</v>
      </c>
      <c r="F66" s="2">
        <v>0</v>
      </c>
      <c r="G66" s="2">
        <v>0</v>
      </c>
      <c r="H66" s="29">
        <f t="shared" si="0"/>
        <v>0</v>
      </c>
      <c r="I66" s="29" t="e">
        <f t="shared" si="1"/>
        <v>#DIV/0!</v>
      </c>
      <c r="J66" s="2">
        <f t="shared" si="30"/>
        <v>0</v>
      </c>
      <c r="K66" s="30" t="e">
        <f t="shared" si="31"/>
        <v>#DIV/0!</v>
      </c>
    </row>
    <row r="67" spans="1:11" ht="27" x14ac:dyDescent="0.2">
      <c r="A67" s="26"/>
      <c r="B67" s="27">
        <v>22000000</v>
      </c>
      <c r="C67" s="28" t="s">
        <v>63</v>
      </c>
      <c r="D67" s="2">
        <f t="shared" ref="D67" si="35">D68+D72+D74</f>
        <v>1018993</v>
      </c>
      <c r="E67" s="2">
        <f t="shared" ref="E67:G67" si="36">E68+E72+E74</f>
        <v>3207000</v>
      </c>
      <c r="F67" s="2">
        <f t="shared" ref="F67" si="37">F68+F72+F74</f>
        <v>935851</v>
      </c>
      <c r="G67" s="2">
        <f t="shared" si="36"/>
        <v>781643.42</v>
      </c>
      <c r="H67" s="29">
        <f t="shared" si="0"/>
        <v>24.373040848144683</v>
      </c>
      <c r="I67" s="29">
        <f t="shared" si="1"/>
        <v>83.522208129285545</v>
      </c>
      <c r="J67" s="2">
        <f t="shared" si="30"/>
        <v>-237349.57999999996</v>
      </c>
      <c r="K67" s="30">
        <f t="shared" si="31"/>
        <v>76.707437636961203</v>
      </c>
    </row>
    <row r="68" spans="1:11" x14ac:dyDescent="0.2">
      <c r="A68" s="26"/>
      <c r="B68" s="27">
        <v>22010000</v>
      </c>
      <c r="C68" s="31" t="s">
        <v>64</v>
      </c>
      <c r="D68" s="2">
        <f t="shared" ref="D68" si="38">D69+D70+D71</f>
        <v>968442.14</v>
      </c>
      <c r="E68" s="2">
        <f t="shared" ref="E68:G68" si="39">E69+E70+E71</f>
        <v>3050000</v>
      </c>
      <c r="F68" s="2">
        <f t="shared" ref="F68" si="40">F69+F70+F71</f>
        <v>891465</v>
      </c>
      <c r="G68" s="2">
        <f t="shared" si="39"/>
        <v>730876.6</v>
      </c>
      <c r="H68" s="29">
        <f t="shared" si="0"/>
        <v>23.963167213114751</v>
      </c>
      <c r="I68" s="29">
        <f t="shared" si="1"/>
        <v>81.986011789582307</v>
      </c>
      <c r="J68" s="2">
        <f t="shared" si="30"/>
        <v>-237565.54000000004</v>
      </c>
      <c r="K68" s="30">
        <f t="shared" si="31"/>
        <v>75.469309916646125</v>
      </c>
    </row>
    <row r="69" spans="1:11" ht="38.25" x14ac:dyDescent="0.2">
      <c r="A69" s="26"/>
      <c r="B69" s="27">
        <v>22010300</v>
      </c>
      <c r="C69" s="31" t="s">
        <v>65</v>
      </c>
      <c r="D69" s="2">
        <v>18970</v>
      </c>
      <c r="E69" s="2">
        <v>50000</v>
      </c>
      <c r="F69" s="2">
        <v>14089</v>
      </c>
      <c r="G69" s="2">
        <v>11500</v>
      </c>
      <c r="H69" s="29">
        <f t="shared" si="0"/>
        <v>23</v>
      </c>
      <c r="I69" s="29">
        <f t="shared" si="1"/>
        <v>81.623961956135986</v>
      </c>
      <c r="J69" s="2">
        <f t="shared" si="30"/>
        <v>-7470</v>
      </c>
      <c r="K69" s="30">
        <f t="shared" si="31"/>
        <v>60.622034791776493</v>
      </c>
    </row>
    <row r="70" spans="1:11" x14ac:dyDescent="0.2">
      <c r="A70" s="26"/>
      <c r="B70" s="27">
        <v>22012500</v>
      </c>
      <c r="C70" s="31" t="s">
        <v>66</v>
      </c>
      <c r="D70" s="2">
        <v>614242.14</v>
      </c>
      <c r="E70" s="2">
        <v>2000000</v>
      </c>
      <c r="F70" s="2">
        <v>553369</v>
      </c>
      <c r="G70" s="2">
        <v>438195.6</v>
      </c>
      <c r="H70" s="29">
        <f t="shared" si="0"/>
        <v>21.909779999999998</v>
      </c>
      <c r="I70" s="29">
        <f t="shared" si="1"/>
        <v>79.186871689595904</v>
      </c>
      <c r="J70" s="2">
        <f t="shared" si="30"/>
        <v>-176046.54000000004</v>
      </c>
      <c r="K70" s="30">
        <f t="shared" si="31"/>
        <v>71.339227881694995</v>
      </c>
    </row>
    <row r="71" spans="1:11" ht="25.5" x14ac:dyDescent="0.2">
      <c r="A71" s="26"/>
      <c r="B71" s="27">
        <v>22012600</v>
      </c>
      <c r="C71" s="31" t="s">
        <v>67</v>
      </c>
      <c r="D71" s="2">
        <v>335230</v>
      </c>
      <c r="E71" s="2">
        <v>1000000</v>
      </c>
      <c r="F71" s="2">
        <v>324007</v>
      </c>
      <c r="G71" s="2">
        <v>281181</v>
      </c>
      <c r="H71" s="29">
        <f t="shared" si="0"/>
        <v>28.118100000000002</v>
      </c>
      <c r="I71" s="29">
        <f t="shared" si="1"/>
        <v>86.782384331202721</v>
      </c>
      <c r="J71" s="2">
        <f t="shared" si="30"/>
        <v>-54049</v>
      </c>
      <c r="K71" s="30">
        <f t="shared" si="31"/>
        <v>83.877039644423235</v>
      </c>
    </row>
    <row r="72" spans="1:11" ht="38.25" x14ac:dyDescent="0.2">
      <c r="A72" s="26"/>
      <c r="B72" s="27">
        <v>22080000</v>
      </c>
      <c r="C72" s="31" t="s">
        <v>68</v>
      </c>
      <c r="D72" s="2">
        <f t="shared" ref="D72:G72" si="41">D73</f>
        <v>31077.01</v>
      </c>
      <c r="E72" s="2">
        <f t="shared" si="41"/>
        <v>90000</v>
      </c>
      <c r="F72" s="2">
        <f t="shared" si="41"/>
        <v>29772</v>
      </c>
      <c r="G72" s="2">
        <f t="shared" si="41"/>
        <v>29808.14</v>
      </c>
      <c r="H72" s="29">
        <f t="shared" si="0"/>
        <v>33.120155555555556</v>
      </c>
      <c r="I72" s="29">
        <f t="shared" si="1"/>
        <v>100.12138922477496</v>
      </c>
      <c r="J72" s="2">
        <f t="shared" si="30"/>
        <v>-1268.869999999999</v>
      </c>
      <c r="K72" s="30">
        <f t="shared" si="31"/>
        <v>95.917013895480935</v>
      </c>
    </row>
    <row r="73" spans="1:11" ht="38.25" x14ac:dyDescent="0.2">
      <c r="A73" s="26"/>
      <c r="B73" s="27">
        <v>22080400</v>
      </c>
      <c r="C73" s="31" t="s">
        <v>69</v>
      </c>
      <c r="D73" s="2">
        <v>31077.01</v>
      </c>
      <c r="E73" s="2">
        <v>90000</v>
      </c>
      <c r="F73" s="2">
        <v>29772</v>
      </c>
      <c r="G73" s="2">
        <v>29808.14</v>
      </c>
      <c r="H73" s="29">
        <f t="shared" si="0"/>
        <v>33.120155555555556</v>
      </c>
      <c r="I73" s="29">
        <f t="shared" si="1"/>
        <v>100.12138922477496</v>
      </c>
      <c r="J73" s="2">
        <f t="shared" si="30"/>
        <v>-1268.869999999999</v>
      </c>
      <c r="K73" s="30">
        <f t="shared" si="31"/>
        <v>95.917013895480935</v>
      </c>
    </row>
    <row r="74" spans="1:11" x14ac:dyDescent="0.2">
      <c r="A74" s="26"/>
      <c r="B74" s="27">
        <v>22090000</v>
      </c>
      <c r="C74" s="31" t="s">
        <v>70</v>
      </c>
      <c r="D74" s="2">
        <f t="shared" ref="D74" si="42">D75+D76+D77</f>
        <v>19473.850000000002</v>
      </c>
      <c r="E74" s="2">
        <f t="shared" ref="E74:G74" si="43">E75+E76+E77</f>
        <v>67000</v>
      </c>
      <c r="F74" s="2">
        <f t="shared" ref="F74" si="44">F75+F76+F77</f>
        <v>14614</v>
      </c>
      <c r="G74" s="2">
        <f t="shared" si="43"/>
        <v>20958.68</v>
      </c>
      <c r="H74" s="29">
        <f t="shared" si="0"/>
        <v>31.281611940298511</v>
      </c>
      <c r="I74" s="29">
        <f t="shared" si="1"/>
        <v>143.41508142876694</v>
      </c>
      <c r="J74" s="2">
        <f t="shared" si="30"/>
        <v>1484.8299999999981</v>
      </c>
      <c r="K74" s="30">
        <f t="shared" si="31"/>
        <v>107.62473778939447</v>
      </c>
    </row>
    <row r="75" spans="1:11" ht="38.25" x14ac:dyDescent="0.2">
      <c r="A75" s="26"/>
      <c r="B75" s="27">
        <v>22090100</v>
      </c>
      <c r="C75" s="31" t="s">
        <v>71</v>
      </c>
      <c r="D75" s="2">
        <v>17326.330000000002</v>
      </c>
      <c r="E75" s="2">
        <v>60000</v>
      </c>
      <c r="F75" s="2">
        <v>12574</v>
      </c>
      <c r="G75" s="2">
        <v>19199.18</v>
      </c>
      <c r="H75" s="29">
        <f t="shared" si="0"/>
        <v>31.998633333333331</v>
      </c>
      <c r="I75" s="29">
        <f t="shared" si="1"/>
        <v>152.68951805312548</v>
      </c>
      <c r="J75" s="2">
        <f t="shared" si="30"/>
        <v>1872.8499999999985</v>
      </c>
      <c r="K75" s="30">
        <f t="shared" si="31"/>
        <v>110.80927120746284</v>
      </c>
    </row>
    <row r="76" spans="1:11" x14ac:dyDescent="0.2">
      <c r="A76" s="26"/>
      <c r="B76" s="27">
        <v>22090200</v>
      </c>
      <c r="C76" s="31" t="s">
        <v>72</v>
      </c>
      <c r="D76" s="2">
        <v>0</v>
      </c>
      <c r="E76" s="2">
        <v>0</v>
      </c>
      <c r="F76" s="2">
        <v>0</v>
      </c>
      <c r="G76" s="2">
        <v>8.5</v>
      </c>
      <c r="H76" s="29" t="e">
        <f t="shared" si="0"/>
        <v>#DIV/0!</v>
      </c>
      <c r="I76" s="29" t="e">
        <f t="shared" si="1"/>
        <v>#DIV/0!</v>
      </c>
      <c r="J76" s="2">
        <f t="shared" si="30"/>
        <v>8.5</v>
      </c>
      <c r="K76" s="30" t="e">
        <f t="shared" si="31"/>
        <v>#DIV/0!</v>
      </c>
    </row>
    <row r="77" spans="1:11" ht="38.25" x14ac:dyDescent="0.2">
      <c r="A77" s="26"/>
      <c r="B77" s="27">
        <v>22090400</v>
      </c>
      <c r="C77" s="31" t="s">
        <v>73</v>
      </c>
      <c r="D77" s="2">
        <v>2147.52</v>
      </c>
      <c r="E77" s="2">
        <v>7000</v>
      </c>
      <c r="F77" s="2">
        <v>2040</v>
      </c>
      <c r="G77" s="2">
        <v>1751</v>
      </c>
      <c r="H77" s="29">
        <f t="shared" si="0"/>
        <v>25.014285714285716</v>
      </c>
      <c r="I77" s="29">
        <f t="shared" si="1"/>
        <v>85.833333333333329</v>
      </c>
      <c r="J77" s="2">
        <f t="shared" si="30"/>
        <v>-396.52</v>
      </c>
      <c r="K77" s="30">
        <f t="shared" si="31"/>
        <v>81.535911190582624</v>
      </c>
    </row>
    <row r="78" spans="1:11" ht="13.5" x14ac:dyDescent="0.2">
      <c r="A78" s="26"/>
      <c r="B78" s="27">
        <v>24000000</v>
      </c>
      <c r="C78" s="28" t="s">
        <v>74</v>
      </c>
      <c r="D78" s="2">
        <f t="shared" ref="D78:G78" si="45">D79</f>
        <v>235689.15</v>
      </c>
      <c r="E78" s="2">
        <f t="shared" si="45"/>
        <v>237500</v>
      </c>
      <c r="F78" s="2">
        <f t="shared" si="45"/>
        <v>202138</v>
      </c>
      <c r="G78" s="2">
        <f t="shared" si="45"/>
        <v>517098.56</v>
      </c>
      <c r="H78" s="29">
        <f t="shared" ref="H78:H135" si="46">G78/E78*100</f>
        <v>217.72570947368419</v>
      </c>
      <c r="I78" s="29">
        <f t="shared" ref="I78:I83" si="47">G78/F78*100</f>
        <v>255.81462169409019</v>
      </c>
      <c r="J78" s="2">
        <f t="shared" si="30"/>
        <v>281409.41000000003</v>
      </c>
      <c r="K78" s="30">
        <f t="shared" si="31"/>
        <v>219.39854252942914</v>
      </c>
    </row>
    <row r="79" spans="1:11" x14ac:dyDescent="0.2">
      <c r="A79" s="26"/>
      <c r="B79" s="27">
        <v>24060000</v>
      </c>
      <c r="C79" s="31" t="s">
        <v>58</v>
      </c>
      <c r="D79" s="2">
        <f t="shared" ref="D79" si="48">D80+D81</f>
        <v>235689.15</v>
      </c>
      <c r="E79" s="2">
        <f t="shared" ref="E79:G79" si="49">E80+E81</f>
        <v>237500</v>
      </c>
      <c r="F79" s="2">
        <f t="shared" ref="F79" si="50">F80+F81</f>
        <v>202138</v>
      </c>
      <c r="G79" s="2">
        <f t="shared" si="49"/>
        <v>517098.56</v>
      </c>
      <c r="H79" s="29">
        <f t="shared" si="46"/>
        <v>217.72570947368419</v>
      </c>
      <c r="I79" s="29">
        <f t="shared" si="47"/>
        <v>255.81462169409019</v>
      </c>
      <c r="J79" s="2">
        <f t="shared" si="30"/>
        <v>281409.41000000003</v>
      </c>
      <c r="K79" s="30">
        <f t="shared" si="31"/>
        <v>219.39854252942914</v>
      </c>
    </row>
    <row r="80" spans="1:11" x14ac:dyDescent="0.2">
      <c r="A80" s="26"/>
      <c r="B80" s="27">
        <v>24060300</v>
      </c>
      <c r="C80" s="31" t="s">
        <v>58</v>
      </c>
      <c r="D80" s="2">
        <v>235689.15</v>
      </c>
      <c r="E80" s="2">
        <v>230000</v>
      </c>
      <c r="F80" s="2">
        <v>194638</v>
      </c>
      <c r="G80" s="2">
        <v>491357.99</v>
      </c>
      <c r="H80" s="29">
        <f t="shared" si="46"/>
        <v>213.63390869565217</v>
      </c>
      <c r="I80" s="29">
        <f t="shared" si="47"/>
        <v>252.44710179923757</v>
      </c>
      <c r="J80" s="2">
        <f t="shared" si="30"/>
        <v>255668.84</v>
      </c>
      <c r="K80" s="30">
        <f t="shared" si="31"/>
        <v>208.47713609217905</v>
      </c>
    </row>
    <row r="81" spans="1:11" ht="63.75" x14ac:dyDescent="0.2">
      <c r="A81" s="26"/>
      <c r="B81" s="27">
        <v>24062200</v>
      </c>
      <c r="C81" s="31" t="s">
        <v>75</v>
      </c>
      <c r="D81" s="2">
        <v>0</v>
      </c>
      <c r="E81" s="2">
        <v>7500</v>
      </c>
      <c r="F81" s="2">
        <v>7500</v>
      </c>
      <c r="G81" s="2">
        <v>25740.57</v>
      </c>
      <c r="H81" s="29">
        <f t="shared" si="46"/>
        <v>343.20760000000001</v>
      </c>
      <c r="I81" s="29">
        <f t="shared" si="47"/>
        <v>343.20760000000001</v>
      </c>
      <c r="J81" s="2">
        <f t="shared" si="30"/>
        <v>25740.57</v>
      </c>
      <c r="K81" s="30" t="e">
        <f t="shared" si="31"/>
        <v>#DIV/0!</v>
      </c>
    </row>
    <row r="82" spans="1:11" x14ac:dyDescent="0.2">
      <c r="A82" s="26"/>
      <c r="B82" s="4">
        <v>40000000</v>
      </c>
      <c r="C82" s="5" t="s">
        <v>77</v>
      </c>
      <c r="D82" s="6">
        <f t="shared" ref="D82" si="51">D84+D87+D92+D95</f>
        <v>25149200</v>
      </c>
      <c r="E82" s="6">
        <f t="shared" ref="E82:G82" si="52">E84+E87+E92+E95</f>
        <v>105615600</v>
      </c>
      <c r="F82" s="6">
        <f t="shared" ref="F82" si="53">F84+F87+F92+F95</f>
        <v>23197000</v>
      </c>
      <c r="G82" s="6">
        <f t="shared" si="52"/>
        <v>23197000</v>
      </c>
      <c r="H82" s="24">
        <f t="shared" si="46"/>
        <v>21.96361143618935</v>
      </c>
      <c r="I82" s="24">
        <f t="shared" si="47"/>
        <v>100</v>
      </c>
      <c r="J82" s="6">
        <f t="shared" ref="J82:J135" si="54">G82-D82</f>
        <v>-1952200</v>
      </c>
      <c r="K82" s="25">
        <f t="shared" ref="K82:K135" si="55">G82/D82*100</f>
        <v>92.237526442193001</v>
      </c>
    </row>
    <row r="83" spans="1:11" x14ac:dyDescent="0.2">
      <c r="A83" s="26"/>
      <c r="B83" s="27">
        <v>41000000</v>
      </c>
      <c r="C83" s="31" t="s">
        <v>78</v>
      </c>
      <c r="D83" s="2">
        <f>D84+D87+D92+D95</f>
        <v>25149200</v>
      </c>
      <c r="E83" s="2">
        <f t="shared" ref="E83" si="56">E84+E87+E92+E95</f>
        <v>105615600</v>
      </c>
      <c r="F83" s="2">
        <f t="shared" ref="F83" si="57">F84+F87+F92+F95</f>
        <v>23197000</v>
      </c>
      <c r="G83" s="2">
        <f>G84+G87+G92+G95</f>
        <v>23197000</v>
      </c>
      <c r="H83" s="29">
        <f>G83/E83*100</f>
        <v>21.96361143618935</v>
      </c>
      <c r="I83" s="29">
        <f t="shared" si="47"/>
        <v>100</v>
      </c>
      <c r="J83" s="2">
        <f t="shared" si="54"/>
        <v>-1952200</v>
      </c>
      <c r="K83" s="30">
        <f t="shared" si="55"/>
        <v>92.237526442193001</v>
      </c>
    </row>
    <row r="84" spans="1:11" x14ac:dyDescent="0.2">
      <c r="A84" s="26"/>
      <c r="B84" s="27">
        <v>41020000</v>
      </c>
      <c r="C84" s="31" t="s">
        <v>79</v>
      </c>
      <c r="D84" s="2">
        <f>D85+D86</f>
        <v>9898200</v>
      </c>
      <c r="E84" s="2">
        <f>E85+E86</f>
        <v>29480500</v>
      </c>
      <c r="F84" s="2">
        <f>F85+F86</f>
        <v>6204900</v>
      </c>
      <c r="G84" s="2">
        <f>G85+G86</f>
        <v>6204900</v>
      </c>
      <c r="H84" s="29">
        <f t="shared" ref="H84:H101" si="58">G84/E84*100</f>
        <v>21.04747205780092</v>
      </c>
      <c r="I84" s="29">
        <f t="shared" ref="I84:I101" si="59">G84/F84*100</f>
        <v>100</v>
      </c>
      <c r="J84" s="2">
        <f t="shared" ref="J84:J101" si="60">G84-D84</f>
        <v>-3693300</v>
      </c>
      <c r="K84" s="30">
        <f t="shared" ref="K84:K101" si="61">G84/D84*100</f>
        <v>62.687155240346726</v>
      </c>
    </row>
    <row r="85" spans="1:11" x14ac:dyDescent="0.2">
      <c r="A85" s="26"/>
      <c r="B85" s="27">
        <v>41020100</v>
      </c>
      <c r="C85" s="31" t="s">
        <v>80</v>
      </c>
      <c r="D85" s="2">
        <v>9159000</v>
      </c>
      <c r="E85" s="2">
        <v>13444700</v>
      </c>
      <c r="F85" s="2">
        <v>3361200</v>
      </c>
      <c r="G85" s="2">
        <v>3361200</v>
      </c>
      <c r="H85" s="29">
        <f t="shared" si="58"/>
        <v>25.000185946878695</v>
      </c>
      <c r="I85" s="29">
        <f t="shared" si="59"/>
        <v>100</v>
      </c>
      <c r="J85" s="2">
        <f t="shared" si="60"/>
        <v>-5797800</v>
      </c>
      <c r="K85" s="30">
        <f t="shared" si="61"/>
        <v>36.69832951195545</v>
      </c>
    </row>
    <row r="86" spans="1:11" x14ac:dyDescent="0.2">
      <c r="A86" s="26"/>
      <c r="B86" s="27">
        <v>41021400</v>
      </c>
      <c r="C86" s="31" t="s">
        <v>131</v>
      </c>
      <c r="D86" s="2">
        <v>739200</v>
      </c>
      <c r="E86" s="2">
        <v>16035800</v>
      </c>
      <c r="F86" s="2">
        <v>2843700</v>
      </c>
      <c r="G86" s="2">
        <v>2843700</v>
      </c>
      <c r="H86" s="29"/>
      <c r="I86" s="29"/>
      <c r="J86" s="2"/>
      <c r="K86" s="30"/>
    </row>
    <row r="87" spans="1:11" x14ac:dyDescent="0.2">
      <c r="A87" s="26"/>
      <c r="B87" s="27">
        <v>41030000</v>
      </c>
      <c r="C87" s="31" t="s">
        <v>81</v>
      </c>
      <c r="D87" s="2">
        <f t="shared" ref="D87" si="62">D88+D89+D91</f>
        <v>14868100</v>
      </c>
      <c r="E87" s="2">
        <f t="shared" ref="E87:G87" si="63">E88+E89+E91</f>
        <v>74531300</v>
      </c>
      <c r="F87" s="2">
        <f t="shared" ref="F87" si="64">F88+F89+F91</f>
        <v>16630000</v>
      </c>
      <c r="G87" s="2">
        <f t="shared" si="63"/>
        <v>16630000</v>
      </c>
      <c r="H87" s="29">
        <f t="shared" si="58"/>
        <v>22.312773291221273</v>
      </c>
      <c r="I87" s="29">
        <f t="shared" si="59"/>
        <v>100</v>
      </c>
      <c r="J87" s="2">
        <f t="shared" si="60"/>
        <v>1761900</v>
      </c>
      <c r="K87" s="30">
        <f t="shared" si="61"/>
        <v>111.85020278313975</v>
      </c>
    </row>
    <row r="88" spans="1:11" ht="25.5" x14ac:dyDescent="0.2">
      <c r="A88" s="26"/>
      <c r="B88" s="27">
        <v>41033900</v>
      </c>
      <c r="C88" s="31" t="s">
        <v>82</v>
      </c>
      <c r="D88" s="2">
        <v>14868100</v>
      </c>
      <c r="E88" s="2">
        <v>74531300</v>
      </c>
      <c r="F88" s="2">
        <v>16630000</v>
      </c>
      <c r="G88" s="2">
        <v>16630000</v>
      </c>
      <c r="H88" s="29">
        <f t="shared" si="58"/>
        <v>22.312773291221273</v>
      </c>
      <c r="I88" s="29">
        <f t="shared" si="59"/>
        <v>100</v>
      </c>
      <c r="J88" s="2">
        <f t="shared" si="60"/>
        <v>1761900</v>
      </c>
      <c r="K88" s="30">
        <f t="shared" si="61"/>
        <v>111.85020278313975</v>
      </c>
    </row>
    <row r="89" spans="1:11" ht="38.25" hidden="1" x14ac:dyDescent="0.2">
      <c r="A89" s="26"/>
      <c r="B89" s="27">
        <v>41034500</v>
      </c>
      <c r="C89" s="31" t="s">
        <v>83</v>
      </c>
      <c r="D89" s="2">
        <v>0</v>
      </c>
      <c r="E89" s="2">
        <v>0</v>
      </c>
      <c r="F89" s="2">
        <v>0</v>
      </c>
      <c r="G89" s="2">
        <v>0</v>
      </c>
      <c r="H89" s="29" t="e">
        <f t="shared" si="58"/>
        <v>#DIV/0!</v>
      </c>
      <c r="I89" s="29" t="e">
        <f t="shared" si="59"/>
        <v>#DIV/0!</v>
      </c>
      <c r="J89" s="2">
        <f t="shared" si="60"/>
        <v>0</v>
      </c>
      <c r="K89" s="30" t="e">
        <f t="shared" si="61"/>
        <v>#DIV/0!</v>
      </c>
    </row>
    <row r="90" spans="1:11" ht="38.25" hidden="1" x14ac:dyDescent="0.2">
      <c r="A90" s="26"/>
      <c r="B90" s="27">
        <v>41035200</v>
      </c>
      <c r="C90" s="31" t="s">
        <v>84</v>
      </c>
      <c r="D90" s="2">
        <v>0</v>
      </c>
      <c r="E90" s="2">
        <v>0</v>
      </c>
      <c r="F90" s="2">
        <v>0</v>
      </c>
      <c r="G90" s="2">
        <v>0</v>
      </c>
      <c r="H90" s="29" t="e">
        <f t="shared" si="58"/>
        <v>#DIV/0!</v>
      </c>
      <c r="I90" s="29" t="e">
        <f t="shared" si="59"/>
        <v>#DIV/0!</v>
      </c>
      <c r="J90" s="2">
        <f t="shared" si="60"/>
        <v>0</v>
      </c>
      <c r="K90" s="30" t="e">
        <f t="shared" si="61"/>
        <v>#DIV/0!</v>
      </c>
    </row>
    <row r="91" spans="1:11" ht="51" hidden="1" x14ac:dyDescent="0.2">
      <c r="A91" s="26"/>
      <c r="B91" s="27">
        <v>41035500</v>
      </c>
      <c r="C91" s="31" t="s">
        <v>85</v>
      </c>
      <c r="D91" s="2">
        <v>0</v>
      </c>
      <c r="E91" s="2">
        <v>0</v>
      </c>
      <c r="F91" s="2">
        <v>0</v>
      </c>
      <c r="G91" s="2">
        <v>0</v>
      </c>
      <c r="H91" s="29" t="e">
        <f t="shared" si="58"/>
        <v>#DIV/0!</v>
      </c>
      <c r="I91" s="29" t="e">
        <f t="shared" si="59"/>
        <v>#DIV/0!</v>
      </c>
      <c r="J91" s="2">
        <f t="shared" si="60"/>
        <v>0</v>
      </c>
      <c r="K91" s="30" t="e">
        <f t="shared" si="61"/>
        <v>#DIV/0!</v>
      </c>
    </row>
    <row r="92" spans="1:11" hidden="1" x14ac:dyDescent="0.2">
      <c r="A92" s="26"/>
      <c r="B92" s="27">
        <v>41040000</v>
      </c>
      <c r="C92" s="31" t="s">
        <v>86</v>
      </c>
      <c r="D92" s="2">
        <f t="shared" ref="D92" si="65">D93+D94</f>
        <v>0</v>
      </c>
      <c r="E92" s="2">
        <v>0</v>
      </c>
      <c r="F92" s="2">
        <v>0</v>
      </c>
      <c r="G92" s="2">
        <f t="shared" ref="G92" si="66">G93+G94</f>
        <v>0</v>
      </c>
      <c r="H92" s="29" t="e">
        <f t="shared" si="58"/>
        <v>#DIV/0!</v>
      </c>
      <c r="I92" s="29" t="e">
        <f t="shared" si="59"/>
        <v>#DIV/0!</v>
      </c>
      <c r="J92" s="2">
        <f t="shared" si="60"/>
        <v>0</v>
      </c>
      <c r="K92" s="30" t="e">
        <f t="shared" si="61"/>
        <v>#DIV/0!</v>
      </c>
    </row>
    <row r="93" spans="1:11" ht="51" hidden="1" x14ac:dyDescent="0.2">
      <c r="A93" s="26"/>
      <c r="B93" s="27">
        <v>41040200</v>
      </c>
      <c r="C93" s="31" t="s">
        <v>87</v>
      </c>
      <c r="D93" s="2">
        <v>0</v>
      </c>
      <c r="E93" s="2">
        <v>0</v>
      </c>
      <c r="F93" s="2">
        <v>0</v>
      </c>
      <c r="G93" s="2">
        <v>0</v>
      </c>
      <c r="H93" s="29" t="e">
        <f t="shared" si="58"/>
        <v>#DIV/0!</v>
      </c>
      <c r="I93" s="29" t="e">
        <f t="shared" si="59"/>
        <v>#DIV/0!</v>
      </c>
      <c r="J93" s="2">
        <f t="shared" si="60"/>
        <v>0</v>
      </c>
      <c r="K93" s="30" t="e">
        <f t="shared" si="61"/>
        <v>#DIV/0!</v>
      </c>
    </row>
    <row r="94" spans="1:11" ht="63.75" hidden="1" x14ac:dyDescent="0.2">
      <c r="A94" s="26"/>
      <c r="B94" s="27">
        <v>41040500</v>
      </c>
      <c r="C94" s="31" t="s">
        <v>88</v>
      </c>
      <c r="D94" s="2">
        <v>0</v>
      </c>
      <c r="E94" s="2">
        <v>0</v>
      </c>
      <c r="F94" s="2">
        <v>0</v>
      </c>
      <c r="G94" s="2">
        <v>0</v>
      </c>
      <c r="H94" s="29" t="e">
        <f t="shared" si="58"/>
        <v>#DIV/0!</v>
      </c>
      <c r="I94" s="29" t="e">
        <f t="shared" si="59"/>
        <v>#DIV/0!</v>
      </c>
      <c r="J94" s="2">
        <f t="shared" si="60"/>
        <v>0</v>
      </c>
      <c r="K94" s="30" t="e">
        <f t="shared" si="61"/>
        <v>#DIV/0!</v>
      </c>
    </row>
    <row r="95" spans="1:11" ht="25.5" x14ac:dyDescent="0.2">
      <c r="A95" s="26"/>
      <c r="B95" s="27">
        <v>41050000</v>
      </c>
      <c r="C95" s="31" t="s">
        <v>89</v>
      </c>
      <c r="D95" s="2">
        <f>D97+D98+D99+D100+D101</f>
        <v>382900</v>
      </c>
      <c r="E95" s="2">
        <f>E97+E98+E99+E100+E101</f>
        <v>1603800</v>
      </c>
      <c r="F95" s="2">
        <f>F97+F98+F99+F100+F101</f>
        <v>362100</v>
      </c>
      <c r="G95" s="2">
        <f>G97+G98+G99+G100+G101</f>
        <v>362100</v>
      </c>
      <c r="H95" s="29">
        <f t="shared" si="58"/>
        <v>22.577628133183687</v>
      </c>
      <c r="I95" s="29">
        <f t="shared" si="59"/>
        <v>100</v>
      </c>
      <c r="J95" s="2">
        <f t="shared" si="60"/>
        <v>-20800</v>
      </c>
      <c r="K95" s="30">
        <f t="shared" si="61"/>
        <v>94.567772264298782</v>
      </c>
    </row>
    <row r="96" spans="1:11" ht="76.5" hidden="1" x14ac:dyDescent="0.2">
      <c r="A96" s="26"/>
      <c r="B96" s="27">
        <v>41050900</v>
      </c>
      <c r="C96" s="31" t="s">
        <v>90</v>
      </c>
      <c r="D96" s="2">
        <v>0</v>
      </c>
      <c r="E96" s="2">
        <v>0</v>
      </c>
      <c r="F96" s="2">
        <v>0</v>
      </c>
      <c r="G96" s="2">
        <v>0</v>
      </c>
      <c r="H96" s="29" t="e">
        <f t="shared" si="58"/>
        <v>#DIV/0!</v>
      </c>
      <c r="I96" s="29" t="e">
        <f t="shared" si="59"/>
        <v>#DIV/0!</v>
      </c>
      <c r="J96" s="2">
        <f t="shared" si="60"/>
        <v>0</v>
      </c>
      <c r="K96" s="30" t="e">
        <f t="shared" si="61"/>
        <v>#DIV/0!</v>
      </c>
    </row>
    <row r="97" spans="1:11" ht="38.25" x14ac:dyDescent="0.2">
      <c r="A97" s="26"/>
      <c r="B97" s="27">
        <v>41051000</v>
      </c>
      <c r="C97" s="31" t="s">
        <v>91</v>
      </c>
      <c r="D97" s="2">
        <v>282300</v>
      </c>
      <c r="E97" s="2">
        <v>1443600</v>
      </c>
      <c r="F97" s="2">
        <v>321900</v>
      </c>
      <c r="G97" s="2">
        <v>321900</v>
      </c>
      <c r="H97" s="29">
        <f t="shared" si="58"/>
        <v>22.298420615128844</v>
      </c>
      <c r="I97" s="29">
        <f t="shared" si="59"/>
        <v>100</v>
      </c>
      <c r="J97" s="2">
        <f t="shared" si="60"/>
        <v>39600</v>
      </c>
      <c r="K97" s="30">
        <f t="shared" si="61"/>
        <v>114.02763018065886</v>
      </c>
    </row>
    <row r="98" spans="1:11" ht="38.25" x14ac:dyDescent="0.2">
      <c r="A98" s="26"/>
      <c r="B98" s="27">
        <v>41051200</v>
      </c>
      <c r="C98" s="31" t="s">
        <v>92</v>
      </c>
      <c r="D98" s="2">
        <v>60900</v>
      </c>
      <c r="E98" s="2">
        <v>0</v>
      </c>
      <c r="F98" s="2">
        <v>0</v>
      </c>
      <c r="G98" s="2">
        <v>0</v>
      </c>
      <c r="H98" s="29" t="e">
        <f t="shared" si="58"/>
        <v>#DIV/0!</v>
      </c>
      <c r="I98" s="29" t="e">
        <f t="shared" si="59"/>
        <v>#DIV/0!</v>
      </c>
      <c r="J98" s="2">
        <f t="shared" si="60"/>
        <v>-60900</v>
      </c>
      <c r="K98" s="30">
        <f t="shared" si="61"/>
        <v>0</v>
      </c>
    </row>
    <row r="99" spans="1:11" ht="51" hidden="1" x14ac:dyDescent="0.2">
      <c r="A99" s="26"/>
      <c r="B99" s="27">
        <v>41051400</v>
      </c>
      <c r="C99" s="31" t="s">
        <v>93</v>
      </c>
      <c r="D99" s="2">
        <v>0</v>
      </c>
      <c r="E99" s="2">
        <v>0</v>
      </c>
      <c r="F99" s="2">
        <v>0</v>
      </c>
      <c r="G99" s="2">
        <v>0</v>
      </c>
      <c r="H99" s="29" t="e">
        <f t="shared" si="58"/>
        <v>#DIV/0!</v>
      </c>
      <c r="I99" s="29" t="e">
        <f t="shared" si="59"/>
        <v>#DIV/0!</v>
      </c>
      <c r="J99" s="2">
        <f t="shared" si="60"/>
        <v>0</v>
      </c>
      <c r="K99" s="30" t="e">
        <f t="shared" si="61"/>
        <v>#DIV/0!</v>
      </c>
    </row>
    <row r="100" spans="1:11" x14ac:dyDescent="0.2">
      <c r="A100" s="26"/>
      <c r="B100" s="27">
        <v>41053900</v>
      </c>
      <c r="C100" s="31" t="s">
        <v>94</v>
      </c>
      <c r="D100" s="2">
        <v>39700</v>
      </c>
      <c r="E100" s="2">
        <v>160200</v>
      </c>
      <c r="F100" s="2">
        <v>40200</v>
      </c>
      <c r="G100" s="2">
        <v>40200</v>
      </c>
      <c r="H100" s="29">
        <f t="shared" si="58"/>
        <v>25.0936329588015</v>
      </c>
      <c r="I100" s="29">
        <f t="shared" si="59"/>
        <v>100</v>
      </c>
      <c r="J100" s="2">
        <f t="shared" si="60"/>
        <v>500</v>
      </c>
      <c r="K100" s="30">
        <f t="shared" si="61"/>
        <v>101.25944584382871</v>
      </c>
    </row>
    <row r="101" spans="1:11" ht="38.25" hidden="1" x14ac:dyDescent="0.2">
      <c r="A101" s="26"/>
      <c r="B101" s="27">
        <v>41055000</v>
      </c>
      <c r="C101" s="31" t="s">
        <v>95</v>
      </c>
      <c r="D101" s="2">
        <v>0</v>
      </c>
      <c r="E101" s="2">
        <v>0</v>
      </c>
      <c r="F101" s="2">
        <v>0</v>
      </c>
      <c r="G101" s="2">
        <v>0</v>
      </c>
      <c r="H101" s="29" t="e">
        <f t="shared" si="58"/>
        <v>#DIV/0!</v>
      </c>
      <c r="I101" s="29" t="e">
        <f t="shared" si="59"/>
        <v>#DIV/0!</v>
      </c>
      <c r="J101" s="2">
        <f t="shared" si="60"/>
        <v>0</v>
      </c>
      <c r="K101" s="30" t="e">
        <f t="shared" si="61"/>
        <v>#DIV/0!</v>
      </c>
    </row>
    <row r="102" spans="1:11" s="8" customFormat="1" x14ac:dyDescent="0.2">
      <c r="A102" s="32" t="s">
        <v>96</v>
      </c>
      <c r="B102" s="33"/>
      <c r="C102" s="34"/>
      <c r="D102" s="35">
        <f>D13+D57</f>
        <v>40115650.710000001</v>
      </c>
      <c r="E102" s="35">
        <f>E13+E57</f>
        <v>142962234.90000001</v>
      </c>
      <c r="F102" s="35">
        <f>F13+F57</f>
        <v>34470905.899999999</v>
      </c>
      <c r="G102" s="35">
        <f>G13+G57</f>
        <v>34390739.819999993</v>
      </c>
      <c r="H102" s="36">
        <f t="shared" si="46"/>
        <v>24.055821346144885</v>
      </c>
      <c r="I102" s="36">
        <f t="shared" ref="I102:I135" si="67">G102/F102*100</f>
        <v>99.767438429867298</v>
      </c>
      <c r="J102" s="35">
        <f t="shared" si="54"/>
        <v>-5724910.890000008</v>
      </c>
      <c r="K102" s="37">
        <f t="shared" si="55"/>
        <v>85.72898410302264</v>
      </c>
    </row>
    <row r="103" spans="1:11" s="8" customFormat="1" x14ac:dyDescent="0.2">
      <c r="A103" s="38" t="s">
        <v>97</v>
      </c>
      <c r="B103" s="39"/>
      <c r="C103" s="40"/>
      <c r="D103" s="41">
        <f>D13+D57+D82</f>
        <v>65264850.710000001</v>
      </c>
      <c r="E103" s="41">
        <f>E13+E57+E82</f>
        <v>248577834.90000001</v>
      </c>
      <c r="F103" s="41">
        <f>F13+F57+F82</f>
        <v>57667905.899999999</v>
      </c>
      <c r="G103" s="41">
        <f>G13+G57+G82</f>
        <v>57587739.819999993</v>
      </c>
      <c r="H103" s="42">
        <f t="shared" si="46"/>
        <v>23.166884466254555</v>
      </c>
      <c r="I103" s="42">
        <f t="shared" si="67"/>
        <v>99.860986663640915</v>
      </c>
      <c r="J103" s="41">
        <f t="shared" si="54"/>
        <v>-7677110.890000008</v>
      </c>
      <c r="K103" s="43">
        <f t="shared" si="55"/>
        <v>88.236990039075195</v>
      </c>
    </row>
    <row r="104" spans="1:11" ht="14.25" customHeight="1" x14ac:dyDescent="0.2">
      <c r="A104" s="14"/>
      <c r="B104" s="44"/>
      <c r="C104" s="63" t="s">
        <v>98</v>
      </c>
      <c r="D104" s="45"/>
      <c r="E104" s="45"/>
      <c r="F104" s="45"/>
      <c r="G104" s="45"/>
      <c r="H104" s="46"/>
      <c r="I104" s="46"/>
      <c r="J104" s="47"/>
      <c r="K104" s="48"/>
    </row>
    <row r="105" spans="1:11" x14ac:dyDescent="0.2">
      <c r="A105" s="9"/>
      <c r="B105" s="49">
        <v>10000000</v>
      </c>
      <c r="C105" s="50" t="s">
        <v>12</v>
      </c>
      <c r="D105" s="51">
        <f t="shared" ref="D105:G106" si="68">D106</f>
        <v>31301</v>
      </c>
      <c r="E105" s="51">
        <f t="shared" ref="E105:F106" si="69">E106</f>
        <v>105000</v>
      </c>
      <c r="F105" s="51">
        <f t="shared" si="69"/>
        <v>26250</v>
      </c>
      <c r="G105" s="51">
        <f t="shared" si="68"/>
        <v>21451.97</v>
      </c>
      <c r="H105" s="1">
        <f t="shared" si="46"/>
        <v>20.430447619047619</v>
      </c>
      <c r="I105" s="1">
        <f t="shared" si="67"/>
        <v>81.721790476190478</v>
      </c>
      <c r="J105" s="51">
        <f t="shared" si="54"/>
        <v>-9849.0299999999988</v>
      </c>
      <c r="K105" s="52">
        <f t="shared" si="55"/>
        <v>68.534455768186319</v>
      </c>
    </row>
    <row r="106" spans="1:11" ht="13.5" x14ac:dyDescent="0.2">
      <c r="A106" s="9"/>
      <c r="B106" s="27">
        <v>19000000</v>
      </c>
      <c r="C106" s="28" t="s">
        <v>99</v>
      </c>
      <c r="D106" s="2">
        <f t="shared" si="68"/>
        <v>31301</v>
      </c>
      <c r="E106" s="2">
        <f t="shared" si="69"/>
        <v>105000</v>
      </c>
      <c r="F106" s="2">
        <f t="shared" si="69"/>
        <v>26250</v>
      </c>
      <c r="G106" s="2">
        <f t="shared" si="68"/>
        <v>21451.97</v>
      </c>
      <c r="H106" s="53">
        <f t="shared" si="46"/>
        <v>20.430447619047619</v>
      </c>
      <c r="I106" s="53">
        <f t="shared" si="67"/>
        <v>81.721790476190478</v>
      </c>
      <c r="J106" s="54">
        <f t="shared" si="54"/>
        <v>-9849.0299999999988</v>
      </c>
      <c r="K106" s="55">
        <f t="shared" si="55"/>
        <v>68.534455768186319</v>
      </c>
    </row>
    <row r="107" spans="1:11" x14ac:dyDescent="0.2">
      <c r="A107" s="9"/>
      <c r="B107" s="27">
        <v>19010000</v>
      </c>
      <c r="C107" s="31" t="s">
        <v>100</v>
      </c>
      <c r="D107" s="2">
        <f>D108+D109</f>
        <v>31301</v>
      </c>
      <c r="E107" s="2">
        <f>E108+E109</f>
        <v>105000</v>
      </c>
      <c r="F107" s="2">
        <f>F108+F109</f>
        <v>26250</v>
      </c>
      <c r="G107" s="2">
        <f>G108+G109</f>
        <v>21451.97</v>
      </c>
      <c r="H107" s="53">
        <f t="shared" ref="H107:H109" si="70">G107/E107*100</f>
        <v>20.430447619047619</v>
      </c>
      <c r="I107" s="53">
        <f t="shared" ref="I107:I109" si="71">G107/F107*100</f>
        <v>81.721790476190478</v>
      </c>
      <c r="J107" s="54">
        <f t="shared" ref="J107:J109" si="72">G107-D107</f>
        <v>-9849.0299999999988</v>
      </c>
      <c r="K107" s="55">
        <f t="shared" ref="K107:K109" si="73">G107/D107*100</f>
        <v>68.534455768186319</v>
      </c>
    </row>
    <row r="108" spans="1:11" ht="51" x14ac:dyDescent="0.2">
      <c r="A108" s="9"/>
      <c r="B108" s="27">
        <v>19010100</v>
      </c>
      <c r="C108" s="31" t="s">
        <v>101</v>
      </c>
      <c r="D108" s="2">
        <v>16583.72</v>
      </c>
      <c r="E108" s="2">
        <v>55000</v>
      </c>
      <c r="F108" s="2">
        <v>13750</v>
      </c>
      <c r="G108" s="2">
        <v>19170.97</v>
      </c>
      <c r="H108" s="53">
        <f t="shared" si="70"/>
        <v>34.856309090909093</v>
      </c>
      <c r="I108" s="53">
        <f t="shared" si="71"/>
        <v>139.42523636363637</v>
      </c>
      <c r="J108" s="54">
        <f t="shared" si="72"/>
        <v>2587.25</v>
      </c>
      <c r="K108" s="55">
        <f t="shared" si="73"/>
        <v>115.60114377232611</v>
      </c>
    </row>
    <row r="109" spans="1:11" ht="51" x14ac:dyDescent="0.2">
      <c r="A109" s="9"/>
      <c r="B109" s="27">
        <v>19010300</v>
      </c>
      <c r="C109" s="31" t="s">
        <v>102</v>
      </c>
      <c r="D109" s="2">
        <v>14717.28</v>
      </c>
      <c r="E109" s="2">
        <v>50000</v>
      </c>
      <c r="F109" s="2">
        <v>12500</v>
      </c>
      <c r="G109" s="2">
        <v>2281</v>
      </c>
      <c r="H109" s="53">
        <f t="shared" si="70"/>
        <v>4.5620000000000003</v>
      </c>
      <c r="I109" s="53">
        <f t="shared" si="71"/>
        <v>18.248000000000001</v>
      </c>
      <c r="J109" s="54">
        <f t="shared" si="72"/>
        <v>-12436.28</v>
      </c>
      <c r="K109" s="55">
        <f t="shared" si="73"/>
        <v>15.498787819488383</v>
      </c>
    </row>
    <row r="110" spans="1:11" x14ac:dyDescent="0.2">
      <c r="A110" s="9"/>
      <c r="B110" s="56">
        <v>20000000</v>
      </c>
      <c r="C110" s="50" t="s">
        <v>54</v>
      </c>
      <c r="D110" s="51">
        <f t="shared" ref="D110" si="74">D111+D115</f>
        <v>5798922.6800000006</v>
      </c>
      <c r="E110" s="51">
        <f t="shared" ref="E110:G110" si="75">E111+E115</f>
        <v>8488375.2599999998</v>
      </c>
      <c r="F110" s="51">
        <f t="shared" ref="F110" si="76">F111+F115</f>
        <v>2123343.81</v>
      </c>
      <c r="G110" s="51">
        <f t="shared" si="75"/>
        <v>5127323.1100000003</v>
      </c>
      <c r="H110" s="1">
        <f t="shared" si="46"/>
        <v>60.404057937466824</v>
      </c>
      <c r="I110" s="1">
        <f t="shared" si="67"/>
        <v>241.47399426567665</v>
      </c>
      <c r="J110" s="51">
        <f t="shared" si="54"/>
        <v>-671599.5700000003</v>
      </c>
      <c r="K110" s="52">
        <f t="shared" si="55"/>
        <v>88.418545873765638</v>
      </c>
    </row>
    <row r="111" spans="1:11" ht="13.5" x14ac:dyDescent="0.2">
      <c r="A111" s="9"/>
      <c r="B111" s="27">
        <v>24000000</v>
      </c>
      <c r="C111" s="28" t="s">
        <v>74</v>
      </c>
      <c r="D111" s="2">
        <f t="shared" ref="D111" si="77">D112+D114</f>
        <v>1470.36</v>
      </c>
      <c r="E111" s="2">
        <f t="shared" ref="E111:G111" si="78">E112+E114</f>
        <v>15000</v>
      </c>
      <c r="F111" s="2">
        <f t="shared" ref="F111" si="79">F112+F114</f>
        <v>5000</v>
      </c>
      <c r="G111" s="2">
        <f t="shared" si="78"/>
        <v>9166.24</v>
      </c>
      <c r="H111" s="53">
        <f t="shared" si="46"/>
        <v>61.108266666666665</v>
      </c>
      <c r="I111" s="53">
        <f t="shared" si="67"/>
        <v>183.32480000000001</v>
      </c>
      <c r="J111" s="54">
        <f t="shared" si="54"/>
        <v>7695.88</v>
      </c>
      <c r="K111" s="55">
        <f t="shared" si="55"/>
        <v>623.40107184635065</v>
      </c>
    </row>
    <row r="112" spans="1:11" x14ac:dyDescent="0.2">
      <c r="A112" s="9"/>
      <c r="B112" s="27">
        <v>24060000</v>
      </c>
      <c r="C112" s="31" t="s">
        <v>58</v>
      </c>
      <c r="D112" s="2">
        <f t="shared" ref="D112:G112" si="80">D113</f>
        <v>1470.36</v>
      </c>
      <c r="E112" s="2">
        <f t="shared" si="80"/>
        <v>15000</v>
      </c>
      <c r="F112" s="2">
        <f t="shared" si="80"/>
        <v>5000</v>
      </c>
      <c r="G112" s="2">
        <f t="shared" si="80"/>
        <v>9166.24</v>
      </c>
      <c r="H112" s="53">
        <f t="shared" ref="H112:H123" si="81">G112/E112*100</f>
        <v>61.108266666666665</v>
      </c>
      <c r="I112" s="53">
        <f t="shared" ref="I112:I123" si="82">G112/F112*100</f>
        <v>183.32480000000001</v>
      </c>
      <c r="J112" s="54">
        <f t="shared" ref="J112:J123" si="83">G112-D112</f>
        <v>7695.88</v>
      </c>
      <c r="K112" s="55">
        <f t="shared" ref="K112:K123" si="84">G112/D112*100</f>
        <v>623.40107184635065</v>
      </c>
    </row>
    <row r="113" spans="1:11" ht="38.25" x14ac:dyDescent="0.2">
      <c r="A113" s="9"/>
      <c r="B113" s="27">
        <v>24062100</v>
      </c>
      <c r="C113" s="31" t="s">
        <v>103</v>
      </c>
      <c r="D113" s="2">
        <v>1470.36</v>
      </c>
      <c r="E113" s="2">
        <v>15000</v>
      </c>
      <c r="F113" s="2">
        <v>5000</v>
      </c>
      <c r="G113" s="2">
        <v>9166.24</v>
      </c>
      <c r="H113" s="53">
        <f t="shared" si="81"/>
        <v>61.108266666666665</v>
      </c>
      <c r="I113" s="53">
        <f t="shared" si="82"/>
        <v>183.32480000000001</v>
      </c>
      <c r="J113" s="54">
        <f t="shared" si="83"/>
        <v>7695.88</v>
      </c>
      <c r="K113" s="55">
        <f t="shared" si="84"/>
        <v>623.40107184635065</v>
      </c>
    </row>
    <row r="114" spans="1:11" ht="25.5" hidden="1" x14ac:dyDescent="0.2">
      <c r="A114" s="9"/>
      <c r="B114" s="27">
        <v>24170000</v>
      </c>
      <c r="C114" s="31" t="s">
        <v>104</v>
      </c>
      <c r="D114" s="2">
        <v>0</v>
      </c>
      <c r="E114" s="2">
        <v>0</v>
      </c>
      <c r="F114" s="2">
        <v>0</v>
      </c>
      <c r="G114" s="2">
        <v>0</v>
      </c>
      <c r="H114" s="53" t="e">
        <f t="shared" si="81"/>
        <v>#DIV/0!</v>
      </c>
      <c r="I114" s="53" t="e">
        <f t="shared" si="82"/>
        <v>#DIV/0!</v>
      </c>
      <c r="J114" s="54">
        <f t="shared" si="83"/>
        <v>0</v>
      </c>
      <c r="K114" s="55" t="e">
        <f t="shared" si="84"/>
        <v>#DIV/0!</v>
      </c>
    </row>
    <row r="115" spans="1:11" ht="13.5" x14ac:dyDescent="0.2">
      <c r="A115" s="9"/>
      <c r="B115" s="27">
        <v>25000000</v>
      </c>
      <c r="C115" s="28" t="s">
        <v>105</v>
      </c>
      <c r="D115" s="2">
        <f t="shared" ref="D115" si="85">D116+D121</f>
        <v>5797452.3200000003</v>
      </c>
      <c r="E115" s="2">
        <f t="shared" ref="E115:G115" si="86">E116+E121</f>
        <v>8473375.2599999998</v>
      </c>
      <c r="F115" s="2">
        <f t="shared" ref="F115" si="87">F116+F121</f>
        <v>2118343.81</v>
      </c>
      <c r="G115" s="2">
        <f t="shared" si="86"/>
        <v>5118156.87</v>
      </c>
      <c r="H115" s="53">
        <f t="shared" si="81"/>
        <v>60.40281131134514</v>
      </c>
      <c r="I115" s="53">
        <f t="shared" si="82"/>
        <v>241.61124581566389</v>
      </c>
      <c r="J115" s="54">
        <f t="shared" si="83"/>
        <v>-679295.45000000019</v>
      </c>
      <c r="K115" s="55">
        <f t="shared" si="84"/>
        <v>88.282862669580354</v>
      </c>
    </row>
    <row r="116" spans="1:11" ht="25.5" x14ac:dyDescent="0.2">
      <c r="A116" s="9"/>
      <c r="B116" s="27">
        <v>25010000</v>
      </c>
      <c r="C116" s="31" t="s">
        <v>106</v>
      </c>
      <c r="D116" s="2">
        <f t="shared" ref="D116" si="88">D117+D118+D119+D120</f>
        <v>767293.33</v>
      </c>
      <c r="E116" s="2">
        <f t="shared" ref="E116:G116" si="89">E117+E118+E119+E120</f>
        <v>3344829</v>
      </c>
      <c r="F116" s="2">
        <f t="shared" ref="F116" si="90">F117+F118+F119+F120</f>
        <v>836207.25</v>
      </c>
      <c r="G116" s="2">
        <f t="shared" si="89"/>
        <v>736464.79</v>
      </c>
      <c r="H116" s="53">
        <f t="shared" si="81"/>
        <v>22.018010188263737</v>
      </c>
      <c r="I116" s="53">
        <f t="shared" si="82"/>
        <v>88.072040753054949</v>
      </c>
      <c r="J116" s="54">
        <f t="shared" si="83"/>
        <v>-30828.539999999921</v>
      </c>
      <c r="K116" s="55">
        <f t="shared" si="84"/>
        <v>95.982170208621525</v>
      </c>
    </row>
    <row r="117" spans="1:11" ht="25.5" x14ac:dyDescent="0.2">
      <c r="A117" s="9"/>
      <c r="B117" s="27">
        <v>25010100</v>
      </c>
      <c r="C117" s="31" t="s">
        <v>107</v>
      </c>
      <c r="D117" s="2">
        <v>693161.94</v>
      </c>
      <c r="E117" s="2">
        <v>3020341</v>
      </c>
      <c r="F117" s="2">
        <v>755085.25</v>
      </c>
      <c r="G117" s="2">
        <v>589374.01</v>
      </c>
      <c r="H117" s="53">
        <f t="shared" si="81"/>
        <v>19.513492350698151</v>
      </c>
      <c r="I117" s="53">
        <f t="shared" si="82"/>
        <v>78.053969402792603</v>
      </c>
      <c r="J117" s="54">
        <f t="shared" si="83"/>
        <v>-103787.92999999993</v>
      </c>
      <c r="K117" s="55">
        <f t="shared" si="84"/>
        <v>85.02688563656568</v>
      </c>
    </row>
    <row r="118" spans="1:11" ht="25.5" x14ac:dyDescent="0.2">
      <c r="A118" s="9"/>
      <c r="B118" s="27">
        <v>25010200</v>
      </c>
      <c r="C118" s="31" t="s">
        <v>108</v>
      </c>
      <c r="D118" s="2">
        <v>0</v>
      </c>
      <c r="E118" s="2">
        <v>5600</v>
      </c>
      <c r="F118" s="2">
        <v>1400</v>
      </c>
      <c r="G118" s="2">
        <v>5600</v>
      </c>
      <c r="H118" s="53">
        <f t="shared" si="81"/>
        <v>100</v>
      </c>
      <c r="I118" s="53">
        <f t="shared" si="82"/>
        <v>400</v>
      </c>
      <c r="J118" s="54">
        <f t="shared" si="83"/>
        <v>5600</v>
      </c>
      <c r="K118" s="55" t="e">
        <f t="shared" si="84"/>
        <v>#DIV/0!</v>
      </c>
    </row>
    <row r="119" spans="1:11" ht="38.25" x14ac:dyDescent="0.2">
      <c r="A119" s="9"/>
      <c r="B119" s="27">
        <v>25010300</v>
      </c>
      <c r="C119" s="31" t="s">
        <v>109</v>
      </c>
      <c r="D119" s="2">
        <v>74131.39</v>
      </c>
      <c r="E119" s="2">
        <v>267002</v>
      </c>
      <c r="F119" s="2">
        <v>66750.5</v>
      </c>
      <c r="G119" s="2">
        <v>87791.78</v>
      </c>
      <c r="H119" s="53">
        <f t="shared" si="81"/>
        <v>32.880570182994887</v>
      </c>
      <c r="I119" s="53">
        <f t="shared" si="82"/>
        <v>131.52228073197955</v>
      </c>
      <c r="J119" s="54">
        <f t="shared" si="83"/>
        <v>13660.39</v>
      </c>
      <c r="K119" s="55">
        <f t="shared" si="84"/>
        <v>118.42726812487936</v>
      </c>
    </row>
    <row r="120" spans="1:11" ht="38.25" x14ac:dyDescent="0.2">
      <c r="A120" s="9"/>
      <c r="B120" s="27">
        <v>25010400</v>
      </c>
      <c r="C120" s="31" t="s">
        <v>110</v>
      </c>
      <c r="D120" s="2">
        <v>0</v>
      </c>
      <c r="E120" s="2">
        <v>51886</v>
      </c>
      <c r="F120" s="2">
        <v>12971.5</v>
      </c>
      <c r="G120" s="2">
        <v>53699</v>
      </c>
      <c r="H120" s="53">
        <f t="shared" si="81"/>
        <v>103.49419882049106</v>
      </c>
      <c r="I120" s="53">
        <f t="shared" si="82"/>
        <v>413.97679528196426</v>
      </c>
      <c r="J120" s="54">
        <f t="shared" si="83"/>
        <v>53699</v>
      </c>
      <c r="K120" s="55" t="e">
        <f t="shared" si="84"/>
        <v>#DIV/0!</v>
      </c>
    </row>
    <row r="121" spans="1:11" x14ac:dyDescent="0.2">
      <c r="A121" s="9"/>
      <c r="B121" s="27">
        <v>25020000</v>
      </c>
      <c r="C121" s="31" t="s">
        <v>111</v>
      </c>
      <c r="D121" s="2">
        <f t="shared" ref="D121" si="91">D122+D123</f>
        <v>5030158.99</v>
      </c>
      <c r="E121" s="2">
        <f t="shared" ref="E121:G121" si="92">E122+E123</f>
        <v>5128546.26</v>
      </c>
      <c r="F121" s="2">
        <f t="shared" ref="F121" si="93">F122+F123</f>
        <v>1282136.56</v>
      </c>
      <c r="G121" s="2">
        <f t="shared" si="92"/>
        <v>4381692.08</v>
      </c>
      <c r="H121" s="53">
        <f t="shared" si="81"/>
        <v>85.437312210185667</v>
      </c>
      <c r="I121" s="53">
        <f t="shared" si="82"/>
        <v>341.74925017347607</v>
      </c>
      <c r="J121" s="54">
        <f t="shared" si="83"/>
        <v>-648466.91000000015</v>
      </c>
      <c r="K121" s="55">
        <f t="shared" si="84"/>
        <v>87.108421199227337</v>
      </c>
    </row>
    <row r="122" spans="1:11" x14ac:dyDescent="0.2">
      <c r="A122" s="9"/>
      <c r="B122" s="27">
        <v>25020100</v>
      </c>
      <c r="C122" s="31" t="s">
        <v>112</v>
      </c>
      <c r="D122" s="2">
        <v>1428745.29</v>
      </c>
      <c r="E122" s="2">
        <v>3393175.46</v>
      </c>
      <c r="F122" s="2">
        <v>848293.86</v>
      </c>
      <c r="G122" s="2">
        <v>3317381.71</v>
      </c>
      <c r="H122" s="53">
        <f t="shared" si="81"/>
        <v>97.76628851370981</v>
      </c>
      <c r="I122" s="53">
        <f t="shared" si="82"/>
        <v>391.06515635984914</v>
      </c>
      <c r="J122" s="54">
        <f t="shared" si="83"/>
        <v>1888636.42</v>
      </c>
      <c r="K122" s="55">
        <f t="shared" si="84"/>
        <v>232.18846166764965</v>
      </c>
    </row>
    <row r="123" spans="1:11" ht="63.75" x14ac:dyDescent="0.2">
      <c r="A123" s="9"/>
      <c r="B123" s="27">
        <v>25020200</v>
      </c>
      <c r="C123" s="31" t="s">
        <v>113</v>
      </c>
      <c r="D123" s="2">
        <v>3601413.7</v>
      </c>
      <c r="E123" s="2">
        <v>1735370.8</v>
      </c>
      <c r="F123" s="2">
        <v>433842.7</v>
      </c>
      <c r="G123" s="2">
        <v>1064310.3700000001</v>
      </c>
      <c r="H123" s="53">
        <f t="shared" si="81"/>
        <v>61.330429784804494</v>
      </c>
      <c r="I123" s="53">
        <f t="shared" si="82"/>
        <v>245.32171913921798</v>
      </c>
      <c r="J123" s="54">
        <f t="shared" si="83"/>
        <v>-2537103.33</v>
      </c>
      <c r="K123" s="55">
        <f t="shared" si="84"/>
        <v>29.552571813674174</v>
      </c>
    </row>
    <row r="124" spans="1:11" x14ac:dyDescent="0.2">
      <c r="A124" s="9"/>
      <c r="B124" s="56">
        <v>30000000</v>
      </c>
      <c r="C124" s="50" t="s">
        <v>76</v>
      </c>
      <c r="D124" s="51">
        <f t="shared" ref="D124:G125" si="94">D125</f>
        <v>492124</v>
      </c>
      <c r="E124" s="51">
        <f t="shared" si="94"/>
        <v>0</v>
      </c>
      <c r="F124" s="51">
        <f t="shared" si="94"/>
        <v>0</v>
      </c>
      <c r="G124" s="51">
        <f t="shared" si="94"/>
        <v>-71336.25</v>
      </c>
      <c r="H124" s="1" t="e">
        <f>G124/E124*100</f>
        <v>#DIV/0!</v>
      </c>
      <c r="I124" s="1" t="e">
        <f>G124/F124*100</f>
        <v>#DIV/0!</v>
      </c>
      <c r="J124" s="51">
        <f t="shared" si="54"/>
        <v>-563460.25</v>
      </c>
      <c r="K124" s="52">
        <f t="shared" si="55"/>
        <v>-14.495584446196489</v>
      </c>
    </row>
    <row r="125" spans="1:11" x14ac:dyDescent="0.2">
      <c r="A125" s="9"/>
      <c r="B125" s="27">
        <v>33000000</v>
      </c>
      <c r="C125" s="31" t="s">
        <v>114</v>
      </c>
      <c r="D125" s="2">
        <f t="shared" si="94"/>
        <v>492124</v>
      </c>
      <c r="E125" s="2">
        <f t="shared" ref="D125:G126" si="95">E126</f>
        <v>0</v>
      </c>
      <c r="F125" s="2">
        <f t="shared" si="95"/>
        <v>0</v>
      </c>
      <c r="G125" s="2">
        <f t="shared" si="94"/>
        <v>-71336.25</v>
      </c>
      <c r="H125" s="53" t="e">
        <f>G125/E125*100</f>
        <v>#DIV/0!</v>
      </c>
      <c r="I125" s="53" t="e">
        <f>G125/F125*100</f>
        <v>#DIV/0!</v>
      </c>
      <c r="J125" s="54">
        <f t="shared" si="54"/>
        <v>-563460.25</v>
      </c>
      <c r="K125" s="55">
        <f>G125/D125*100</f>
        <v>-14.495584446196489</v>
      </c>
    </row>
    <row r="126" spans="1:11" x14ac:dyDescent="0.2">
      <c r="A126" s="9"/>
      <c r="B126" s="27">
        <v>33010000</v>
      </c>
      <c r="C126" s="31" t="s">
        <v>115</v>
      </c>
      <c r="D126" s="2">
        <f t="shared" si="95"/>
        <v>492124</v>
      </c>
      <c r="E126" s="2">
        <f t="shared" si="95"/>
        <v>0</v>
      </c>
      <c r="F126" s="2">
        <f t="shared" si="95"/>
        <v>0</v>
      </c>
      <c r="G126" s="2">
        <f t="shared" si="95"/>
        <v>-71336.25</v>
      </c>
      <c r="H126" s="53" t="e">
        <f t="shared" si="46"/>
        <v>#DIV/0!</v>
      </c>
      <c r="I126" s="53" t="e">
        <f t="shared" ref="I126:I127" si="96">G126/F126*100</f>
        <v>#DIV/0!</v>
      </c>
      <c r="J126" s="54">
        <f t="shared" si="54"/>
        <v>-563460.25</v>
      </c>
      <c r="K126" s="55">
        <f t="shared" si="55"/>
        <v>-14.495584446196489</v>
      </c>
    </row>
    <row r="127" spans="1:11" ht="63.75" x14ac:dyDescent="0.2">
      <c r="A127" s="9"/>
      <c r="B127" s="27">
        <v>33010100</v>
      </c>
      <c r="C127" s="31" t="s">
        <v>116</v>
      </c>
      <c r="D127" s="2">
        <v>492124</v>
      </c>
      <c r="E127" s="2">
        <v>0</v>
      </c>
      <c r="F127" s="2">
        <v>0</v>
      </c>
      <c r="G127" s="2">
        <v>-71336.25</v>
      </c>
      <c r="H127" s="53" t="e">
        <f t="shared" si="46"/>
        <v>#DIV/0!</v>
      </c>
      <c r="I127" s="53" t="e">
        <f t="shared" si="96"/>
        <v>#DIV/0!</v>
      </c>
      <c r="J127" s="54">
        <f t="shared" si="54"/>
        <v>-563460.25</v>
      </c>
      <c r="K127" s="55">
        <f t="shared" si="55"/>
        <v>-14.495584446196489</v>
      </c>
    </row>
    <row r="128" spans="1:11" s="8" customFormat="1" x14ac:dyDescent="0.2">
      <c r="A128" s="3"/>
      <c r="B128" s="4">
        <v>40000000</v>
      </c>
      <c r="C128" s="5" t="s">
        <v>77</v>
      </c>
      <c r="D128" s="6">
        <f t="shared" ref="D128" si="97">D131</f>
        <v>0</v>
      </c>
      <c r="E128" s="6">
        <f>E129</f>
        <v>1108501</v>
      </c>
      <c r="F128" s="6">
        <f t="shared" ref="F128:G128" si="98">F129</f>
        <v>1084974</v>
      </c>
      <c r="G128" s="6">
        <f t="shared" si="98"/>
        <v>1069853</v>
      </c>
      <c r="H128" s="1">
        <f>G128/E128*100</f>
        <v>96.513489838980746</v>
      </c>
      <c r="I128" s="1">
        <f>G128/F128*100</f>
        <v>98.606326050209503</v>
      </c>
      <c r="J128" s="6">
        <f t="shared" si="54"/>
        <v>1069853</v>
      </c>
      <c r="K128" s="7" t="e">
        <f t="shared" si="55"/>
        <v>#DIV/0!</v>
      </c>
    </row>
    <row r="129" spans="1:18" s="70" customFormat="1" x14ac:dyDescent="0.2">
      <c r="A129" s="73"/>
      <c r="B129" s="71">
        <v>41000000</v>
      </c>
      <c r="C129" s="71" t="s">
        <v>78</v>
      </c>
      <c r="D129" s="74">
        <f>D130</f>
        <v>0</v>
      </c>
      <c r="E129" s="74">
        <f>E130</f>
        <v>1108501</v>
      </c>
      <c r="F129" s="74">
        <f>F130</f>
        <v>1084974</v>
      </c>
      <c r="G129" s="74">
        <f>G130</f>
        <v>1069853</v>
      </c>
      <c r="H129" s="75">
        <f t="shared" ref="H129:H132" si="99">G129/E129*100</f>
        <v>96.513489838980746</v>
      </c>
      <c r="I129" s="75">
        <f t="shared" ref="I129:I132" si="100">G129/F129*100</f>
        <v>98.606326050209503</v>
      </c>
      <c r="J129" s="54">
        <f t="shared" si="54"/>
        <v>1069853</v>
      </c>
      <c r="K129" s="55" t="e">
        <f t="shared" si="55"/>
        <v>#DIV/0!</v>
      </c>
    </row>
    <row r="130" spans="1:18" s="70" customFormat="1" x14ac:dyDescent="0.2">
      <c r="A130" s="73"/>
      <c r="B130" s="71">
        <v>41050000</v>
      </c>
      <c r="C130" s="71" t="s">
        <v>89</v>
      </c>
      <c r="D130" s="74">
        <f>D131+D132</f>
        <v>0</v>
      </c>
      <c r="E130" s="74">
        <f>E131+E132</f>
        <v>1108501</v>
      </c>
      <c r="F130" s="74">
        <f t="shared" ref="F130:G130" si="101">F131+F132</f>
        <v>1084974</v>
      </c>
      <c r="G130" s="74">
        <f t="shared" si="101"/>
        <v>1069853</v>
      </c>
      <c r="H130" s="75">
        <f t="shared" si="99"/>
        <v>96.513489838980746</v>
      </c>
      <c r="I130" s="75">
        <f t="shared" si="100"/>
        <v>98.606326050209503</v>
      </c>
      <c r="J130" s="54">
        <f t="shared" si="54"/>
        <v>1069853</v>
      </c>
      <c r="K130" s="55" t="e">
        <f t="shared" si="55"/>
        <v>#DIV/0!</v>
      </c>
    </row>
    <row r="131" spans="1:18" ht="38.25" x14ac:dyDescent="0.2">
      <c r="A131" s="9"/>
      <c r="B131" s="57">
        <v>41051100</v>
      </c>
      <c r="C131" s="31" t="s">
        <v>132</v>
      </c>
      <c r="D131" s="2">
        <v>0</v>
      </c>
      <c r="E131" s="2">
        <v>1052796</v>
      </c>
      <c r="F131" s="2">
        <v>1052796</v>
      </c>
      <c r="G131" s="2">
        <v>1052796</v>
      </c>
      <c r="H131" s="84">
        <f t="shared" si="99"/>
        <v>100</v>
      </c>
      <c r="I131" s="84">
        <f t="shared" si="100"/>
        <v>100</v>
      </c>
      <c r="J131" s="54">
        <f t="shared" si="54"/>
        <v>1052796</v>
      </c>
      <c r="K131" s="55" t="e">
        <f t="shared" si="55"/>
        <v>#DIV/0!</v>
      </c>
    </row>
    <row r="132" spans="1:18" x14ac:dyDescent="0.2">
      <c r="A132" s="9"/>
      <c r="B132" s="27">
        <v>41053900</v>
      </c>
      <c r="C132" s="83" t="s">
        <v>94</v>
      </c>
      <c r="D132" s="2">
        <v>0</v>
      </c>
      <c r="E132" s="2">
        <v>55705</v>
      </c>
      <c r="F132" s="2">
        <v>32178</v>
      </c>
      <c r="G132" s="2">
        <v>17057</v>
      </c>
      <c r="H132" s="84">
        <f t="shared" si="99"/>
        <v>30.620231577057716</v>
      </c>
      <c r="I132" s="84">
        <f t="shared" si="100"/>
        <v>53.00826651749643</v>
      </c>
      <c r="J132" s="54">
        <f t="shared" si="54"/>
        <v>17057</v>
      </c>
      <c r="K132" s="55" t="e">
        <f t="shared" si="55"/>
        <v>#DIV/0!</v>
      </c>
    </row>
    <row r="133" spans="1:18" x14ac:dyDescent="0.2">
      <c r="A133" s="9"/>
      <c r="B133" s="88" t="s">
        <v>96</v>
      </c>
      <c r="C133" s="89"/>
      <c r="D133" s="35">
        <f>D105+D110+D124</f>
        <v>6322347.6800000006</v>
      </c>
      <c r="E133" s="35">
        <f>E105+E110+E124</f>
        <v>8593375.2599999998</v>
      </c>
      <c r="F133" s="35">
        <f>F105+F110+F124</f>
        <v>2149593.81</v>
      </c>
      <c r="G133" s="35">
        <f>G105+G110+G124</f>
        <v>5077438.83</v>
      </c>
      <c r="H133" s="36">
        <f t="shared" si="46"/>
        <v>59.085501056077469</v>
      </c>
      <c r="I133" s="36">
        <f t="shared" si="67"/>
        <v>236.20457066723688</v>
      </c>
      <c r="J133" s="35">
        <f t="shared" si="54"/>
        <v>-1244908.8500000006</v>
      </c>
      <c r="K133" s="37">
        <f t="shared" si="55"/>
        <v>80.309389596872023</v>
      </c>
    </row>
    <row r="134" spans="1:18" ht="13.5" thickBot="1" x14ac:dyDescent="0.25">
      <c r="A134" s="58"/>
      <c r="B134" s="90" t="s">
        <v>117</v>
      </c>
      <c r="C134" s="91"/>
      <c r="D134" s="41">
        <f>D133+D128</f>
        <v>6322347.6800000006</v>
      </c>
      <c r="E134" s="41">
        <f>E133+E128</f>
        <v>9701876.2599999998</v>
      </c>
      <c r="F134" s="41">
        <f>F133+F128</f>
        <v>3234567.81</v>
      </c>
      <c r="G134" s="41">
        <f>G133+G128</f>
        <v>6147291.8300000001</v>
      </c>
      <c r="H134" s="42">
        <f t="shared" si="46"/>
        <v>63.361886559456082</v>
      </c>
      <c r="I134" s="42">
        <f t="shared" si="67"/>
        <v>190.04986728041419</v>
      </c>
      <c r="J134" s="41">
        <f t="shared" si="54"/>
        <v>-175055.85000000056</v>
      </c>
      <c r="K134" s="43">
        <f t="shared" si="55"/>
        <v>97.231157493065922</v>
      </c>
    </row>
    <row r="135" spans="1:18" ht="13.5" thickBot="1" x14ac:dyDescent="0.25">
      <c r="B135" s="92" t="s">
        <v>118</v>
      </c>
      <c r="C135" s="93"/>
      <c r="D135" s="59">
        <f>D103+D134</f>
        <v>71587198.390000001</v>
      </c>
      <c r="E135" s="59">
        <f>E103+E134</f>
        <v>258279711.16</v>
      </c>
      <c r="F135" s="59">
        <f>F103+F134</f>
        <v>60902473.710000001</v>
      </c>
      <c r="G135" s="59">
        <f>G103+G134</f>
        <v>63735031.649999991</v>
      </c>
      <c r="H135" s="60">
        <f t="shared" si="46"/>
        <v>24.676747299952336</v>
      </c>
      <c r="I135" s="60">
        <f t="shared" si="67"/>
        <v>104.6509735441746</v>
      </c>
      <c r="J135" s="59">
        <f t="shared" si="54"/>
        <v>-7852166.7400000095</v>
      </c>
      <c r="K135" s="61">
        <f t="shared" si="55"/>
        <v>89.031325548986871</v>
      </c>
    </row>
    <row r="136" spans="1:18" x14ac:dyDescent="0.2">
      <c r="D136" s="13"/>
      <c r="E136" s="13"/>
      <c r="F136" s="13"/>
      <c r="G136" s="13"/>
    </row>
    <row r="137" spans="1:18" s="76" customFormat="1" ht="39.75" customHeight="1" x14ac:dyDescent="0.3">
      <c r="A137" s="87" t="s">
        <v>120</v>
      </c>
      <c r="B137" s="87"/>
      <c r="C137" s="87"/>
      <c r="E137" s="77" t="s">
        <v>121</v>
      </c>
      <c r="F137" s="78"/>
      <c r="G137" s="78"/>
      <c r="H137" s="78"/>
      <c r="I137" s="78"/>
      <c r="J137"/>
      <c r="K137" s="79"/>
      <c r="L137" s="79"/>
      <c r="M137" s="79"/>
      <c r="N137" s="79"/>
      <c r="O137" s="80"/>
      <c r="P137" s="80"/>
      <c r="Q137" s="80"/>
      <c r="R137" s="80"/>
    </row>
    <row r="138" spans="1:18" x14ac:dyDescent="0.2">
      <c r="D138" s="13"/>
      <c r="E138" s="13"/>
      <c r="F138" s="13"/>
      <c r="G138" s="13"/>
    </row>
  </sheetData>
  <mergeCells count="16">
    <mergeCell ref="J1:K4"/>
    <mergeCell ref="A137:C137"/>
    <mergeCell ref="B133:C133"/>
    <mergeCell ref="B134:C134"/>
    <mergeCell ref="B135:C135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59055118110236227" right="0.59055118110236227" top="0.39370078740157483" bottom="0.39370078740157483" header="0" footer="0"/>
  <pageSetup paperSize="9" scale="55" fitToHeight="500" orientation="portrait" r:id="rId1"/>
  <headerFooter>
    <oddHeader>&amp;C&amp;P</oddHeader>
  </headerFooter>
  <rowBreaks count="2" manualBreakCount="2">
    <brk id="56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Юлія</cp:lastModifiedBy>
  <cp:revision>2</cp:revision>
  <cp:lastPrinted>2023-01-26T07:34:42Z</cp:lastPrinted>
  <dcterms:created xsi:type="dcterms:W3CDTF">2020-04-02T06:17:40Z</dcterms:created>
  <dcterms:modified xsi:type="dcterms:W3CDTF">2024-05-29T12:02:09Z</dcterms:modified>
</cp:coreProperties>
</file>