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Лист1!$A$1:$L$95</definedName>
  </definedNames>
  <calcPr/>
</workbook>
</file>

<file path=xl/sharedStrings.xml><?xml version="1.0" encoding="utf-8"?>
<sst xmlns="http://schemas.openxmlformats.org/spreadsheetml/2006/main" count="269" uniqueCount="269">
  <si>
    <t xml:space="preserve">Додаток 3
до рішення виконавчого комітету Менської міської ради 27 жовтня 2023 року №288</t>
  </si>
  <si>
    <t xml:space="preserve">Виконання місцевих/регіональних програм бюджету Менської ТГ за 9 місяців 2023 року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</si>
  <si>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</si>
  <si>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</si>
  <si>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</si>
  <si>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</si>
  <si>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</si>
  <si>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</si>
  <si>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</si>
  <si>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</si>
  <si>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</si>
  <si>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</si>
  <si>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</si>
  <si>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</si>
  <si>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0100000</t>
  </si>
  <si>
    <t/>
  </si>
  <si>
    <t xml:space="preserve">Менська мiська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</si>
  <si>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</si>
  <si>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</si>
  <si>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</si>
  <si>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</si>
  <si>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</si>
  <si>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інформатизації Менської територіальної громади на 2022-2024 роки</t>
  </si>
  <si>
    <t xml:space="preserve">Рішення 27 сесії 8-скликання  Менської міської ради від 07.12.2022 року № 460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</si>
  <si>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</si>
  <si>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</si>
  <si>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</si>
  <si>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</si>
  <si>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</si>
  <si>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Рішення 27 сесії 8-скликання  Менської міської ради від 07.12.2022 року № 459
Рішення 30 сесії 8-го скликання Менської міської ради від 28.02.2023 №65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</si>
  <si>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</si>
  <si>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Рішення 27 сесії 8-скликання  Менської міської ради від 07.12.2022 року № 458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</si>
  <si>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</si>
  <si>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Рішення 15 сесії 8-скликання  Менської міської ради від 09.12.2021 року № 795
Рішення 26 сесії 8-го скликання Менської міської ради від 23 листопада 2022 №408</t>
  </si>
  <si>
    <t xml:space="preserve">ПРОГРАМА профілактики правопорушень "Безпечна громада" на 2022-2024 роки</t>
  </si>
  <si>
    <t xml:space="preserve">Рішення 15 сесії 8-скликання  Менської міської ради від 09.12.2021 року № 801</t>
  </si>
  <si>
    <t xml:space="preserve">ПРОГРАМА «Молодь Менської громади» на 2022-2024 роки</t>
  </si>
  <si>
    <t xml:space="preserve">Рішення 15 сесії 8-скликання  Менської міської ради від 09.12.2021 року № 805</t>
  </si>
  <si>
    <t xml:space="preserve">Програма фінансової підтримки Комунального підприємства "Агенція регіонального розвитку Менщини" Менської міської ради на 2023 рік</t>
  </si>
  <si>
    <t xml:space="preserve">Рішення 30 сесії 8-скликання  Менської міської ради від 28.02.2023 року № 76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</si>
  <si>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</si>
  <si>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</si>
  <si>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</si>
  <si>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</si>
  <si>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забезпечення медичних закладів Менської міської територіальної громади медичними кадрами на 2022-2026 роки</t>
  </si>
  <si>
    <t xml:space="preserve">Рішення 26 сесії 8-скликання  Менської міської ради від 23.11.2022 року № 411</t>
  </si>
  <si>
    <t xml:space="preserve"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</si>
  <si>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806 'Рішення 33 сесії 8-скликання  Менської міської ради від 28.04.2023 року № 207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</si>
  <si>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</si>
  <si>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</si>
  <si>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</si>
  <si>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</si>
  <si>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Рішення 26 сесії 8-скликання  Менської міської ради від 23.11.2022 року №411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</si>
  <si>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</si>
  <si>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</si>
  <si>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</si>
  <si>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</si>
  <si>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</si>
  <si>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 xml:space="preserve">Рішення 15-ої сесії 8-го скликання Менської міської ради 09 грудня 2021 року № 807
Рішення 33-ої сесії 8-го скликання Менської міської ради 28 квітня 2023 року № 206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</si>
  <si>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</si>
  <si>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</si>
  <si>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</si>
  <si>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Рішення 15 сесії 8-скликання  Менської міської ради від 09.12.2021 року № 807 Рішення 33-ої сесії 8-го скликання Менської міської ради 28 квітня 2023 року № 206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</si>
  <si>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</si>
  <si>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</si>
  <si>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</si>
  <si>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</si>
  <si>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2022-2024 роки</t>
  </si>
  <si>
    <t xml:space="preserve">Рішення 15 сесії 8-скликання  Менської міської ради від 09.12.2021 року № 804
Рішення 26 сесії 8 скликання Менської міської ради від 23.11.2022 №410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</si>
  <si>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</si>
  <si>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</si>
  <si>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</si>
  <si>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</si>
  <si>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</si>
  <si>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 xml:space="preserve">Рішення 26 сесії 8-скликання  Менської міської ради від 23.11.2022 року № 414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</si>
  <si>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</si>
  <si>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</si>
  <si>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</si>
  <si>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</si>
  <si>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</si>
  <si>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 xml:space="preserve">Рішення 26 сесії 8-скликання  Менської міської ради від 23.11.2022 року № 409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</si>
  <si>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</si>
  <si>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</si>
  <si>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</si>
  <si>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</si>
  <si>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соціальної підтримки жителів Менської міської територіальної громади на 2022-2024 роки</t>
  </si>
  <si>
    <t xml:space="preserve">Рішення 27 сесії 8-скликання  Менської міської ради від 21.12.2022 року № 498 Рішення 33-ої сесії 8-го скликання Менської міської ради 28 квітня 2023 року № 218</t>
  </si>
  <si>
    <t xml:space="preserve">Програма фінансової підтримки патронатних родин, що функціонують на території громади на 2023 рік </t>
  </si>
  <si>
    <t xml:space="preserve">Рішення виконавчого комітету Менської міської ради від 28.10.2022 №202
'Рішення 30 сесії 8-скликання  Менської міської ради від 28.02.2023 року № 75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</si>
  <si>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</si>
  <si>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</si>
  <si>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</si>
  <si>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</si>
  <si>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міській територіальній громаді на 2022-2024 роки</t>
  </si>
  <si>
    <t xml:space="preserve">Рішення 15 сесії 8-скликання  Менської міської ради від 09.12.2021 року № 782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</si>
  <si>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</si>
  <si>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</si>
  <si>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</si>
  <si>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</si>
  <si>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</si>
  <si>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</si>
  <si>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</si>
  <si>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2022-2024 роки</t>
  </si>
  <si>
    <t xml:space="preserve">Рішення 15 сесії 8-скликання  Менської міської ради від 09.12.2021 року № 791
Рішення 27 сесії 8-го скликання Менської міської ради від 07.12.2022 №457 Рішення 33-ої сесії 8-го скликання Менської міської ради 28 квітня 2023 року № 217</t>
  </si>
  <si>
    <t xml:space="preserve">Програма видалення аварійних та небезпечних дерев на території Менської міської територіальної громади на 2022-2024 роки</t>
  </si>
  <si>
    <t xml:space="preserve">'Рішення 15 сесії 8-скликання  Менської міської ради від 09.12.2021 року № 790 Рішення 22 сесії 8-скликання  Менської міської ради від 29.08.2022 року № 257</t>
  </si>
  <si>
    <t>0116030</t>
  </si>
  <si>
    <t>6030</t>
  </si>
  <si>
    <t xml:space="preserve">Організація благоустрою населених пунктів</t>
  </si>
  <si>
    <t xml:space="preserve">Програма управління майном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</si>
  <si>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785 Рішення 33-ої сесії 8-го скликання Менської міської ради 28 квітня 2023 року № 215</t>
  </si>
  <si>
    <t xml:space="preserve">ПРОГРАМА
«Розвитку комунального підприємства «Менакомунпослуга» 
Менської міської ради на 2022-2024 роки»</t>
  </si>
  <si>
    <t xml:space="preserve">Рішення 15 сесії 8-скликання  Менської міської ради від 09.12.2021 року № 784 Рішення 34-ої сесії 8-го скликання Менської міської ради 08.05.2023 року № 267</t>
  </si>
  <si>
    <t xml:space="preserve">Програма "Регулювання чисельності безпритульних тварин у Менській міській територіальній громаді на 2022-2024 роки"</t>
  </si>
  <si>
    <t xml:space="preserve">Рішення 36 сесії 8-го скликання Менської міської ради від 22 червня 2023 року №374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</si>
  <si>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</si>
  <si>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</si>
  <si>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</si>
  <si>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територіальної громади на 2022-2024 роки</t>
  </si>
  <si>
    <t xml:space="preserve">Рішення 15 сесії 8-скликання  Менської міської ради від 09.12.2021 року № 788
Рішення 16 сесії 8-скликання  Менської міської ради від 25.01.2022 року № 15
Рішення 26 сесії 8-скликання  Менської міської ради від 23.11.2022 року № 423
Рішення 30 сесії 8-скликання  Менської міської ради від 28.02.2023 року № 69 Рішення 33-ої сесії 8-го скликання Менської міської ради 28 квітня 2023 року № 216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</si>
  <si>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</si>
  <si>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</si>
  <si>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</si>
  <si>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</si>
  <si>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</si>
  <si>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 xml:space="preserve">Рішення 15 сесії 8-скликання  Менської міської ради від 09.12.2021 року № 786</t>
  </si>
  <si>
    <t xml:space="preserve"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</si>
  <si>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 xml:space="preserve">Рішення 13 сесії 8-скликання  Менської міської ради від 05.11.2021 року № 651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</si>
  <si>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</si>
  <si>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</si>
  <si>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</si>
  <si>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</si>
  <si>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 xml:space="preserve">Рішення 15 сесії 8-скликання  Менської міської ради від 09.12.2021 року № 783</t>
  </si>
  <si>
    <t>0117130</t>
  </si>
  <si>
    <t>0421</t>
  </si>
  <si>
    <t xml:space="preserve">Здійснення заходів із землеустрою</t>
  </si>
  <si>
    <t xml:space="preserve">Програма розвитку земельних відносин Менської міської територіальної громади на 2023-2025 роки</t>
  </si>
  <si>
    <t xml:space="preserve">Рішення 27 сесії 8-скликання  Менської міської ради від 21.12.2022 року № 496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</si>
  <si>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</si>
  <si>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</si>
  <si>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</si>
  <si>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</si>
  <si>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</si>
  <si>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815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</si>
  <si>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</si>
  <si>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</si>
  <si>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</si>
  <si>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</si>
  <si>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2022-2024 роки</t>
  </si>
  <si>
    <t xml:space="preserve">Рішення 12 сесії 8-скликання  Менської міської ради від 26.10.2021 року № 588</t>
  </si>
  <si>
    <t>О117461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</si>
  <si>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</si>
  <si>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</si>
  <si>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</si>
  <si>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814
'Рішення 24 сесії 8-скликання  Менської міської ради від 10.10.2022 року № 344
'Рішення 30 сесії 8-скликання  Менської міської ради від 28.02.2023 року № 70 Рішення 36-ої сесії 8-го скликання Менської міської ради від 14 червня 2023 №353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</si>
  <si>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</si>
  <si>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</si>
  <si>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</si>
  <si>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</si>
  <si>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 xml:space="preserve">Рішення 27 сесії 8-скликання  Менської міської ради від 07.12.2022 року № 459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</si>
  <si>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</si>
  <si>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</si>
  <si>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</si>
  <si>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</si>
  <si>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Менської міської територіальної громади на 2022-2024 роки</t>
  </si>
  <si>
    <t xml:space="preserve">Рішення 26 сесії 8-скликання  Менської міської ради від 23.11.2022 року № 412
Рішення 26 сесії 8-скликання  Менської міської ради від 28.02.2023 року № 67</t>
  </si>
  <si>
    <t>О118220</t>
  </si>
  <si>
    <t>О380</t>
  </si>
  <si>
    <t xml:space="preserve">Заходи та роботи з мобілізаційної підготовки місцевого значення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</si>
  <si>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</si>
  <si>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Рішення 24 сесії 8 скликання Менської міської ради від 26.10.2022 року № 351 Рішення 33-ої сесії 8-го скликання Менської міської ради 28 квітня 2023 року № 210</t>
  </si>
  <si>
    <t>0118230</t>
  </si>
  <si>
    <t>8230</t>
  </si>
  <si>
    <t>0380</t>
  </si>
  <si>
    <t xml:space="preserve">Інші заходи громадського порядку та безпеки</t>
  </si>
  <si>
    <t xml:space="preserve">Рішення 33 сесії 8 скликання Менської міської ради 8 скликання 28.04.2023 № 210
Рішення 35 сесії 8 скликання Менської міської ради 8 скликання 02.06.2023 № 350</t>
  </si>
  <si>
    <t xml:space="preserve">Рішення 26 сесії 8-скликання  Менської міської ради від 23.11.2022 року № 412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</si>
  <si>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</si>
  <si>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 xml:space="preserve">Рішення 26 сесії 8-скликання  Менської міської ради від 23.11.2022 року № 406 Рішення 33-ої сесії 8-го скликання Менської міської ради 10 квітня 2023 року № 193</t>
  </si>
  <si>
    <t xml:space="preserve">ПРОГРАМА підвищення обороноздатності та безпеки населених пунктів Менської міської територіальної громади в умовах воєнного стану на 2023 рік</t>
  </si>
  <si>
    <t xml:space="preserve">Рішення 35-ої сесії 8-го скликання Менської міської ради 8 скликання 02 червня 2023 року № 351
Рішення 36-ої сесії 8-го скликання Менської міської ради 8 скликання 22 червня 2023 року № 373 Рішення 38-ої сесії 8-го скликання Менської міської ради 25 серпня 2023 року №489</t>
  </si>
  <si>
    <t xml:space="preserve">Рішення 26 сесії 8-скликання  Менської міської ради від 23.11.2022 року № 407
Рішення 29 сесії 8-скликання  Менської міської ради від 30.01.2023 року № 23 Рішення 33-ої сесії 8-го скликання Менської міської ради від 28.04.2023 року № 209 Рішення 37-ої сесії 8-го скликання Менської міської ради від 18.07.2023 року № 455 Рішення 38-ої сесії 8-го скликання Менської міської ради від 25.08.2023 року № 490</t>
  </si>
  <si>
    <t>0118831</t>
  </si>
  <si>
    <t>8831</t>
  </si>
  <si>
    <t>1060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</si>
  <si>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</si>
  <si>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</si>
  <si>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 xml:space="preserve">Рішення 15 сесії 8-скликання  Менської міської ради від 09.12.2021 року № 789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</si>
  <si>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</si>
  <si>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</si>
  <si>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</si>
  <si>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0600000</t>
  </si>
  <si>
    <t xml:space="preserve">Вiддiл освiти Менської мiської ради Менського району Чернiгiвської областi</t>
  </si>
  <si>
    <t>0610000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</si>
  <si>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</si>
  <si>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</si>
  <si>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</si>
  <si>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2022-2024 роки</t>
  </si>
  <si>
    <t xml:space="preserve">Рішення 26 сесії 8-скликання  Менської міської ради від 23.11.2022 року № 402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</si>
  <si>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</si>
  <si>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</si>
  <si>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</si>
  <si>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</si>
  <si>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організації харчування дітей у закладах загальної середньої освіти Менської міської ради на 2022-2024 роки</t>
  </si>
  <si>
    <t xml:space="preserve">Рішення 26 сесії 8-скликання  Менської міської ради від 23.11.2022 року № 401</t>
  </si>
  <si>
    <t xml:space="preserve">ПРОГРАМА оздоровлення та літнього відпочинку дітей "Різнобарвне літо" на 2022-2024 роки</t>
  </si>
  <si>
    <t xml:space="preserve">Рішення 15 сесії 8-скликання  Менської міської ради від 09.12.2021 року № 828</t>
  </si>
  <si>
    <t xml:space="preserve">ПРОГРАМА національно-патріотичного виховання на 2022-2024 роки</t>
  </si>
  <si>
    <t xml:space="preserve">Рішення 15 сесії 8-скликання  Менської міської ради від 09.12.2021 року № 820 Рішення 33-ої сесії 8-го скликання Менської міської ради від 22.06.2023 року № 379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</si>
  <si>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</si>
  <si>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</si>
  <si>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</si>
  <si>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2022-2024 роки</t>
  </si>
  <si>
    <t xml:space="preserve">Рішення 15 сесії 8-скликання  Менської міської ради від 09.12.2021 року № 831
Рішення 30 сесії 8-скликання  Менської міської ради від 28.02.2023 року № 72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</si>
  <si>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</si>
  <si>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</si>
  <si>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</si>
  <si>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</si>
  <si>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підтримки та розвитку обдарованої учнівської молоді та творчих педагогів на 2022-2024 роки</t>
  </si>
  <si>
    <t xml:space="preserve">Рішення 15 сесії 8-скликання  Менської міської ради від 09.12.2021 року № 822
Рішення 30 сесії 8-скликання  Менської міської ради від 23.02.2023 року № 74 Рішення 33-ої сесії 8-го скликання Менської міської ради від 22.06.2023 року № 375</t>
  </si>
  <si>
    <t xml:space="preserve">ПРОГРАМА надання допомоги дітям-сиротам і дітям, позбавленим батьківського піклування, після досягнення 18-річного віку на 2022-2024 роки</t>
  </si>
  <si>
    <t xml:space="preserve">Рішення 26 сесії 8-скликання  Менської міської ради від 23.11.2022 року № 403</t>
  </si>
  <si>
    <t xml:space="preserve">Рішення 15 сесії 8-скликання  Менської міської ради від 09.12.2021 року № 831
Рішення 30 сесії 8-скликання  Менської міської ради від 23.02.2023 року № 72</t>
  </si>
  <si>
    <t>0800000</t>
  </si>
  <si>
    <t xml:space="preserve">Відділ соціального захисту населення, сім'ї, молоді та охорони здоров'я Менської міської ради</t>
  </si>
  <si>
    <t>0810000</t>
  </si>
  <si>
    <t>0812010</t>
  </si>
  <si>
    <t xml:space="preserve">Рішення 36-ої сесії 8-го скликання Менської міської ради 8 скликання 14 червня 2023 року № 354</t>
  </si>
  <si>
    <t xml:space="preserve">Рішення 36-ої сесії 8-го скликання Менської міської ради 8 скликання 14 червня 2023 року № 358</t>
  </si>
  <si>
    <t>0812111</t>
  </si>
  <si>
    <t>0813032</t>
  </si>
  <si>
    <t xml:space="preserve">Рішення 36-ої сесії 8-го скликання Менської міської ради 8 скликання 14 червня 2023 року № 359</t>
  </si>
  <si>
    <t>0813035</t>
  </si>
  <si>
    <t>0813104</t>
  </si>
  <si>
    <t xml:space="preserve">Рішення 36-ої сесії 8-го скликання Менської міської ради 8 скликання 14 червня 2023 року № 357</t>
  </si>
  <si>
    <t>0813121</t>
  </si>
  <si>
    <t xml:space="preserve">Рішення 26 сесії 8-го скликання Менської міської ради від 23 листопада 2022 № 414</t>
  </si>
  <si>
    <t>0813160</t>
  </si>
  <si>
    <t xml:space="preserve">Рішення 36-ої сесії 8-го скликання Менської міської ради 8 скликання 14 червня 2023 року № 356</t>
  </si>
  <si>
    <t>0813192</t>
  </si>
  <si>
    <t xml:space="preserve"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</si>
  <si>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об'єднань ветеранів Менської міської територіальної громади на 2022-2024 роки</t>
  </si>
  <si>
    <t xml:space="preserve">Рішення 37 сесії 8-го скликання Менської міської ради від 18 липня 2023 року №461</t>
  </si>
  <si>
    <t>0813242</t>
  </si>
  <si>
    <t xml:space="preserve">Рішення 36-ої сесії 8-го скликання Менської міської ради 8 скликання 14 червня 2023 року № 355
Рішення 36-ої сесії 8-го скликання Менської міської ради 8 скликання 22 червня 2023 року № 372 Рішення 37-ої сесії 8-го скликання Менської міської ради 8 скликання 18 липня 2023 року № 460 Рішення 38-ої сесії 8-го скликання Менської міської ради 8 скликання 25 серпня 2023 року № 486</t>
  </si>
  <si>
    <t xml:space="preserve">Програма фінансової підтримки патронатних родин, що функціонують на території Менської міської територіальної громади на 2023 рік</t>
  </si>
  <si>
    <t xml:space="preserve">Рішення 30-ої сесії 8-го скликання Менської міської ради від 28 лютого 2023 № 75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</si>
  <si>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</si>
  <si>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</si>
  <si>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</si>
  <si>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</si>
  <si>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</si>
  <si>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</si>
  <si>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</si>
  <si>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2022-2024 рік</t>
  </si>
  <si>
    <t xml:space="preserve">Рішення 16 сесії 8-скликання  Менської міської ради від 25.01.2022 року № 8</t>
  </si>
  <si>
    <t xml:space="preserve">Фінансове управління Менської міської ради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</si>
  <si>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</si>
  <si>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Рішення 29 сесії 8-скликання  Менської міської ради від 30.01.2023 року № 22
Рішення 30 сесії 8-скликання  Менської міської ради від 28.02.2023 року № 66 Рішення 37-ої сесії 8-го скликання Менської міської ради від 18.07.2023 року № 455 Рішення 38-ої сесії 8-го скликання Менської міської ради від 25.08.2023 року № 490</t>
  </si>
  <si>
    <t>3719800</t>
  </si>
  <si>
    <t>9800</t>
  </si>
  <si>
    <t xml:space="preserve">ПРОГРАМА сприяння діяльності державної установи «Менська виправна колонія (№91)</t>
  </si>
  <si>
    <t xml:space="preserve">Рішення 35-ої сесії 8-го скликання Менської міської ради 8 скликання 02 червня 2023 року № 279</t>
  </si>
  <si>
    <t xml:space="preserve">Рішення 30-ої сесії 8-го скликання Менської міської ради 8 скликання 28.02.2023 року № 67</t>
  </si>
  <si>
    <t xml:space="preserve">Рішення 18-ої сесії 8-го скликання Менської міської ради 8 скликання 21.04.2023 року № 89 Рішення 38-ої сесії 8-го скликання Менської міської ради 8 скликання 25.08.2023 року № 489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</si>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</sst>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10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6.000000"/>
    </font>
    <font>
      <name val="Times New Roman"/>
      <b/>
      <color theme="1"/>
      <sz val="10.000000"/>
      <u/>
    </font>
    <font>
      <name val="Times New Roman"/>
      <sz val="8.000000"/>
    </font>
    <font>
      <name val="Times New Roman"/>
      <sz val="10.000000"/>
    </font>
    <font>
      <name val="Times New Roman"/>
      <b/>
      <sz val="10.000000"/>
    </font>
    <font>
      <name val="Times New Roman"/>
      <b/>
      <color theme="1"/>
      <sz val="10.000000"/>
    </font>
    <font>
      <name val="Times New Roman"/>
      <i/>
      <sz val="10.000000"/>
    </font>
    <font>
      <name val="Times New Roman"/>
      <color theme="1"/>
      <sz val="14.000000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8" tint="0.59999389629810485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89">
    <xf fontId="0" fillId="0" borderId="0" numFmtId="0" xfId="0"/>
    <xf fontId="1" fillId="0" borderId="0" numFmtId="0" xfId="0" applyFont="1"/>
    <xf fontId="1" fillId="2" borderId="0" numFmtId="0" xfId="0" applyFont="1" applyFill="1"/>
    <xf fontId="1" fillId="2" borderId="0" numFmtId="2" xfId="0" applyNumberFormat="1" applyFont="1" applyFill="1"/>
    <xf fontId="1" fillId="2" borderId="0" numFmtId="0" xfId="0" applyFont="1" applyFill="1" applyAlignment="1">
      <alignment horizontal="left"/>
    </xf>
    <xf fontId="1" fillId="2" borderId="0" numFmtId="0" xfId="0" applyFont="1" applyFill="1" applyAlignment="1">
      <alignment vertical="top" wrapText="1"/>
    </xf>
    <xf fontId="1" fillId="2" borderId="0" numFmtId="0" xfId="0" applyFont="1" applyFill="1" applyAlignment="1">
      <alignment wrapText="1"/>
    </xf>
    <xf fontId="1" fillId="2" borderId="0" numFmtId="0" xfId="0" applyFont="1" applyFill="1" applyAlignment="1">
      <alignment horizontal="left" wrapText="1"/>
    </xf>
    <xf fontId="2" fillId="2" borderId="0" numFmtId="0" xfId="0" applyFont="1" applyFill="1" applyAlignment="1">
      <alignment horizontal="center"/>
    </xf>
    <xf fontId="3" fillId="2" borderId="0" numFmtId="0" xfId="0" applyFont="1" applyFill="1" applyAlignment="1" quotePrefix="1">
      <alignment horizontal="center"/>
    </xf>
    <xf fontId="4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center" wrapText="1"/>
    </xf>
    <xf fontId="5" fillId="2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/>
    </xf>
    <xf fontId="5" fillId="2" borderId="3" numFmtId="0" xfId="0" applyFont="1" applyFill="1" applyBorder="1" applyAlignment="1">
      <alignment horizontal="center"/>
    </xf>
    <xf fontId="1" fillId="2" borderId="4" numFmtId="2" xfId="0" applyNumberFormat="1" applyFont="1" applyFill="1" applyBorder="1" applyAlignment="1">
      <alignment horizontal="center"/>
    </xf>
    <xf fontId="4" fillId="0" borderId="5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5" fillId="2" borderId="5" numFmtId="0" xfId="0" applyFont="1" applyFill="1" applyBorder="1" applyAlignment="1">
      <alignment horizontal="center" vertical="center" wrapText="1"/>
    </xf>
    <xf fontId="4" fillId="2" borderId="5" numFmtId="0" xfId="0" applyFont="1" applyFill="1" applyBorder="1" applyAlignment="1">
      <alignment horizontal="center" vertical="center" wrapText="1"/>
    </xf>
    <xf fontId="5" fillId="3" borderId="1" numFmtId="0" xfId="0" applyFont="1" applyFill="1" applyBorder="1" applyAlignment="1">
      <alignment horizontal="center" vertical="center" wrapText="1"/>
    </xf>
    <xf fontId="1" fillId="3" borderId="4" numFmtId="2" xfId="0" applyNumberFormat="1" applyFont="1" applyFill="1" applyBorder="1" applyAlignment="1">
      <alignment horizontal="center" vertical="center" wrapText="1"/>
    </xf>
    <xf fontId="1" fillId="2" borderId="4" numFmtId="2" xfId="0" applyNumberFormat="1" applyFont="1" applyFill="1" applyBorder="1" applyAlignment="1">
      <alignment horizontal="center" vertical="center" wrapText="1"/>
    </xf>
    <xf fontId="1" fillId="2" borderId="1" numFmtId="2" xfId="0" applyNumberFormat="1" applyFont="1" applyFill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 wrapText="1"/>
    </xf>
    <xf fontId="5" fillId="2" borderId="6" numFmtId="0" xfId="0" applyFont="1" applyFill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center" wrapText="1"/>
    </xf>
    <xf fontId="5" fillId="3" borderId="6" numFmtId="0" xfId="0" applyFont="1" applyFill="1" applyBorder="1" applyAlignment="1">
      <alignment horizontal="center" vertical="center" wrapText="1"/>
    </xf>
    <xf fontId="1" fillId="2" borderId="6" numFmtId="2" xfId="0" applyNumberFormat="1" applyFont="1" applyFill="1" applyBorder="1" applyAlignment="1">
      <alignment horizontal="center" vertical="center" wrapText="1"/>
    </xf>
    <xf fontId="5" fillId="0" borderId="4" numFmtId="0" xfId="0" applyFont="1" applyBorder="1"/>
    <xf fontId="5" fillId="2" borderId="4" numFmtId="0" xfId="0" applyFont="1" applyFill="1" applyBorder="1"/>
    <xf fontId="5" fillId="3" borderId="4" numFmtId="0" xfId="0" applyFont="1" applyFill="1" applyBorder="1"/>
    <xf fontId="1" fillId="3" borderId="4" numFmtId="1" xfId="0" applyNumberFormat="1" applyFont="1" applyFill="1" applyBorder="1"/>
    <xf fontId="1" fillId="2" borderId="4" numFmtId="1" xfId="0" applyNumberFormat="1" applyFont="1" applyFill="1" applyBorder="1"/>
    <xf fontId="6" fillId="3" borderId="4" numFmtId="0" xfId="0" applyFont="1" applyFill="1" applyBorder="1" applyAlignment="1">
      <alignment vertical="center" wrapText="1"/>
    </xf>
    <xf fontId="6" fillId="3" borderId="4" numFmtId="0" xfId="0" applyFont="1" applyFill="1" applyBorder="1" applyAlignment="1" quotePrefix="1">
      <alignment vertical="center" wrapText="1"/>
    </xf>
    <xf fontId="6" fillId="3" borderId="4" numFmtId="160" xfId="0" applyNumberFormat="1" applyFont="1" applyFill="1" applyBorder="1" applyAlignment="1">
      <alignment horizontal="right" vertical="center"/>
    </xf>
    <xf fontId="7" fillId="3" borderId="4" numFmtId="4" xfId="0" applyNumberFormat="1" applyFont="1" applyFill="1" applyBorder="1" applyAlignment="1">
      <alignment horizontal="right" vertical="center" wrapText="1"/>
    </xf>
    <xf fontId="7" fillId="3" borderId="4" numFmtId="160" xfId="0" applyNumberFormat="1" applyFont="1" applyFill="1" applyBorder="1" applyAlignment="1">
      <alignment horizontal="right" vertical="center"/>
    </xf>
    <xf fontId="5" fillId="0" borderId="4" numFmtId="0" xfId="0" applyFont="1" applyBorder="1" applyAlignment="1">
      <alignment vertical="center" wrapText="1"/>
    </xf>
    <xf fontId="5" fillId="0" borderId="4" numFmtId="0" xfId="0" applyFont="1" applyBorder="1" applyAlignment="1" quotePrefix="1">
      <alignment vertical="center" wrapText="1"/>
    </xf>
    <xf fontId="5" fillId="0" borderId="4" numFmtId="160" xfId="0" applyNumberFormat="1" applyFont="1" applyBorder="1" applyAlignment="1">
      <alignment horizontal="right" vertical="center"/>
    </xf>
    <xf fontId="5" fillId="0" borderId="4" numFmtId="4" xfId="0" applyNumberFormat="1" applyFont="1" applyBorder="1" applyAlignment="1">
      <alignment horizontal="right" vertical="center"/>
    </xf>
    <xf fontId="1" fillId="0" borderId="7" numFmtId="0" xfId="0" applyFont="1" applyBorder="1" applyAlignment="1">
      <alignment horizontal="center" vertical="center" wrapText="1"/>
    </xf>
    <xf fontId="1" fillId="0" borderId="7" numFmtId="0" xfId="0" applyFont="1" applyBorder="1" applyAlignment="1" quotePrefix="1">
      <alignment vertical="center" wrapText="1"/>
    </xf>
    <xf fontId="7" fillId="4" borderId="7" numFmtId="160" xfId="0" applyNumberFormat="1" applyFont="1" applyFill="1" applyBorder="1" applyAlignment="1">
      <alignment horizontal="right" vertical="center"/>
    </xf>
    <xf fontId="1" fillId="0" borderId="7" numFmtId="160" xfId="0" applyNumberFormat="1" applyFont="1" applyBorder="1" applyAlignment="1">
      <alignment horizontal="right" vertical="center"/>
    </xf>
    <xf fontId="5" fillId="0" borderId="4" numFmtId="49" xfId="0" applyNumberFormat="1" applyFont="1" applyBorder="1" applyAlignment="1">
      <alignment vertical="center" wrapText="1"/>
    </xf>
    <xf fontId="5" fillId="0" borderId="4" numFmtId="0" xfId="0" applyFont="1" applyBorder="1" applyAlignment="1">
      <alignment horizontal="left" vertical="center" wrapText="1"/>
    </xf>
    <xf fontId="5" fillId="2" borderId="4" numFmtId="0" xfId="0" applyFont="1" applyFill="1" applyBorder="1" applyAlignment="1">
      <alignment vertical="center" wrapText="1"/>
    </xf>
    <xf fontId="5" fillId="2" borderId="4" numFmtId="0" xfId="0" applyFont="1" applyFill="1" applyBorder="1" applyAlignment="1" quotePrefix="1">
      <alignment vertical="center" wrapText="1"/>
    </xf>
    <xf fontId="5" fillId="2" borderId="4" numFmtId="160" xfId="0" applyNumberFormat="1" applyFont="1" applyFill="1" applyBorder="1" applyAlignment="1">
      <alignment horizontal="right" vertical="center"/>
    </xf>
    <xf fontId="7" fillId="0" borderId="0" numFmtId="0" xfId="0" applyFont="1"/>
    <xf fontId="6" fillId="3" borderId="4" numFmtId="4" xfId="0" applyNumberFormat="1" applyFont="1" applyFill="1" applyBorder="1" applyAlignment="1">
      <alignment horizontal="right" vertical="center"/>
    </xf>
    <xf fontId="7" fillId="2" borderId="0" numFmtId="0" xfId="0" applyFont="1" applyFill="1"/>
    <xf fontId="5" fillId="2" borderId="4" numFmtId="4" xfId="0" applyNumberFormat="1" applyFont="1" applyFill="1" applyBorder="1" applyAlignment="1">
      <alignment horizontal="right" vertical="center"/>
    </xf>
    <xf fontId="6" fillId="2" borderId="4" numFmtId="4" xfId="0" applyNumberFormat="1" applyFont="1" applyFill="1" applyBorder="1" applyAlignment="1">
      <alignment horizontal="right" vertical="center"/>
    </xf>
    <xf fontId="7" fillId="3" borderId="7" numFmtId="0" xfId="0" applyFont="1" applyFill="1" applyBorder="1" applyAlignment="1">
      <alignment horizontal="center" vertical="center" wrapText="1"/>
    </xf>
    <xf fontId="7" fillId="3" borderId="7" numFmtId="0" xfId="0" applyFont="1" applyFill="1" applyBorder="1" applyAlignment="1" quotePrefix="1">
      <alignment vertical="center" wrapText="1"/>
    </xf>
    <xf fontId="7" fillId="3" borderId="7" numFmtId="160" xfId="0" applyNumberFormat="1" applyFont="1" applyFill="1" applyBorder="1" applyAlignment="1">
      <alignment horizontal="right" vertical="center"/>
    </xf>
    <xf fontId="5" fillId="5" borderId="4" numFmtId="4" xfId="0" applyNumberFormat="1" applyFont="1" applyFill="1" applyBorder="1" applyAlignment="1">
      <alignment horizontal="right" vertical="center"/>
    </xf>
    <xf fontId="1" fillId="0" borderId="7" numFmtId="49" xfId="0" applyNumberFormat="1" applyFont="1" applyBorder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1" fillId="0" borderId="8" numFmtId="0" xfId="0" applyFont="1" applyBorder="1" applyAlignment="1">
      <alignment horizontal="center" vertical="center" wrapText="1"/>
    </xf>
    <xf fontId="1" fillId="0" borderId="8" numFmtId="0" xfId="0" applyFont="1" applyBorder="1" applyAlignment="1" quotePrefix="1">
      <alignment vertical="center" wrapText="1"/>
    </xf>
    <xf fontId="7" fillId="4" borderId="8" numFmtId="160" xfId="0" applyNumberFormat="1" applyFont="1" applyFill="1" applyBorder="1" applyAlignment="1">
      <alignment horizontal="right" vertical="center"/>
    </xf>
    <xf fontId="1" fillId="0" borderId="8" numFmtId="160" xfId="0" applyNumberFormat="1" applyFont="1" applyBorder="1" applyAlignment="1">
      <alignment horizontal="right" vertical="center"/>
    </xf>
    <xf fontId="7" fillId="3" borderId="1" numFmtId="4" xfId="0" applyNumberFormat="1" applyFont="1" applyFill="1" applyBorder="1" applyAlignment="1">
      <alignment horizontal="right" vertical="center" wrapText="1"/>
    </xf>
    <xf fontId="5" fillId="0" borderId="1" numFmtId="4" xfId="0" applyNumberFormat="1" applyFont="1" applyBorder="1" applyAlignment="1">
      <alignment horizontal="right" vertical="center"/>
    </xf>
    <xf fontId="6" fillId="2" borderId="1" numFmtId="4" xfId="0" applyNumberFormat="1" applyFont="1" applyFill="1" applyBorder="1" applyAlignment="1">
      <alignment horizontal="right" vertical="center"/>
    </xf>
    <xf fontId="1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 quotePrefix="1">
      <alignment vertical="center" wrapText="1"/>
    </xf>
    <xf fontId="7" fillId="4" borderId="4" numFmtId="160" xfId="0" applyNumberFormat="1" applyFont="1" applyFill="1" applyBorder="1" applyAlignment="1">
      <alignment horizontal="right" vertical="center"/>
    </xf>
    <xf fontId="1" fillId="0" borderId="4" numFmtId="160" xfId="0" applyNumberFormat="1" applyFont="1" applyBorder="1" applyAlignment="1">
      <alignment horizontal="right" vertical="center"/>
    </xf>
    <xf fontId="1" fillId="0" borderId="9" numFmtId="0" xfId="0" applyFont="1" applyBorder="1" applyAlignment="1">
      <alignment horizontal="center" vertical="center" wrapText="1"/>
    </xf>
    <xf fontId="1" fillId="0" borderId="9" numFmtId="0" xfId="0" applyFont="1" applyBorder="1" applyAlignment="1" quotePrefix="1">
      <alignment vertical="center" wrapText="1"/>
    </xf>
    <xf fontId="1" fillId="0" borderId="0" numFmtId="0" xfId="0" applyFont="1" applyAlignment="1" quotePrefix="1">
      <alignment vertical="center" wrapText="1"/>
    </xf>
    <xf fontId="1" fillId="0" borderId="10" numFmtId="0" xfId="0" applyFont="1" applyBorder="1" applyAlignment="1" quotePrefix="1">
      <alignment vertical="center" wrapText="1"/>
    </xf>
    <xf fontId="6" fillId="3" borderId="4" numFmtId="0" xfId="0" applyFont="1" applyFill="1" applyBorder="1" applyAlignment="1">
      <alignment horizontal="center" vertical="center" wrapText="1"/>
    </xf>
    <xf fontId="5" fillId="0" borderId="0" numFmtId="0" xfId="0" applyFont="1"/>
    <xf fontId="8" fillId="0" borderId="0" numFmtId="0" xfId="0" applyFont="1" applyAlignment="1">
      <alignment horizontal="center"/>
    </xf>
    <xf fontId="9" fillId="0" borderId="0" numFmtId="0" xfId="0" applyFont="1"/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horizontal="right" vertical="top"/>
    </xf>
    <xf fontId="1" fillId="0" borderId="0" numFmtId="0" xfId="0" applyFont="1" applyAlignment="1">
      <alignment vertical="top"/>
    </xf>
    <xf fontId="9" fillId="2" borderId="0" numFmtId="2" xfId="0" applyNumberFormat="1" applyFont="1" applyFill="1"/>
    <xf fontId="9" fillId="2" borderId="0" numFmt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K3" activeCellId="0" sqref="K3"/>
    </sheetView>
  </sheetViews>
  <sheetFormatPr defaultRowHeight="13.5"/>
  <cols>
    <col bestFit="1" customWidth="1" min="1" max="1" style="1" width="9.42578125"/>
    <col bestFit="1" customWidth="1" min="2" max="2" style="1" width="6"/>
    <col bestFit="1" customWidth="1" min="3" max="3" style="1" width="5.85546875"/>
    <col bestFit="1" customWidth="1" min="4" max="4" style="1" width="33"/>
    <col bestFit="1" customWidth="1" min="5" max="5" style="2" width="46.5703125"/>
    <col bestFit="1" customWidth="1" min="6" max="6" style="2" width="27.85546875"/>
    <col bestFit="1" customWidth="1" min="7" max="7" style="1" width="13.85546875"/>
    <col bestFit="1" customWidth="1" min="8" max="8" style="2" width="14.140625"/>
    <col bestFit="1" customWidth="1" min="9" max="9" style="2" width="13"/>
    <col bestFit="1" customWidth="1" min="10" max="10" style="3" width="13.140625"/>
    <col bestFit="1" customWidth="1" min="11" max="11" style="3" width="15.140625"/>
    <col bestFit="1" customWidth="1" min="12" max="12" style="3" width="11.85546875"/>
    <col bestFit="1" min="13" max="16" style="2" width="9.140625"/>
    <col bestFit="1" min="17" max="16384" style="1" width="9.140625"/>
  </cols>
  <sheetData>
    <row r="1" ht="15.75" customHeight="1">
      <c r="A1" s="2"/>
      <c r="B1" s="2"/>
      <c r="C1" s="2"/>
      <c r="D1" s="2"/>
      <c r="G1" s="4"/>
      <c r="H1" s="4"/>
      <c r="I1" s="4"/>
    </row>
    <row r="2" ht="57" customHeight="1">
      <c r="A2" s="2"/>
      <c r="B2" s="2"/>
      <c r="C2" s="2"/>
      <c r="D2" s="2"/>
      <c r="G2" s="5"/>
      <c r="H2" s="5"/>
      <c r="I2" s="5"/>
      <c r="J2" s="6"/>
      <c r="K2" s="7" t="s">
        <v>0</v>
      </c>
      <c r="L2" s="7"/>
    </row>
    <row r="3" ht="10.5" customHeight="1">
      <c r="A3" s="2"/>
      <c r="B3" s="2"/>
      <c r="C3" s="2"/>
      <c r="D3" s="2"/>
      <c r="G3" s="5"/>
      <c r="H3" s="5"/>
      <c r="I3" s="5"/>
      <c r="J3" s="6"/>
      <c r="K3" s="6"/>
      <c r="L3" s="6"/>
    </row>
    <row r="4">
      <c r="A4" s="2"/>
      <c r="B4" s="2"/>
      <c r="C4" s="2"/>
      <c r="D4" s="2"/>
      <c r="G4" s="2"/>
    </row>
    <row r="5" ht="19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>
      <c r="A6" s="2"/>
      <c r="B6" s="2"/>
      <c r="C6" s="2"/>
      <c r="D6" s="2"/>
      <c r="G6" s="2"/>
    </row>
    <row r="7">
      <c r="A7" s="9" t="s">
        <v>2</v>
      </c>
      <c r="B7" s="2"/>
      <c r="C7" s="2"/>
      <c r="D7" s="2"/>
      <c r="G7" s="2"/>
    </row>
    <row r="8" ht="12.75" customHeight="1">
      <c r="A8" s="10" t="s">
        <v>3</v>
      </c>
      <c r="B8" s="10" t="s">
        <v>4</v>
      </c>
      <c r="C8" s="10" t="s">
        <v>5</v>
      </c>
      <c r="D8" s="11" t="s">
        <v>6</v>
      </c>
      <c r="E8" s="12" t="s">
        <v>7</v>
      </c>
      <c r="F8" s="13" t="s">
        <v>8</v>
      </c>
      <c r="G8" s="14" t="s">
        <v>9</v>
      </c>
      <c r="H8" s="15"/>
      <c r="I8" s="15"/>
      <c r="J8" s="16" t="s">
        <v>10</v>
      </c>
      <c r="K8" s="16"/>
      <c r="L8" s="16"/>
    </row>
    <row r="9" ht="12.75" customHeight="1">
      <c r="A9" s="17"/>
      <c r="B9" s="17"/>
      <c r="C9" s="17"/>
      <c r="D9" s="18"/>
      <c r="E9" s="19"/>
      <c r="F9" s="20"/>
      <c r="G9" s="21" t="s">
        <v>11</v>
      </c>
      <c r="H9" s="12" t="s">
        <v>12</v>
      </c>
      <c r="I9" s="12" t="s">
        <v>13</v>
      </c>
      <c r="J9" s="22" t="s">
        <v>11</v>
      </c>
      <c r="K9" s="23" t="s">
        <v>12</v>
      </c>
      <c r="L9" s="24" t="s">
        <v>13</v>
      </c>
    </row>
    <row r="10">
      <c r="A10" s="25"/>
      <c r="B10" s="25"/>
      <c r="C10" s="25"/>
      <c r="D10" s="26"/>
      <c r="E10" s="27"/>
      <c r="F10" s="28"/>
      <c r="G10" s="29"/>
      <c r="H10" s="27"/>
      <c r="I10" s="27"/>
      <c r="J10" s="22"/>
      <c r="K10" s="23"/>
      <c r="L10" s="30"/>
    </row>
    <row r="11">
      <c r="A11" s="31">
        <v>1</v>
      </c>
      <c r="B11" s="31">
        <v>2</v>
      </c>
      <c r="C11" s="31">
        <v>3</v>
      </c>
      <c r="D11" s="31">
        <v>4</v>
      </c>
      <c r="E11" s="32">
        <v>5</v>
      </c>
      <c r="F11" s="32">
        <v>6</v>
      </c>
      <c r="G11" s="33">
        <v>7</v>
      </c>
      <c r="H11" s="32">
        <v>8</v>
      </c>
      <c r="I11" s="32">
        <v>9</v>
      </c>
      <c r="J11" s="34">
        <v>11</v>
      </c>
      <c r="K11" s="35">
        <v>12</v>
      </c>
      <c r="L11" s="35">
        <v>13</v>
      </c>
    </row>
    <row r="12">
      <c r="A12" s="36" t="s">
        <v>14</v>
      </c>
      <c r="B12" s="36" t="s">
        <v>15</v>
      </c>
      <c r="C12" s="36" t="s">
        <v>15</v>
      </c>
      <c r="D12" s="37" t="s">
        <v>16</v>
      </c>
      <c r="E12" s="37" t="s">
        <v>15</v>
      </c>
      <c r="F12" s="37" t="s">
        <v>15</v>
      </c>
      <c r="G12" s="38">
        <f t="shared" ref="G12:G75" si="0">H12+I12</f>
        <v>51346094.230000004</v>
      </c>
      <c r="H12" s="38">
        <f>H13</f>
        <v>33991178.950000003</v>
      </c>
      <c r="I12" s="38">
        <f t="shared" ref="I12:L12" si="1">I13</f>
        <v>17354915.280000001</v>
      </c>
      <c r="J12" s="39">
        <f t="shared" ref="J12:J75" si="2">K12+L12</f>
        <v>32709212.43</v>
      </c>
      <c r="K12" s="40">
        <f t="shared" si="1"/>
        <v>26143951.990000002</v>
      </c>
      <c r="L12" s="40">
        <f t="shared" si="1"/>
        <v>6565260.4399999995</v>
      </c>
    </row>
    <row r="13">
      <c r="A13" s="36" t="s">
        <v>17</v>
      </c>
      <c r="B13" s="36" t="s">
        <v>15</v>
      </c>
      <c r="C13" s="36" t="s">
        <v>15</v>
      </c>
      <c r="D13" s="37" t="s">
        <v>16</v>
      </c>
      <c r="E13" s="37" t="s">
        <v>15</v>
      </c>
      <c r="F13" s="37" t="s">
        <v>15</v>
      </c>
      <c r="G13" s="38">
        <f t="shared" si="0"/>
        <v>51346094.230000004</v>
      </c>
      <c r="H13" s="38">
        <f>SUM(H14:H56)</f>
        <v>33991178.950000003</v>
      </c>
      <c r="I13" s="38">
        <f>SUM(I14:I56)</f>
        <v>17354915.280000001</v>
      </c>
      <c r="J13" s="39">
        <f t="shared" si="2"/>
        <v>32709212.43</v>
      </c>
      <c r="K13" s="40">
        <f>SUM(K14:K56)</f>
        <v>26143951.990000002</v>
      </c>
      <c r="L13" s="40">
        <f>SUM(L14:L56)</f>
        <v>6565260.4399999995</v>
      </c>
    </row>
    <row r="14" ht="72">
      <c r="A14" s="41" t="s">
        <v>18</v>
      </c>
      <c r="B14" s="41" t="s">
        <v>19</v>
      </c>
      <c r="C14" s="41" t="s">
        <v>20</v>
      </c>
      <c r="D14" s="42" t="s">
        <v>21</v>
      </c>
      <c r="E14" s="42" t="s">
        <v>22</v>
      </c>
      <c r="F14" s="42" t="s">
        <v>23</v>
      </c>
      <c r="G14" s="38">
        <f t="shared" si="0"/>
        <v>73969</v>
      </c>
      <c r="H14" s="43">
        <v>73969</v>
      </c>
      <c r="I14" s="43">
        <v>0</v>
      </c>
      <c r="J14" s="39">
        <f t="shared" si="2"/>
        <v>73969</v>
      </c>
      <c r="K14" s="44">
        <v>73969</v>
      </c>
      <c r="L14" s="44"/>
    </row>
    <row r="15" ht="72">
      <c r="A15" s="41" t="s">
        <v>24</v>
      </c>
      <c r="B15" s="41" t="s">
        <v>25</v>
      </c>
      <c r="C15" s="41" t="s">
        <v>26</v>
      </c>
      <c r="D15" s="42" t="s">
        <v>27</v>
      </c>
      <c r="E15" s="42" t="s">
        <v>28</v>
      </c>
      <c r="F15" s="42" t="s">
        <v>29</v>
      </c>
      <c r="G15" s="38">
        <f t="shared" si="0"/>
        <v>191350</v>
      </c>
      <c r="H15" s="43">
        <v>191350</v>
      </c>
      <c r="I15" s="43">
        <v>0</v>
      </c>
      <c r="J15" s="39">
        <f t="shared" si="2"/>
        <v>93153</v>
      </c>
      <c r="K15" s="44">
        <v>93153</v>
      </c>
      <c r="L15" s="44"/>
    </row>
    <row r="16" ht="36">
      <c r="A16" s="41" t="s">
        <v>24</v>
      </c>
      <c r="B16" s="41" t="s">
        <v>25</v>
      </c>
      <c r="C16" s="41" t="s">
        <v>26</v>
      </c>
      <c r="D16" s="42" t="s">
        <v>27</v>
      </c>
      <c r="E16" s="42" t="s">
        <v>30</v>
      </c>
      <c r="F16" s="42" t="s">
        <v>31</v>
      </c>
      <c r="G16" s="38">
        <f t="shared" si="0"/>
        <v>35000</v>
      </c>
      <c r="H16" s="43">
        <v>35000</v>
      </c>
      <c r="I16" s="43">
        <v>0</v>
      </c>
      <c r="J16" s="39">
        <f t="shared" si="2"/>
        <v>22736.200000000001</v>
      </c>
      <c r="K16" s="44">
        <v>22736.200000000001</v>
      </c>
      <c r="L16" s="44"/>
    </row>
    <row r="17" ht="95.25" customHeight="1">
      <c r="A17" s="41" t="s">
        <v>24</v>
      </c>
      <c r="B17" s="41" t="s">
        <v>25</v>
      </c>
      <c r="C17" s="41" t="s">
        <v>26</v>
      </c>
      <c r="D17" s="42" t="s">
        <v>27</v>
      </c>
      <c r="E17" s="42" t="s">
        <v>32</v>
      </c>
      <c r="F17" s="42" t="s">
        <v>33</v>
      </c>
      <c r="G17" s="38">
        <f t="shared" si="0"/>
        <v>103240</v>
      </c>
      <c r="H17" s="43">
        <v>103240</v>
      </c>
      <c r="I17" s="43">
        <v>0</v>
      </c>
      <c r="J17" s="39">
        <f t="shared" si="2"/>
        <v>93802.770000000004</v>
      </c>
      <c r="K17" s="44">
        <v>93802.770000000004</v>
      </c>
      <c r="L17" s="44"/>
    </row>
    <row r="18" ht="36">
      <c r="A18" s="41" t="s">
        <v>24</v>
      </c>
      <c r="B18" s="41" t="s">
        <v>25</v>
      </c>
      <c r="C18" s="41" t="s">
        <v>26</v>
      </c>
      <c r="D18" s="42" t="s">
        <v>27</v>
      </c>
      <c r="E18" s="42" t="s">
        <v>34</v>
      </c>
      <c r="F18" s="42" t="s">
        <v>35</v>
      </c>
      <c r="G18" s="38">
        <f t="shared" si="0"/>
        <v>49750</v>
      </c>
      <c r="H18" s="43">
        <v>49750</v>
      </c>
      <c r="I18" s="43">
        <v>0</v>
      </c>
      <c r="J18" s="39">
        <f t="shared" si="2"/>
        <v>49750</v>
      </c>
      <c r="K18" s="44">
        <v>49750</v>
      </c>
      <c r="L18" s="44"/>
    </row>
    <row r="19" ht="36">
      <c r="A19" s="41" t="s">
        <v>24</v>
      </c>
      <c r="B19" s="41" t="s">
        <v>25</v>
      </c>
      <c r="C19" s="41" t="s">
        <v>26</v>
      </c>
      <c r="D19" s="42" t="s">
        <v>27</v>
      </c>
      <c r="E19" s="42" t="s">
        <v>36</v>
      </c>
      <c r="F19" s="42" t="s">
        <v>37</v>
      </c>
      <c r="G19" s="38">
        <f t="shared" si="0"/>
        <v>10000</v>
      </c>
      <c r="H19" s="43">
        <v>10000</v>
      </c>
      <c r="I19" s="43">
        <v>0</v>
      </c>
      <c r="J19" s="39">
        <f t="shared" si="2"/>
        <v>0</v>
      </c>
      <c r="K19" s="44"/>
      <c r="L19" s="44"/>
    </row>
    <row r="20" ht="36">
      <c r="A20" s="41" t="s">
        <v>24</v>
      </c>
      <c r="B20" s="41" t="s">
        <v>25</v>
      </c>
      <c r="C20" s="41" t="s">
        <v>26</v>
      </c>
      <c r="D20" s="42" t="s">
        <v>27</v>
      </c>
      <c r="E20" s="42" t="s">
        <v>38</v>
      </c>
      <c r="F20" s="42" t="s">
        <v>39</v>
      </c>
      <c r="G20" s="38">
        <f t="shared" si="0"/>
        <v>118300</v>
      </c>
      <c r="H20" s="43">
        <v>118300</v>
      </c>
      <c r="I20" s="43">
        <v>0</v>
      </c>
      <c r="J20" s="39">
        <f t="shared" si="2"/>
        <v>118300</v>
      </c>
      <c r="K20" s="44">
        <v>118300</v>
      </c>
      <c r="L20" s="44"/>
    </row>
    <row r="21" ht="36">
      <c r="A21" s="41" t="s">
        <v>40</v>
      </c>
      <c r="B21" s="41" t="s">
        <v>41</v>
      </c>
      <c r="C21" s="41" t="s">
        <v>42</v>
      </c>
      <c r="D21" s="42" t="s">
        <v>43</v>
      </c>
      <c r="E21" s="42" t="s">
        <v>44</v>
      </c>
      <c r="F21" s="42" t="s">
        <v>45</v>
      </c>
      <c r="G21" s="38">
        <f t="shared" si="0"/>
        <v>50260</v>
      </c>
      <c r="H21" s="43">
        <v>50260</v>
      </c>
      <c r="I21" s="43">
        <v>0</v>
      </c>
      <c r="J21" s="39">
        <f t="shared" si="2"/>
        <v>50260</v>
      </c>
      <c r="K21" s="44">
        <v>50260</v>
      </c>
      <c r="L21" s="44"/>
    </row>
    <row r="22" ht="72">
      <c r="A22" s="41" t="s">
        <v>40</v>
      </c>
      <c r="B22" s="41" t="s">
        <v>41</v>
      </c>
      <c r="C22" s="41" t="s">
        <v>42</v>
      </c>
      <c r="D22" s="42" t="s">
        <v>43</v>
      </c>
      <c r="E22" s="42" t="s">
        <v>46</v>
      </c>
      <c r="F22" s="42" t="s">
        <v>47</v>
      </c>
      <c r="G22" s="38">
        <f t="shared" si="0"/>
        <v>2154652.46</v>
      </c>
      <c r="H22" s="43">
        <v>2154652.46</v>
      </c>
      <c r="I22" s="43">
        <v>0</v>
      </c>
      <c r="J22" s="39">
        <f t="shared" si="2"/>
        <v>2154652.46</v>
      </c>
      <c r="K22" s="44">
        <v>2154652.46</v>
      </c>
      <c r="L22" s="44"/>
    </row>
    <row r="23" ht="51" hidden="1">
      <c r="A23" s="41" t="s">
        <v>48</v>
      </c>
      <c r="B23" s="41" t="s">
        <v>49</v>
      </c>
      <c r="C23" s="41" t="s">
        <v>50</v>
      </c>
      <c r="D23" s="42" t="s">
        <v>51</v>
      </c>
      <c r="E23" s="42" t="s">
        <v>44</v>
      </c>
      <c r="F23" s="42" t="s">
        <v>52</v>
      </c>
      <c r="G23" s="38">
        <f t="shared" si="0"/>
        <v>0</v>
      </c>
      <c r="H23" s="43">
        <v>0</v>
      </c>
      <c r="I23" s="43">
        <v>0</v>
      </c>
      <c r="J23" s="39">
        <f t="shared" si="2"/>
        <v>0</v>
      </c>
      <c r="K23" s="44"/>
      <c r="L23" s="44"/>
    </row>
    <row r="24" ht="72">
      <c r="A24" s="41" t="s">
        <v>48</v>
      </c>
      <c r="B24" s="41" t="s">
        <v>49</v>
      </c>
      <c r="C24" s="41" t="s">
        <v>50</v>
      </c>
      <c r="D24" s="42" t="s">
        <v>51</v>
      </c>
      <c r="E24" s="42" t="s">
        <v>46</v>
      </c>
      <c r="F24" s="42" t="s">
        <v>47</v>
      </c>
      <c r="G24" s="38">
        <f t="shared" si="0"/>
        <v>619514.06999999995</v>
      </c>
      <c r="H24" s="43">
        <v>619514.06999999995</v>
      </c>
      <c r="I24" s="43">
        <v>0</v>
      </c>
      <c r="J24" s="39">
        <f t="shared" si="2"/>
        <v>619514.06999999995</v>
      </c>
      <c r="K24" s="44">
        <v>619514.06999999995</v>
      </c>
      <c r="L24" s="44"/>
    </row>
    <row r="25" ht="72">
      <c r="A25" s="45" t="s">
        <v>53</v>
      </c>
      <c r="B25" s="45" t="s">
        <v>54</v>
      </c>
      <c r="C25" s="45" t="s">
        <v>55</v>
      </c>
      <c r="D25" s="46" t="s">
        <v>56</v>
      </c>
      <c r="E25" s="46" t="s">
        <v>57</v>
      </c>
      <c r="F25" s="46" t="s">
        <v>58</v>
      </c>
      <c r="G25" s="47">
        <v>199903.63</v>
      </c>
      <c r="H25" s="48">
        <v>199903.63</v>
      </c>
      <c r="I25" s="48">
        <v>0</v>
      </c>
      <c r="J25" s="39">
        <f t="shared" si="2"/>
        <v>199903.63</v>
      </c>
      <c r="K25" s="44">
        <v>199903.63</v>
      </c>
      <c r="L25" s="44"/>
    </row>
    <row r="26" ht="72">
      <c r="A26" s="41" t="s">
        <v>59</v>
      </c>
      <c r="B26" s="41" t="s">
        <v>60</v>
      </c>
      <c r="C26" s="41" t="s">
        <v>55</v>
      </c>
      <c r="D26" s="42" t="s">
        <v>61</v>
      </c>
      <c r="E26" s="42" t="s">
        <v>57</v>
      </c>
      <c r="F26" s="42" t="s">
        <v>62</v>
      </c>
      <c r="G26" s="38">
        <f t="shared" si="0"/>
        <v>7308.4899999999998</v>
      </c>
      <c r="H26" s="43">
        <v>7308.4899999999998</v>
      </c>
      <c r="I26" s="43">
        <v>0</v>
      </c>
      <c r="J26" s="39">
        <f t="shared" si="2"/>
        <v>7308.4899999999998</v>
      </c>
      <c r="K26" s="44">
        <v>7308.4899999999998</v>
      </c>
      <c r="L26" s="44"/>
    </row>
    <row r="27" ht="72">
      <c r="A27" s="41" t="s">
        <v>63</v>
      </c>
      <c r="B27" s="41" t="s">
        <v>64</v>
      </c>
      <c r="C27" s="41" t="s">
        <v>65</v>
      </c>
      <c r="D27" s="42" t="s">
        <v>66</v>
      </c>
      <c r="E27" s="42" t="s">
        <v>67</v>
      </c>
      <c r="F27" s="42" t="s">
        <v>68</v>
      </c>
      <c r="G27" s="38">
        <f t="shared" si="0"/>
        <v>10200</v>
      </c>
      <c r="H27" s="43">
        <v>10200</v>
      </c>
      <c r="I27" s="43">
        <v>0</v>
      </c>
      <c r="J27" s="39">
        <f t="shared" si="2"/>
        <v>10200</v>
      </c>
      <c r="K27" s="44">
        <v>10200</v>
      </c>
      <c r="L27" s="44"/>
    </row>
    <row r="28" ht="48">
      <c r="A28" s="41" t="s">
        <v>69</v>
      </c>
      <c r="B28" s="41" t="s">
        <v>70</v>
      </c>
      <c r="C28" s="41" t="s">
        <v>71</v>
      </c>
      <c r="D28" s="42" t="s">
        <v>72</v>
      </c>
      <c r="E28" s="42" t="s">
        <v>73</v>
      </c>
      <c r="F28" s="42" t="s">
        <v>74</v>
      </c>
      <c r="G28" s="38">
        <f t="shared" si="0"/>
        <v>1900</v>
      </c>
      <c r="H28" s="43">
        <v>1900</v>
      </c>
      <c r="I28" s="43">
        <f>30000-30000</f>
        <v>0</v>
      </c>
      <c r="J28" s="39">
        <f t="shared" si="2"/>
        <v>1900</v>
      </c>
      <c r="K28" s="44">
        <v>1900</v>
      </c>
      <c r="L28" s="44"/>
    </row>
    <row r="29" ht="84">
      <c r="A29" s="41" t="s">
        <v>75</v>
      </c>
      <c r="B29" s="41" t="s">
        <v>76</v>
      </c>
      <c r="C29" s="41" t="s">
        <v>77</v>
      </c>
      <c r="D29" s="42" t="s">
        <v>78</v>
      </c>
      <c r="E29" s="42" t="s">
        <v>79</v>
      </c>
      <c r="F29" s="42" t="s">
        <v>80</v>
      </c>
      <c r="G29" s="38">
        <f t="shared" si="0"/>
        <v>209238.29999999999</v>
      </c>
      <c r="H29" s="43">
        <v>209238.29999999999</v>
      </c>
      <c r="I29" s="43">
        <v>0</v>
      </c>
      <c r="J29" s="39">
        <f t="shared" si="2"/>
        <v>209238.29999999999</v>
      </c>
      <c r="K29" s="44">
        <v>209238.29999999999</v>
      </c>
      <c r="L29" s="44"/>
    </row>
    <row r="30" ht="72">
      <c r="A30" s="41" t="s">
        <v>81</v>
      </c>
      <c r="B30" s="41" t="s">
        <v>82</v>
      </c>
      <c r="C30" s="41" t="s">
        <v>83</v>
      </c>
      <c r="D30" s="42" t="s">
        <v>84</v>
      </c>
      <c r="E30" s="42" t="s">
        <v>85</v>
      </c>
      <c r="F30" s="42" t="s">
        <v>86</v>
      </c>
      <c r="G30" s="38">
        <f t="shared" si="0"/>
        <v>611540</v>
      </c>
      <c r="H30" s="43">
        <v>611540</v>
      </c>
      <c r="I30" s="43">
        <v>0</v>
      </c>
      <c r="J30" s="39">
        <f t="shared" si="2"/>
        <v>611540</v>
      </c>
      <c r="K30" s="44">
        <v>611540</v>
      </c>
      <c r="L30" s="44"/>
    </row>
    <row r="31" ht="76.5" hidden="1">
      <c r="A31" s="41" t="s">
        <v>81</v>
      </c>
      <c r="B31" s="41" t="s">
        <v>82</v>
      </c>
      <c r="C31" s="41" t="s">
        <v>83</v>
      </c>
      <c r="D31" s="42" t="s">
        <v>84</v>
      </c>
      <c r="E31" s="42" t="s">
        <v>87</v>
      </c>
      <c r="F31" s="42" t="s">
        <v>88</v>
      </c>
      <c r="G31" s="38">
        <f t="shared" si="0"/>
        <v>0</v>
      </c>
      <c r="H31" s="43">
        <v>0</v>
      </c>
      <c r="I31" s="43"/>
      <c r="J31" s="39">
        <f t="shared" si="2"/>
        <v>0</v>
      </c>
      <c r="K31" s="44"/>
      <c r="L31" s="44"/>
    </row>
    <row r="32" ht="36">
      <c r="A32" s="41" t="s">
        <v>89</v>
      </c>
      <c r="B32" s="41" t="s">
        <v>90</v>
      </c>
      <c r="C32" s="41" t="s">
        <v>91</v>
      </c>
      <c r="D32" s="42" t="s">
        <v>92</v>
      </c>
      <c r="E32" s="42" t="s">
        <v>93</v>
      </c>
      <c r="F32" s="42" t="s">
        <v>94</v>
      </c>
      <c r="G32" s="38">
        <f t="shared" si="0"/>
        <v>80000</v>
      </c>
      <c r="H32" s="43">
        <v>80000</v>
      </c>
      <c r="I32" s="43">
        <v>0</v>
      </c>
      <c r="J32" s="39">
        <f t="shared" si="2"/>
        <v>25516.580000000002</v>
      </c>
      <c r="K32" s="44">
        <v>25516.580000000002</v>
      </c>
      <c r="L32" s="44"/>
    </row>
    <row r="33" ht="36">
      <c r="A33" s="41" t="s">
        <v>95</v>
      </c>
      <c r="B33" s="41" t="s">
        <v>96</v>
      </c>
      <c r="C33" s="41" t="s">
        <v>91</v>
      </c>
      <c r="D33" s="42" t="s">
        <v>97</v>
      </c>
      <c r="E33" s="42" t="s">
        <v>93</v>
      </c>
      <c r="F33" s="42" t="s">
        <v>94</v>
      </c>
      <c r="G33" s="38">
        <f t="shared" si="0"/>
        <v>70000</v>
      </c>
      <c r="H33" s="43">
        <v>70000</v>
      </c>
      <c r="I33" s="43">
        <v>0</v>
      </c>
      <c r="J33" s="39">
        <f t="shared" si="2"/>
        <v>24501</v>
      </c>
      <c r="K33" s="44">
        <v>24501</v>
      </c>
      <c r="L33" s="44"/>
    </row>
    <row r="34" ht="108">
      <c r="A34" s="41" t="s">
        <v>98</v>
      </c>
      <c r="B34" s="41" t="s">
        <v>99</v>
      </c>
      <c r="C34" s="41" t="s">
        <v>100</v>
      </c>
      <c r="D34" s="42" t="s">
        <v>101</v>
      </c>
      <c r="E34" s="42" t="s">
        <v>102</v>
      </c>
      <c r="F34" s="42" t="s">
        <v>103</v>
      </c>
      <c r="G34" s="38">
        <f t="shared" si="0"/>
        <v>8495800</v>
      </c>
      <c r="H34" s="43">
        <v>8495800</v>
      </c>
      <c r="I34" s="43">
        <v>0</v>
      </c>
      <c r="J34" s="39">
        <f t="shared" si="2"/>
        <v>7233697.29</v>
      </c>
      <c r="K34" s="44">
        <v>7233697.29</v>
      </c>
      <c r="L34" s="44"/>
    </row>
    <row r="35" ht="72">
      <c r="A35" s="41" t="s">
        <v>98</v>
      </c>
      <c r="B35" s="41" t="s">
        <v>99</v>
      </c>
      <c r="C35" s="41" t="s">
        <v>100</v>
      </c>
      <c r="D35" s="42" t="s">
        <v>101</v>
      </c>
      <c r="E35" s="42" t="s">
        <v>104</v>
      </c>
      <c r="F35" s="42" t="s">
        <v>105</v>
      </c>
      <c r="G35" s="38">
        <f t="shared" si="0"/>
        <v>20000</v>
      </c>
      <c r="H35" s="43">
        <v>20000</v>
      </c>
      <c r="I35" s="43"/>
      <c r="J35" s="39">
        <f t="shared" si="2"/>
        <v>0</v>
      </c>
      <c r="K35" s="44"/>
      <c r="L35" s="44"/>
    </row>
    <row r="36" ht="72">
      <c r="A36" s="41" t="s">
        <v>106</v>
      </c>
      <c r="B36" s="41" t="s">
        <v>107</v>
      </c>
      <c r="C36" s="41" t="s">
        <v>100</v>
      </c>
      <c r="D36" s="42" t="s">
        <v>108</v>
      </c>
      <c r="E36" s="42" t="s">
        <v>109</v>
      </c>
      <c r="F36" s="42" t="s">
        <v>110</v>
      </c>
      <c r="G36" s="38">
        <f t="shared" si="0"/>
        <v>323143</v>
      </c>
      <c r="H36" s="43">
        <v>323143</v>
      </c>
      <c r="I36" s="43">
        <v>0</v>
      </c>
      <c r="J36" s="39">
        <f t="shared" si="2"/>
        <v>279479.28999999998</v>
      </c>
      <c r="K36" s="44">
        <v>279479.28999999998</v>
      </c>
      <c r="L36" s="44"/>
    </row>
    <row r="37" ht="72">
      <c r="A37" s="41" t="s">
        <v>106</v>
      </c>
      <c r="B37" s="41" t="s">
        <v>107</v>
      </c>
      <c r="C37" s="41" t="s">
        <v>100</v>
      </c>
      <c r="D37" s="42" t="s">
        <v>108</v>
      </c>
      <c r="E37" s="42" t="s">
        <v>111</v>
      </c>
      <c r="F37" s="42" t="s">
        <v>112</v>
      </c>
      <c r="G37" s="38">
        <f t="shared" si="0"/>
        <v>427200</v>
      </c>
      <c r="H37" s="43">
        <v>0</v>
      </c>
      <c r="I37" s="43">
        <v>427200</v>
      </c>
      <c r="J37" s="39">
        <f t="shared" si="2"/>
        <v>197000</v>
      </c>
      <c r="K37" s="44"/>
      <c r="L37" s="44">
        <v>197000</v>
      </c>
    </row>
    <row r="38" ht="36">
      <c r="A38" s="41" t="s">
        <v>106</v>
      </c>
      <c r="B38" s="41" t="s">
        <v>107</v>
      </c>
      <c r="C38" s="41" t="s">
        <v>100</v>
      </c>
      <c r="D38" s="42" t="s">
        <v>108</v>
      </c>
      <c r="E38" s="42" t="s">
        <v>113</v>
      </c>
      <c r="F38" s="42" t="s">
        <v>114</v>
      </c>
      <c r="G38" s="38">
        <f t="shared" si="0"/>
        <v>150000</v>
      </c>
      <c r="H38" s="43">
        <v>150000</v>
      </c>
      <c r="I38" s="43"/>
      <c r="J38" s="39">
        <f t="shared" si="2"/>
        <v>0</v>
      </c>
      <c r="K38" s="44"/>
      <c r="L38" s="44"/>
    </row>
    <row r="39" ht="197.25" customHeight="1">
      <c r="A39" s="41" t="s">
        <v>115</v>
      </c>
      <c r="B39" s="41" t="s">
        <v>116</v>
      </c>
      <c r="C39" s="41" t="s">
        <v>100</v>
      </c>
      <c r="D39" s="42" t="s">
        <v>117</v>
      </c>
      <c r="E39" s="42" t="s">
        <v>118</v>
      </c>
      <c r="F39" s="42" t="s">
        <v>119</v>
      </c>
      <c r="G39" s="38">
        <f t="shared" si="0"/>
        <v>5765050</v>
      </c>
      <c r="H39" s="43">
        <v>111763</v>
      </c>
      <c r="I39" s="43">
        <v>5653287</v>
      </c>
      <c r="J39" s="39">
        <f t="shared" si="2"/>
        <v>1336986.49</v>
      </c>
      <c r="K39" s="44">
        <v>92635.199999999997</v>
      </c>
      <c r="L39" s="44">
        <v>1244351.29</v>
      </c>
    </row>
    <row r="40" ht="96">
      <c r="A40" s="41" t="s">
        <v>120</v>
      </c>
      <c r="B40" s="41" t="s">
        <v>121</v>
      </c>
      <c r="C40" s="41" t="s">
        <v>122</v>
      </c>
      <c r="D40" s="42" t="s">
        <v>123</v>
      </c>
      <c r="E40" s="42" t="s">
        <v>124</v>
      </c>
      <c r="F40" s="42" t="s">
        <v>125</v>
      </c>
      <c r="G40" s="38">
        <f t="shared" si="0"/>
        <v>684857</v>
      </c>
      <c r="H40" s="43">
        <v>684857</v>
      </c>
      <c r="I40" s="43">
        <v>0</v>
      </c>
      <c r="J40" s="39">
        <f t="shared" si="2"/>
        <v>543062.46999999997</v>
      </c>
      <c r="K40" s="44">
        <v>543062.46999999997</v>
      </c>
      <c r="L40" s="44"/>
    </row>
    <row r="41" ht="96">
      <c r="A41" s="41" t="s">
        <v>120</v>
      </c>
      <c r="B41" s="41" t="s">
        <v>121</v>
      </c>
      <c r="C41" s="41" t="s">
        <v>122</v>
      </c>
      <c r="D41" s="42" t="s">
        <v>123</v>
      </c>
      <c r="E41" s="42" t="s">
        <v>126</v>
      </c>
      <c r="F41" s="42" t="s">
        <v>127</v>
      </c>
      <c r="G41" s="38">
        <f t="shared" si="0"/>
        <v>534997</v>
      </c>
      <c r="H41" s="43">
        <v>534997</v>
      </c>
      <c r="I41" s="43">
        <v>0</v>
      </c>
      <c r="J41" s="39">
        <f t="shared" si="2"/>
        <v>0</v>
      </c>
      <c r="K41" s="44"/>
      <c r="L41" s="44"/>
    </row>
    <row r="42" ht="36">
      <c r="A42" s="41" t="s">
        <v>128</v>
      </c>
      <c r="B42" s="41" t="s">
        <v>129</v>
      </c>
      <c r="C42" s="41" t="s">
        <v>122</v>
      </c>
      <c r="D42" s="42" t="s">
        <v>130</v>
      </c>
      <c r="E42" s="42" t="s">
        <v>131</v>
      </c>
      <c r="F42" s="42" t="s">
        <v>132</v>
      </c>
      <c r="G42" s="38">
        <f t="shared" si="0"/>
        <v>52900</v>
      </c>
      <c r="H42" s="43">
        <v>52900</v>
      </c>
      <c r="I42" s="43">
        <v>0</v>
      </c>
      <c r="J42" s="39">
        <f t="shared" si="2"/>
        <v>51450</v>
      </c>
      <c r="K42" s="44">
        <v>51450</v>
      </c>
      <c r="L42" s="44"/>
    </row>
    <row r="43" ht="36">
      <c r="A43" s="49" t="s">
        <v>133</v>
      </c>
      <c r="B43" s="49">
        <v>7130</v>
      </c>
      <c r="C43" s="49" t="s">
        <v>134</v>
      </c>
      <c r="D43" s="42" t="s">
        <v>135</v>
      </c>
      <c r="E43" s="42" t="s">
        <v>136</v>
      </c>
      <c r="F43" s="42" t="s">
        <v>137</v>
      </c>
      <c r="G43" s="38">
        <f t="shared" si="0"/>
        <v>363631.15000000002</v>
      </c>
      <c r="H43" s="43">
        <v>0</v>
      </c>
      <c r="I43" s="43">
        <v>363631.15000000002</v>
      </c>
      <c r="J43" s="39">
        <f t="shared" si="2"/>
        <v>78350</v>
      </c>
      <c r="K43" s="44"/>
      <c r="L43" s="44">
        <v>78350</v>
      </c>
    </row>
    <row r="44" ht="36">
      <c r="A44" s="41" t="s">
        <v>138</v>
      </c>
      <c r="B44" s="41" t="s">
        <v>139</v>
      </c>
      <c r="C44" s="41" t="s">
        <v>140</v>
      </c>
      <c r="D44" s="42" t="s">
        <v>141</v>
      </c>
      <c r="E44" s="42" t="s">
        <v>142</v>
      </c>
      <c r="F44" s="42" t="s">
        <v>143</v>
      </c>
      <c r="G44" s="38">
        <f t="shared" si="0"/>
        <v>91200</v>
      </c>
      <c r="H44" s="43">
        <v>91200</v>
      </c>
      <c r="I44" s="43">
        <v>0</v>
      </c>
      <c r="J44" s="39">
        <f t="shared" si="2"/>
        <v>0</v>
      </c>
      <c r="K44" s="44"/>
      <c r="L44" s="44"/>
    </row>
    <row r="45" ht="36">
      <c r="A45" s="41" t="s">
        <v>144</v>
      </c>
      <c r="B45" s="41" t="s">
        <v>145</v>
      </c>
      <c r="C45" s="41" t="s">
        <v>146</v>
      </c>
      <c r="D45" s="42" t="s">
        <v>147</v>
      </c>
      <c r="E45" s="42" t="s">
        <v>148</v>
      </c>
      <c r="F45" s="42" t="s">
        <v>149</v>
      </c>
      <c r="G45" s="38">
        <f t="shared" si="0"/>
        <v>217730</v>
      </c>
      <c r="H45" s="43">
        <v>217730</v>
      </c>
      <c r="I45" s="43">
        <v>0</v>
      </c>
      <c r="J45" s="39">
        <f t="shared" si="2"/>
        <v>126000</v>
      </c>
      <c r="K45" s="44">
        <v>126000</v>
      </c>
      <c r="L45" s="44"/>
    </row>
    <row r="46" ht="144">
      <c r="A46" s="41" t="s">
        <v>150</v>
      </c>
      <c r="B46" s="41">
        <v>7461</v>
      </c>
      <c r="C46" s="41" t="s">
        <v>151</v>
      </c>
      <c r="D46" s="42" t="s">
        <v>152</v>
      </c>
      <c r="E46" s="41" t="s">
        <v>153</v>
      </c>
      <c r="F46" s="42" t="s">
        <v>154</v>
      </c>
      <c r="G46" s="38">
        <f t="shared" si="0"/>
        <v>10597951.779999999</v>
      </c>
      <c r="H46" s="43">
        <v>7585250</v>
      </c>
      <c r="I46" s="43">
        <v>3012701.7799999998</v>
      </c>
      <c r="J46" s="39">
        <f t="shared" si="2"/>
        <v>8583824.0700000003</v>
      </c>
      <c r="K46" s="44">
        <v>5729348.4299999997</v>
      </c>
      <c r="L46" s="44">
        <v>2854475.6400000001</v>
      </c>
    </row>
    <row r="47" ht="36">
      <c r="A47" s="41" t="s">
        <v>155</v>
      </c>
      <c r="B47" s="41" t="s">
        <v>156</v>
      </c>
      <c r="C47" s="41" t="s">
        <v>157</v>
      </c>
      <c r="D47" s="42" t="s">
        <v>158</v>
      </c>
      <c r="E47" s="42" t="s">
        <v>28</v>
      </c>
      <c r="F47" s="42" t="s">
        <v>159</v>
      </c>
      <c r="G47" s="38">
        <f t="shared" si="0"/>
        <v>94800</v>
      </c>
      <c r="H47" s="43">
        <v>94800</v>
      </c>
      <c r="I47" s="43">
        <v>0</v>
      </c>
      <c r="J47" s="39">
        <f t="shared" si="2"/>
        <v>93481</v>
      </c>
      <c r="K47" s="44">
        <v>93481</v>
      </c>
      <c r="L47" s="44"/>
    </row>
    <row r="48" ht="72">
      <c r="A48" s="41" t="s">
        <v>160</v>
      </c>
      <c r="B48" s="41" t="s">
        <v>161</v>
      </c>
      <c r="C48" s="41" t="s">
        <v>162</v>
      </c>
      <c r="D48" s="42" t="s">
        <v>163</v>
      </c>
      <c r="E48" s="42" t="s">
        <v>164</v>
      </c>
      <c r="F48" s="42" t="s">
        <v>165</v>
      </c>
      <c r="G48" s="38">
        <f t="shared" si="0"/>
        <v>622697.02000000002</v>
      </c>
      <c r="H48" s="43">
        <v>319877</v>
      </c>
      <c r="I48" s="43">
        <v>302820.02000000002</v>
      </c>
      <c r="J48" s="39">
        <f t="shared" si="2"/>
        <v>620561.32000000007</v>
      </c>
      <c r="K48" s="44">
        <v>317741.29999999999</v>
      </c>
      <c r="L48" s="44">
        <v>302820.02000000002</v>
      </c>
    </row>
    <row r="49" ht="72">
      <c r="A49" s="41" t="s">
        <v>166</v>
      </c>
      <c r="B49" s="50">
        <v>8220</v>
      </c>
      <c r="C49" s="41" t="s">
        <v>167</v>
      </c>
      <c r="D49" s="42" t="s">
        <v>168</v>
      </c>
      <c r="E49" s="42" t="s">
        <v>169</v>
      </c>
      <c r="F49" s="42" t="s">
        <v>170</v>
      </c>
      <c r="G49" s="38">
        <f t="shared" si="0"/>
        <v>572000</v>
      </c>
      <c r="H49" s="43">
        <v>572000</v>
      </c>
      <c r="I49" s="43"/>
      <c r="J49" s="39">
        <f t="shared" si="2"/>
        <v>507195</v>
      </c>
      <c r="K49" s="44">
        <v>507195</v>
      </c>
      <c r="L49" s="44"/>
    </row>
    <row r="50" ht="72">
      <c r="A50" s="45" t="s">
        <v>171</v>
      </c>
      <c r="B50" s="45" t="s">
        <v>172</v>
      </c>
      <c r="C50" s="45" t="s">
        <v>173</v>
      </c>
      <c r="D50" s="46" t="s">
        <v>174</v>
      </c>
      <c r="E50" s="46" t="s">
        <v>169</v>
      </c>
      <c r="F50" s="46" t="s">
        <v>175</v>
      </c>
      <c r="G50" s="47">
        <v>790000</v>
      </c>
      <c r="H50" s="48">
        <v>790000</v>
      </c>
      <c r="I50" s="48">
        <v>0</v>
      </c>
      <c r="J50" s="39">
        <f t="shared" si="2"/>
        <v>181429</v>
      </c>
      <c r="K50" s="44">
        <v>181429</v>
      </c>
      <c r="L50" s="44"/>
    </row>
    <row r="51" ht="36">
      <c r="A51" s="41" t="s">
        <v>171</v>
      </c>
      <c r="B51" s="41" t="s">
        <v>172</v>
      </c>
      <c r="C51" s="41" t="s">
        <v>173</v>
      </c>
      <c r="D51" s="42" t="s">
        <v>174</v>
      </c>
      <c r="E51" s="42" t="s">
        <v>164</v>
      </c>
      <c r="F51" s="42" t="s">
        <v>176</v>
      </c>
      <c r="G51" s="38">
        <f t="shared" si="0"/>
        <v>398511.33000000002</v>
      </c>
      <c r="H51" s="43">
        <v>397988</v>
      </c>
      <c r="I51" s="43">
        <v>523.33000000000004</v>
      </c>
      <c r="J51" s="39">
        <f t="shared" si="2"/>
        <v>298508.33000000002</v>
      </c>
      <c r="K51" s="44">
        <v>297985</v>
      </c>
      <c r="L51" s="44">
        <v>523.33000000000004</v>
      </c>
    </row>
    <row r="52" ht="72">
      <c r="A52" s="41" t="s">
        <v>171</v>
      </c>
      <c r="B52" s="41" t="s">
        <v>172</v>
      </c>
      <c r="C52" s="41" t="s">
        <v>173</v>
      </c>
      <c r="D52" s="42" t="s">
        <v>174</v>
      </c>
      <c r="E52" s="42" t="s">
        <v>177</v>
      </c>
      <c r="F52" s="42" t="s">
        <v>178</v>
      </c>
      <c r="G52" s="38">
        <f t="shared" si="0"/>
        <v>200000</v>
      </c>
      <c r="H52" s="43">
        <v>200000</v>
      </c>
      <c r="I52" s="43">
        <v>0</v>
      </c>
      <c r="J52" s="39">
        <f t="shared" si="2"/>
        <v>119365</v>
      </c>
      <c r="K52" s="44">
        <v>119365</v>
      </c>
      <c r="L52" s="44"/>
    </row>
    <row r="53" s="2" customFormat="1" ht="120">
      <c r="A53" s="51" t="s">
        <v>171</v>
      </c>
      <c r="B53" s="51" t="s">
        <v>172</v>
      </c>
      <c r="C53" s="51" t="s">
        <v>173</v>
      </c>
      <c r="D53" s="52" t="s">
        <v>174</v>
      </c>
      <c r="E53" s="52" t="s">
        <v>179</v>
      </c>
      <c r="F53" s="52" t="s">
        <v>180</v>
      </c>
      <c r="G53" s="38">
        <f t="shared" si="0"/>
        <v>15655000</v>
      </c>
      <c r="H53" s="53">
        <v>8060248</v>
      </c>
      <c r="I53" s="53">
        <v>7594752</v>
      </c>
      <c r="J53" s="39">
        <f t="shared" si="2"/>
        <v>8253529.5099999998</v>
      </c>
      <c r="K53" s="44">
        <v>6166597.5099999998</v>
      </c>
      <c r="L53" s="44">
        <v>2086932</v>
      </c>
    </row>
    <row r="54" s="2" customFormat="1" ht="180">
      <c r="A54" s="51" t="s">
        <v>171</v>
      </c>
      <c r="B54" s="51" t="s">
        <v>172</v>
      </c>
      <c r="C54" s="51" t="s">
        <v>173</v>
      </c>
      <c r="D54" s="52" t="s">
        <v>174</v>
      </c>
      <c r="E54" s="52" t="s">
        <v>34</v>
      </c>
      <c r="F54" s="52" t="s">
        <v>181</v>
      </c>
      <c r="G54" s="38">
        <f t="shared" si="0"/>
        <v>445000</v>
      </c>
      <c r="H54" s="53">
        <v>445000</v>
      </c>
      <c r="I54" s="53"/>
      <c r="J54" s="39">
        <f t="shared" si="2"/>
        <v>38240</v>
      </c>
      <c r="K54" s="44">
        <v>38240</v>
      </c>
      <c r="L54" s="44"/>
    </row>
    <row r="55" ht="48">
      <c r="A55" s="41" t="s">
        <v>182</v>
      </c>
      <c r="B55" s="41" t="s">
        <v>183</v>
      </c>
      <c r="C55" s="41" t="s">
        <v>184</v>
      </c>
      <c r="D55" s="42" t="s">
        <v>185</v>
      </c>
      <c r="E55" s="42" t="s">
        <v>186</v>
      </c>
      <c r="F55" s="42" t="s">
        <v>187</v>
      </c>
      <c r="G55" s="38">
        <f t="shared" si="0"/>
        <v>397500</v>
      </c>
      <c r="H55" s="43">
        <v>247500</v>
      </c>
      <c r="I55" s="43">
        <v>150000</v>
      </c>
      <c r="J55" s="39">
        <f t="shared" si="2"/>
        <v>0</v>
      </c>
      <c r="K55" s="44"/>
      <c r="L55" s="44"/>
    </row>
    <row r="56" ht="48">
      <c r="A56" s="41" t="s">
        <v>188</v>
      </c>
      <c r="B56" s="41" t="s">
        <v>189</v>
      </c>
      <c r="C56" s="41" t="s">
        <v>184</v>
      </c>
      <c r="D56" s="42" t="s">
        <v>190</v>
      </c>
      <c r="E56" s="42" t="s">
        <v>186</v>
      </c>
      <c r="F56" s="42" t="s">
        <v>187</v>
      </c>
      <c r="G56" s="38">
        <f t="shared" si="0"/>
        <v>-150000</v>
      </c>
      <c r="H56" s="43">
        <v>0</v>
      </c>
      <c r="I56" s="43">
        <v>-150000</v>
      </c>
      <c r="J56" s="39">
        <f t="shared" si="2"/>
        <v>-199191.84</v>
      </c>
      <c r="K56" s="44"/>
      <c r="L56" s="44">
        <v>-199191.84</v>
      </c>
    </row>
    <row r="57" s="54" customFormat="1" ht="36">
      <c r="A57" s="36" t="s">
        <v>191</v>
      </c>
      <c r="B57" s="36" t="s">
        <v>15</v>
      </c>
      <c r="C57" s="36" t="s">
        <v>15</v>
      </c>
      <c r="D57" s="37" t="s">
        <v>192</v>
      </c>
      <c r="E57" s="37" t="s">
        <v>15</v>
      </c>
      <c r="F57" s="37" t="s">
        <v>15</v>
      </c>
      <c r="G57" s="38">
        <f t="shared" si="0"/>
        <v>9627964.1099999994</v>
      </c>
      <c r="H57" s="38">
        <f t="shared" ref="H57:L57" si="3">H58</f>
        <v>4299960</v>
      </c>
      <c r="I57" s="38">
        <f t="shared" si="3"/>
        <v>5328004.1100000003</v>
      </c>
      <c r="J57" s="39">
        <f t="shared" si="2"/>
        <v>3617933.3599999999</v>
      </c>
      <c r="K57" s="55">
        <f t="shared" si="3"/>
        <v>2417211.73</v>
      </c>
      <c r="L57" s="55">
        <f t="shared" si="3"/>
        <v>1200721.6299999999</v>
      </c>
      <c r="M57" s="56"/>
      <c r="N57" s="56"/>
      <c r="O57" s="56"/>
      <c r="P57" s="56"/>
    </row>
    <row r="58" s="54" customFormat="1" ht="36">
      <c r="A58" s="36" t="s">
        <v>193</v>
      </c>
      <c r="B58" s="36" t="s">
        <v>15</v>
      </c>
      <c r="C58" s="36" t="s">
        <v>15</v>
      </c>
      <c r="D58" s="37" t="s">
        <v>192</v>
      </c>
      <c r="E58" s="37" t="s">
        <v>15</v>
      </c>
      <c r="F58" s="37" t="s">
        <v>15</v>
      </c>
      <c r="G58" s="38">
        <f t="shared" si="0"/>
        <v>9627964.1099999994</v>
      </c>
      <c r="H58" s="38">
        <f>SUM(H59:H67)</f>
        <v>4299960</v>
      </c>
      <c r="I58" s="38">
        <f>SUM(I59:I67)</f>
        <v>5328004.1100000003</v>
      </c>
      <c r="J58" s="39">
        <f t="shared" si="2"/>
        <v>3617933.3599999999</v>
      </c>
      <c r="K58" s="55">
        <f>SUM(K59:K67)</f>
        <v>2417211.73</v>
      </c>
      <c r="L58" s="55">
        <f>SUM(L59:L67)</f>
        <v>1200721.6299999999</v>
      </c>
      <c r="M58" s="56"/>
      <c r="N58" s="56"/>
      <c r="O58" s="56"/>
      <c r="P58" s="56"/>
    </row>
    <row r="59" ht="36">
      <c r="A59" s="41" t="s">
        <v>194</v>
      </c>
      <c r="B59" s="41" t="s">
        <v>77</v>
      </c>
      <c r="C59" s="41" t="s">
        <v>195</v>
      </c>
      <c r="D59" s="42" t="s">
        <v>196</v>
      </c>
      <c r="E59" s="42" t="s">
        <v>197</v>
      </c>
      <c r="F59" s="42" t="s">
        <v>198</v>
      </c>
      <c r="G59" s="38">
        <f t="shared" si="0"/>
        <v>3404188.0099999998</v>
      </c>
      <c r="H59" s="43">
        <v>1982057</v>
      </c>
      <c r="I59" s="43">
        <v>1422131.01</v>
      </c>
      <c r="J59" s="39">
        <f t="shared" si="2"/>
        <v>1580435.96</v>
      </c>
      <c r="K59" s="44">
        <v>1094280.8500000001</v>
      </c>
      <c r="L59" s="44">
        <v>486155.10999999999</v>
      </c>
    </row>
    <row r="60" ht="36">
      <c r="A60" s="41" t="s">
        <v>199</v>
      </c>
      <c r="B60" s="41" t="s">
        <v>200</v>
      </c>
      <c r="C60" s="41" t="s">
        <v>201</v>
      </c>
      <c r="D60" s="42" t="s">
        <v>202</v>
      </c>
      <c r="E60" s="42" t="s">
        <v>203</v>
      </c>
      <c r="F60" s="42" t="s">
        <v>204</v>
      </c>
      <c r="G60" s="38">
        <f t="shared" si="0"/>
        <v>5188123.0999999996</v>
      </c>
      <c r="H60" s="43">
        <v>1282250</v>
      </c>
      <c r="I60" s="43">
        <v>3905873.1000000001</v>
      </c>
      <c r="J60" s="39">
        <f t="shared" si="2"/>
        <v>1546623.1899999999</v>
      </c>
      <c r="K60" s="44">
        <v>832056.67000000004</v>
      </c>
      <c r="L60" s="44">
        <v>714566.52000000002</v>
      </c>
    </row>
    <row r="61" ht="36">
      <c r="A61" s="41" t="s">
        <v>199</v>
      </c>
      <c r="B61" s="41" t="s">
        <v>200</v>
      </c>
      <c r="C61" s="41" t="s">
        <v>201</v>
      </c>
      <c r="D61" s="42" t="s">
        <v>202</v>
      </c>
      <c r="E61" s="42" t="s">
        <v>205</v>
      </c>
      <c r="F61" s="42" t="s">
        <v>206</v>
      </c>
      <c r="G61" s="38">
        <f t="shared" si="0"/>
        <v>451500</v>
      </c>
      <c r="H61" s="43">
        <v>451500</v>
      </c>
      <c r="I61" s="43">
        <v>0</v>
      </c>
      <c r="J61" s="39">
        <f t="shared" si="2"/>
        <v>358924.71000000002</v>
      </c>
      <c r="K61" s="57">
        <v>358924.71000000002</v>
      </c>
      <c r="L61" s="57"/>
    </row>
    <row r="62" ht="72">
      <c r="A62" s="41" t="s">
        <v>199</v>
      </c>
      <c r="B62" s="41" t="s">
        <v>200</v>
      </c>
      <c r="C62" s="41" t="s">
        <v>201</v>
      </c>
      <c r="D62" s="42" t="s">
        <v>202</v>
      </c>
      <c r="E62" s="42" t="s">
        <v>207</v>
      </c>
      <c r="F62" s="42" t="s">
        <v>208</v>
      </c>
      <c r="G62" s="38">
        <f t="shared" si="0"/>
        <v>1000</v>
      </c>
      <c r="H62" s="53">
        <v>1000</v>
      </c>
      <c r="I62" s="53">
        <v>0</v>
      </c>
      <c r="J62" s="39">
        <f t="shared" si="2"/>
        <v>0</v>
      </c>
      <c r="K62" s="57"/>
      <c r="L62" s="57"/>
    </row>
    <row r="63" ht="72">
      <c r="A63" s="41" t="s">
        <v>209</v>
      </c>
      <c r="B63" s="41" t="s">
        <v>55</v>
      </c>
      <c r="C63" s="41" t="s">
        <v>210</v>
      </c>
      <c r="D63" s="42" t="s">
        <v>211</v>
      </c>
      <c r="E63" s="42" t="s">
        <v>212</v>
      </c>
      <c r="F63" s="42" t="s">
        <v>213</v>
      </c>
      <c r="G63" s="38">
        <f t="shared" si="0"/>
        <v>33000</v>
      </c>
      <c r="H63" s="53">
        <v>33000</v>
      </c>
      <c r="I63" s="53">
        <v>0</v>
      </c>
      <c r="J63" s="39">
        <f t="shared" si="2"/>
        <v>16563</v>
      </c>
      <c r="K63" s="57">
        <v>16563</v>
      </c>
      <c r="L63" s="57"/>
    </row>
    <row r="64" ht="72">
      <c r="A64" s="49" t="s">
        <v>214</v>
      </c>
      <c r="B64" s="49" t="s">
        <v>215</v>
      </c>
      <c r="C64" s="49" t="s">
        <v>216</v>
      </c>
      <c r="D64" s="42" t="s">
        <v>217</v>
      </c>
      <c r="E64" s="42" t="s">
        <v>207</v>
      </c>
      <c r="F64" s="42" t="s">
        <v>208</v>
      </c>
      <c r="G64" s="38">
        <f t="shared" si="0"/>
        <v>134000</v>
      </c>
      <c r="H64" s="43">
        <v>134000</v>
      </c>
      <c r="I64" s="43">
        <v>0</v>
      </c>
      <c r="J64" s="39">
        <f t="shared" si="2"/>
        <v>35011.43</v>
      </c>
      <c r="K64" s="57">
        <v>35011.43</v>
      </c>
      <c r="L64" s="57"/>
    </row>
    <row r="65" ht="114.75">
      <c r="A65" s="41" t="s">
        <v>214</v>
      </c>
      <c r="B65" s="41" t="s">
        <v>215</v>
      </c>
      <c r="C65" s="41" t="s">
        <v>216</v>
      </c>
      <c r="D65" s="42" t="s">
        <v>217</v>
      </c>
      <c r="E65" s="42" t="s">
        <v>218</v>
      </c>
      <c r="F65" s="42" t="s">
        <v>219</v>
      </c>
      <c r="G65" s="38">
        <f t="shared" si="0"/>
        <v>185483</v>
      </c>
      <c r="H65" s="43">
        <v>185483</v>
      </c>
      <c r="I65" s="43">
        <v>0</v>
      </c>
      <c r="J65" s="39">
        <f t="shared" si="2"/>
        <v>71325.070000000007</v>
      </c>
      <c r="K65" s="44">
        <v>71325.070000000007</v>
      </c>
      <c r="L65" s="57"/>
    </row>
    <row r="66" ht="38.25">
      <c r="A66" s="41" t="s">
        <v>214</v>
      </c>
      <c r="B66" s="41" t="s">
        <v>215</v>
      </c>
      <c r="C66" s="41" t="s">
        <v>216</v>
      </c>
      <c r="D66" s="42" t="s">
        <v>217</v>
      </c>
      <c r="E66" s="42" t="s">
        <v>220</v>
      </c>
      <c r="F66" s="42" t="s">
        <v>221</v>
      </c>
      <c r="G66" s="38">
        <f t="shared" si="0"/>
        <v>18100</v>
      </c>
      <c r="H66" s="43">
        <v>18100</v>
      </c>
      <c r="I66" s="43">
        <v>0</v>
      </c>
      <c r="J66" s="39">
        <f t="shared" si="2"/>
        <v>9050</v>
      </c>
      <c r="K66" s="44">
        <v>9050</v>
      </c>
      <c r="L66" s="57"/>
    </row>
    <row r="67" ht="76.5">
      <c r="A67" s="41" t="s">
        <v>214</v>
      </c>
      <c r="B67" s="41" t="s">
        <v>215</v>
      </c>
      <c r="C67" s="41" t="s">
        <v>216</v>
      </c>
      <c r="D67" s="42" t="s">
        <v>217</v>
      </c>
      <c r="E67" s="42" t="s">
        <v>212</v>
      </c>
      <c r="F67" s="42" t="s">
        <v>222</v>
      </c>
      <c r="G67" s="38">
        <f t="shared" si="0"/>
        <v>212570</v>
      </c>
      <c r="H67" s="43">
        <v>212570</v>
      </c>
      <c r="I67" s="43">
        <v>0</v>
      </c>
      <c r="J67" s="39">
        <f t="shared" si="2"/>
        <v>0</v>
      </c>
      <c r="K67" s="57"/>
      <c r="L67" s="58"/>
    </row>
    <row r="68" ht="38.25">
      <c r="A68" s="59" t="s">
        <v>223</v>
      </c>
      <c r="B68" s="59" t="s">
        <v>15</v>
      </c>
      <c r="C68" s="59" t="s">
        <v>15</v>
      </c>
      <c r="D68" s="60" t="s">
        <v>224</v>
      </c>
      <c r="E68" s="60" t="s">
        <v>15</v>
      </c>
      <c r="F68" s="60" t="s">
        <v>15</v>
      </c>
      <c r="G68" s="47">
        <f>G69</f>
        <v>7702493.0499999998</v>
      </c>
      <c r="H68" s="47">
        <f t="shared" ref="H68:I68" si="4">H69</f>
        <v>7037243.0499999998</v>
      </c>
      <c r="I68" s="47">
        <f t="shared" si="4"/>
        <v>665250</v>
      </c>
      <c r="J68" s="39">
        <f>J69</f>
        <v>3389342.3600000003</v>
      </c>
      <c r="K68" s="39">
        <f t="shared" ref="K68:L68" si="5">K69</f>
        <v>2732642.3600000003</v>
      </c>
      <c r="L68" s="39">
        <f t="shared" si="5"/>
        <v>656700</v>
      </c>
    </row>
    <row r="69" ht="38.25">
      <c r="A69" s="59" t="s">
        <v>225</v>
      </c>
      <c r="B69" s="59" t="s">
        <v>15</v>
      </c>
      <c r="C69" s="59" t="s">
        <v>15</v>
      </c>
      <c r="D69" s="60" t="s">
        <v>224</v>
      </c>
      <c r="E69" s="60" t="s">
        <v>15</v>
      </c>
      <c r="F69" s="60" t="s">
        <v>15</v>
      </c>
      <c r="G69" s="47">
        <f t="shared" ref="G69:G85" si="6">H69+I69</f>
        <v>7702493.0499999998</v>
      </c>
      <c r="H69" s="61">
        <f>SUM(H70:H81)</f>
        <v>7037243.0499999998</v>
      </c>
      <c r="I69" s="61">
        <f>SUM(I70:I81)</f>
        <v>665250</v>
      </c>
      <c r="J69" s="39">
        <f t="shared" ref="J69:J82" si="7">K69+L69</f>
        <v>3389342.3600000003</v>
      </c>
      <c r="K69" s="62">
        <f>SUM(K70:K81)</f>
        <v>2732642.3600000003</v>
      </c>
      <c r="L69" s="62">
        <f>SUM(L70:L81)</f>
        <v>656700</v>
      </c>
    </row>
    <row r="70" ht="51">
      <c r="A70" s="45" t="s">
        <v>226</v>
      </c>
      <c r="B70" s="45" t="s">
        <v>41</v>
      </c>
      <c r="C70" s="45" t="s">
        <v>42</v>
      </c>
      <c r="D70" s="46" t="s">
        <v>43</v>
      </c>
      <c r="E70" s="46" t="s">
        <v>44</v>
      </c>
      <c r="F70" s="46" t="s">
        <v>227</v>
      </c>
      <c r="G70" s="47">
        <f t="shared" si="6"/>
        <v>457740</v>
      </c>
      <c r="H70" s="48">
        <v>457740</v>
      </c>
      <c r="I70" s="48">
        <v>0</v>
      </c>
      <c r="J70" s="39">
        <f t="shared" si="7"/>
        <v>90000</v>
      </c>
      <c r="K70" s="57">
        <v>90000</v>
      </c>
      <c r="L70" s="58"/>
    </row>
    <row r="71" ht="51">
      <c r="A71" s="45" t="s">
        <v>226</v>
      </c>
      <c r="B71" s="45" t="s">
        <v>41</v>
      </c>
      <c r="C71" s="45" t="s">
        <v>42</v>
      </c>
      <c r="D71" s="46" t="s">
        <v>43</v>
      </c>
      <c r="E71" s="46" t="s">
        <v>46</v>
      </c>
      <c r="F71" s="46" t="s">
        <v>228</v>
      </c>
      <c r="G71" s="47">
        <f t="shared" si="6"/>
        <v>3730677.54</v>
      </c>
      <c r="H71" s="48">
        <v>3208227.54</v>
      </c>
      <c r="I71" s="48">
        <v>522450</v>
      </c>
      <c r="J71" s="39">
        <f t="shared" si="7"/>
        <v>1258978.99</v>
      </c>
      <c r="K71" s="57">
        <v>745078.98999999999</v>
      </c>
      <c r="L71" s="57">
        <v>513900</v>
      </c>
    </row>
    <row r="72" ht="51">
      <c r="A72" s="45" t="s">
        <v>229</v>
      </c>
      <c r="B72" s="45" t="s">
        <v>49</v>
      </c>
      <c r="C72" s="45" t="s">
        <v>50</v>
      </c>
      <c r="D72" s="46" t="s">
        <v>51</v>
      </c>
      <c r="E72" s="46" t="s">
        <v>44</v>
      </c>
      <c r="F72" s="46" t="s">
        <v>227</v>
      </c>
      <c r="G72" s="47">
        <f t="shared" si="6"/>
        <v>7400</v>
      </c>
      <c r="H72" s="48">
        <v>7400</v>
      </c>
      <c r="I72" s="48">
        <v>0</v>
      </c>
      <c r="J72" s="39">
        <f t="shared" si="7"/>
        <v>0</v>
      </c>
      <c r="K72" s="57"/>
      <c r="L72" s="58"/>
    </row>
    <row r="73" ht="51">
      <c r="A73" s="45" t="s">
        <v>229</v>
      </c>
      <c r="B73" s="45" t="s">
        <v>49</v>
      </c>
      <c r="C73" s="45" t="s">
        <v>50</v>
      </c>
      <c r="D73" s="46" t="s">
        <v>51</v>
      </c>
      <c r="E73" s="46" t="s">
        <v>46</v>
      </c>
      <c r="F73" s="46" t="s">
        <v>228</v>
      </c>
      <c r="G73" s="47">
        <f t="shared" si="6"/>
        <v>1434865.9299999999</v>
      </c>
      <c r="H73" s="48">
        <v>1292065.9299999999</v>
      </c>
      <c r="I73" s="48">
        <v>142800</v>
      </c>
      <c r="J73" s="39">
        <f t="shared" si="7"/>
        <v>898533.23999999999</v>
      </c>
      <c r="K73" s="57">
        <v>755733.23999999999</v>
      </c>
      <c r="L73" s="57">
        <v>142800</v>
      </c>
    </row>
    <row r="74" ht="51">
      <c r="A74" s="45" t="s">
        <v>230</v>
      </c>
      <c r="B74" s="45" t="s">
        <v>54</v>
      </c>
      <c r="C74" s="45" t="s">
        <v>55</v>
      </c>
      <c r="D74" s="46" t="s">
        <v>56</v>
      </c>
      <c r="E74" s="46" t="s">
        <v>57</v>
      </c>
      <c r="F74" s="46" t="s">
        <v>231</v>
      </c>
      <c r="G74" s="47">
        <f t="shared" si="6"/>
        <v>124096.37</v>
      </c>
      <c r="H74" s="48">
        <v>124096.37</v>
      </c>
      <c r="I74" s="48">
        <v>0</v>
      </c>
      <c r="J74" s="39">
        <f t="shared" si="7"/>
        <v>0</v>
      </c>
      <c r="K74" s="57"/>
      <c r="L74" s="58"/>
    </row>
    <row r="75" ht="51">
      <c r="A75" s="45" t="s">
        <v>232</v>
      </c>
      <c r="B75" s="45" t="s">
        <v>60</v>
      </c>
      <c r="C75" s="45" t="s">
        <v>55</v>
      </c>
      <c r="D75" s="46" t="s">
        <v>61</v>
      </c>
      <c r="E75" s="46" t="s">
        <v>57</v>
      </c>
      <c r="F75" s="46" t="s">
        <v>231</v>
      </c>
      <c r="G75" s="47">
        <f t="shared" si="6"/>
        <v>12691.51</v>
      </c>
      <c r="H75" s="48">
        <v>12691.51</v>
      </c>
      <c r="I75" s="48">
        <v>0</v>
      </c>
      <c r="J75" s="39">
        <f t="shared" si="7"/>
        <v>8892.3199999999997</v>
      </c>
      <c r="K75" s="57">
        <v>8892.3199999999997</v>
      </c>
      <c r="L75" s="58"/>
    </row>
    <row r="76" ht="63.75">
      <c r="A76" s="45" t="s">
        <v>233</v>
      </c>
      <c r="B76" s="45" t="s">
        <v>64</v>
      </c>
      <c r="C76" s="45" t="s">
        <v>65</v>
      </c>
      <c r="D76" s="46" t="s">
        <v>66</v>
      </c>
      <c r="E76" s="46" t="s">
        <v>67</v>
      </c>
      <c r="F76" s="46" t="s">
        <v>234</v>
      </c>
      <c r="G76" s="47">
        <f t="shared" si="6"/>
        <v>13700</v>
      </c>
      <c r="H76" s="48">
        <v>13700</v>
      </c>
      <c r="I76" s="48">
        <v>0</v>
      </c>
      <c r="J76" s="39">
        <f t="shared" si="7"/>
        <v>1800</v>
      </c>
      <c r="K76" s="57">
        <v>1800</v>
      </c>
      <c r="L76" s="58"/>
    </row>
    <row r="77" ht="51">
      <c r="A77" s="45" t="s">
        <v>235</v>
      </c>
      <c r="B77" s="45" t="s">
        <v>70</v>
      </c>
      <c r="C77" s="45" t="s">
        <v>71</v>
      </c>
      <c r="D77" s="46" t="s">
        <v>72</v>
      </c>
      <c r="E77" s="46" t="s">
        <v>73</v>
      </c>
      <c r="F77" s="46" t="s">
        <v>236</v>
      </c>
      <c r="G77" s="47">
        <f t="shared" si="6"/>
        <v>18100</v>
      </c>
      <c r="H77" s="48">
        <v>18100</v>
      </c>
      <c r="I77" s="48">
        <v>0</v>
      </c>
      <c r="J77" s="39">
        <f t="shared" si="7"/>
        <v>0</v>
      </c>
      <c r="K77" s="57"/>
      <c r="L77" s="58"/>
    </row>
    <row r="78" ht="89.25">
      <c r="A78" s="45" t="s">
        <v>237</v>
      </c>
      <c r="B78" s="45" t="s">
        <v>76</v>
      </c>
      <c r="C78" s="45" t="s">
        <v>77</v>
      </c>
      <c r="D78" s="46" t="s">
        <v>78</v>
      </c>
      <c r="E78" s="46" t="s">
        <v>79</v>
      </c>
      <c r="F78" s="46" t="s">
        <v>238</v>
      </c>
      <c r="G78" s="47">
        <f t="shared" si="6"/>
        <v>690761.69999999995</v>
      </c>
      <c r="H78" s="48">
        <v>690761.69999999995</v>
      </c>
      <c r="I78" s="48">
        <v>0</v>
      </c>
      <c r="J78" s="39">
        <f t="shared" si="7"/>
        <v>317037.78999999998</v>
      </c>
      <c r="K78" s="57">
        <v>317037.78999999998</v>
      </c>
      <c r="L78" s="58"/>
    </row>
    <row r="79" ht="51">
      <c r="A79" s="63" t="s">
        <v>239</v>
      </c>
      <c r="B79" s="45">
        <v>3192</v>
      </c>
      <c r="C79" s="45">
        <v>1030</v>
      </c>
      <c r="D79" s="46" t="s">
        <v>240</v>
      </c>
      <c r="E79" s="46" t="s">
        <v>241</v>
      </c>
      <c r="F79" s="46" t="s">
        <v>242</v>
      </c>
      <c r="G79" s="47">
        <f t="shared" si="6"/>
        <v>64000</v>
      </c>
      <c r="H79" s="48">
        <v>64000</v>
      </c>
      <c r="I79" s="48"/>
      <c r="J79" s="39">
        <f t="shared" si="7"/>
        <v>20160.02</v>
      </c>
      <c r="K79" s="57">
        <v>20160.02</v>
      </c>
      <c r="L79" s="58"/>
    </row>
    <row r="80" ht="191.25">
      <c r="A80" s="45" t="s">
        <v>243</v>
      </c>
      <c r="B80" s="45" t="s">
        <v>82</v>
      </c>
      <c r="C80" s="45" t="s">
        <v>83</v>
      </c>
      <c r="D80" s="46" t="s">
        <v>84</v>
      </c>
      <c r="E80" s="46" t="s">
        <v>85</v>
      </c>
      <c r="F80" s="46" t="s">
        <v>244</v>
      </c>
      <c r="G80" s="47">
        <f t="shared" si="6"/>
        <v>1138460</v>
      </c>
      <c r="H80" s="48">
        <v>1138460</v>
      </c>
      <c r="I80" s="48">
        <v>0</v>
      </c>
      <c r="J80" s="39">
        <f t="shared" si="7"/>
        <v>793940</v>
      </c>
      <c r="K80" s="57">
        <v>793940</v>
      </c>
      <c r="L80" s="58"/>
    </row>
    <row r="81" ht="38.25">
      <c r="A81" s="45" t="s">
        <v>243</v>
      </c>
      <c r="B81" s="45" t="s">
        <v>82</v>
      </c>
      <c r="C81" s="45" t="s">
        <v>83</v>
      </c>
      <c r="D81" s="46" t="s">
        <v>84</v>
      </c>
      <c r="E81" s="46" t="s">
        <v>245</v>
      </c>
      <c r="F81" s="46" t="s">
        <v>246</v>
      </c>
      <c r="G81" s="47">
        <f t="shared" si="6"/>
        <v>10000</v>
      </c>
      <c r="H81" s="48">
        <v>10000</v>
      </c>
      <c r="I81" s="48">
        <v>0</v>
      </c>
      <c r="J81" s="39">
        <f t="shared" si="7"/>
        <v>0</v>
      </c>
      <c r="K81" s="57"/>
      <c r="L81" s="58"/>
    </row>
    <row r="82" ht="38.25">
      <c r="A82" s="36" t="s">
        <v>247</v>
      </c>
      <c r="B82" s="36" t="s">
        <v>15</v>
      </c>
      <c r="C82" s="36" t="s">
        <v>15</v>
      </c>
      <c r="D82" s="37" t="s">
        <v>248</v>
      </c>
      <c r="E82" s="37" t="s">
        <v>15</v>
      </c>
      <c r="F82" s="37" t="s">
        <v>15</v>
      </c>
      <c r="G82" s="38">
        <f t="shared" si="6"/>
        <v>370000</v>
      </c>
      <c r="H82" s="38">
        <f t="shared" ref="H82:H85" si="8">H83</f>
        <v>370000</v>
      </c>
      <c r="I82" s="38">
        <f t="shared" ref="I82:I85" si="9">I83</f>
        <v>0</v>
      </c>
      <c r="J82" s="39">
        <f t="shared" si="7"/>
        <v>66818</v>
      </c>
      <c r="K82" s="55">
        <f t="shared" ref="K82:K85" si="10">K83</f>
        <v>66818</v>
      </c>
      <c r="L82" s="55">
        <f t="shared" ref="L82:L85" si="11">L83</f>
        <v>0</v>
      </c>
    </row>
    <row r="83" ht="38.25">
      <c r="A83" s="36" t="s">
        <v>249</v>
      </c>
      <c r="B83" s="36" t="s">
        <v>15</v>
      </c>
      <c r="C83" s="36" t="s">
        <v>15</v>
      </c>
      <c r="D83" s="37" t="s">
        <v>248</v>
      </c>
      <c r="E83" s="37" t="s">
        <v>15</v>
      </c>
      <c r="F83" s="37" t="s">
        <v>15</v>
      </c>
      <c r="G83" s="38">
        <f t="shared" si="6"/>
        <v>370000</v>
      </c>
      <c r="H83" s="38">
        <f t="shared" si="8"/>
        <v>370000</v>
      </c>
      <c r="I83" s="38">
        <f t="shared" si="9"/>
        <v>0</v>
      </c>
      <c r="J83" s="38">
        <f>J84</f>
        <v>66818</v>
      </c>
      <c r="K83" s="38">
        <f t="shared" si="10"/>
        <v>66818</v>
      </c>
      <c r="L83" s="38">
        <f t="shared" si="11"/>
        <v>0</v>
      </c>
    </row>
    <row r="84" ht="38.25">
      <c r="A84" s="41" t="s">
        <v>250</v>
      </c>
      <c r="B84" s="41" t="s">
        <v>251</v>
      </c>
      <c r="C84" s="41" t="s">
        <v>252</v>
      </c>
      <c r="D84" s="42" t="s">
        <v>253</v>
      </c>
      <c r="E84" s="42" t="s">
        <v>254</v>
      </c>
      <c r="F84" s="42" t="s">
        <v>255</v>
      </c>
      <c r="G84" s="38">
        <f t="shared" si="6"/>
        <v>370000</v>
      </c>
      <c r="H84" s="43">
        <v>370000</v>
      </c>
      <c r="I84" s="43">
        <v>0</v>
      </c>
      <c r="J84" s="39">
        <f t="shared" ref="J84:J85" si="12">K84+L84</f>
        <v>66818</v>
      </c>
      <c r="K84" s="44">
        <v>66818</v>
      </c>
      <c r="L84" s="58"/>
    </row>
    <row r="85" ht="25.5">
      <c r="A85" s="36">
        <v>3700000</v>
      </c>
      <c r="B85" s="36" t="s">
        <v>15</v>
      </c>
      <c r="C85" s="36" t="s">
        <v>15</v>
      </c>
      <c r="D85" s="37" t="s">
        <v>256</v>
      </c>
      <c r="E85" s="37" t="s">
        <v>15</v>
      </c>
      <c r="F85" s="37" t="s">
        <v>15</v>
      </c>
      <c r="G85" s="38">
        <f t="shared" si="6"/>
        <v>1772000</v>
      </c>
      <c r="H85" s="38">
        <f t="shared" si="8"/>
        <v>1022000</v>
      </c>
      <c r="I85" s="38">
        <f t="shared" si="9"/>
        <v>750000</v>
      </c>
      <c r="J85" s="39">
        <f t="shared" si="12"/>
        <v>1350800</v>
      </c>
      <c r="K85" s="55">
        <f t="shared" si="10"/>
        <v>602000</v>
      </c>
      <c r="L85" s="55">
        <f t="shared" si="11"/>
        <v>748800</v>
      </c>
    </row>
    <row r="86" ht="25.5">
      <c r="A86" s="36">
        <v>3710000</v>
      </c>
      <c r="B86" s="36" t="s">
        <v>15</v>
      </c>
      <c r="C86" s="36" t="s">
        <v>15</v>
      </c>
      <c r="D86" s="37" t="s">
        <v>256</v>
      </c>
      <c r="E86" s="37" t="s">
        <v>15</v>
      </c>
      <c r="F86" s="37" t="s">
        <v>15</v>
      </c>
      <c r="G86" s="38">
        <f>G87+G88+G89+G90</f>
        <v>1772000</v>
      </c>
      <c r="H86" s="38">
        <f>H87+H88+H89+H90</f>
        <v>1022000</v>
      </c>
      <c r="I86" s="38">
        <f>I87+I88</f>
        <v>750000</v>
      </c>
      <c r="J86" s="40">
        <f>J87+J88+J89+J90</f>
        <v>1350800</v>
      </c>
      <c r="K86" s="40">
        <f t="shared" ref="K86:L86" si="13">K87+K88</f>
        <v>602000</v>
      </c>
      <c r="L86" s="40">
        <f t="shared" si="13"/>
        <v>748800</v>
      </c>
    </row>
    <row r="87" ht="153">
      <c r="A87" s="64">
        <v>3719800</v>
      </c>
      <c r="B87" s="41">
        <v>9800</v>
      </c>
      <c r="C87" s="45" t="s">
        <v>25</v>
      </c>
      <c r="D87" s="42" t="s">
        <v>257</v>
      </c>
      <c r="E87" s="42" t="s">
        <v>34</v>
      </c>
      <c r="F87" s="42" t="s">
        <v>258</v>
      </c>
      <c r="G87" s="38">
        <f>H87+I87</f>
        <v>1245000</v>
      </c>
      <c r="H87" s="43">
        <v>495000</v>
      </c>
      <c r="I87" s="43">
        <v>750000</v>
      </c>
      <c r="J87" s="39">
        <f t="shared" ref="J87:J91" si="14">K87+L87</f>
        <v>1243800</v>
      </c>
      <c r="K87" s="44">
        <v>495000</v>
      </c>
      <c r="L87" s="57">
        <v>748800</v>
      </c>
    </row>
    <row r="88" ht="51">
      <c r="A88" s="65" t="s">
        <v>259</v>
      </c>
      <c r="B88" s="65" t="s">
        <v>260</v>
      </c>
      <c r="C88" s="65" t="s">
        <v>25</v>
      </c>
      <c r="D88" s="66" t="s">
        <v>257</v>
      </c>
      <c r="E88" s="66" t="s">
        <v>261</v>
      </c>
      <c r="F88" s="66" t="s">
        <v>262</v>
      </c>
      <c r="G88" s="67">
        <v>107000</v>
      </c>
      <c r="H88" s="68">
        <v>107000</v>
      </c>
      <c r="I88" s="68">
        <v>0</v>
      </c>
      <c r="J88" s="69">
        <f t="shared" si="14"/>
        <v>107000</v>
      </c>
      <c r="K88" s="70">
        <v>107000</v>
      </c>
      <c r="L88" s="71"/>
    </row>
    <row r="89" ht="51">
      <c r="A89" s="72" t="s">
        <v>259</v>
      </c>
      <c r="B89" s="72" t="s">
        <v>260</v>
      </c>
      <c r="C89" s="72" t="s">
        <v>25</v>
      </c>
      <c r="D89" s="73" t="s">
        <v>257</v>
      </c>
      <c r="E89" s="73" t="s">
        <v>164</v>
      </c>
      <c r="F89" s="73" t="s">
        <v>263</v>
      </c>
      <c r="G89" s="74">
        <f t="shared" ref="G89:G91" si="15">H89+I89</f>
        <v>100000</v>
      </c>
      <c r="H89" s="75">
        <v>100000</v>
      </c>
      <c r="I89" s="75"/>
      <c r="J89" s="39">
        <f t="shared" si="14"/>
        <v>0</v>
      </c>
      <c r="K89" s="44"/>
      <c r="L89" s="58"/>
    </row>
    <row r="90" ht="89.25">
      <c r="A90" s="76" t="s">
        <v>259</v>
      </c>
      <c r="B90" s="76" t="s">
        <v>260</v>
      </c>
      <c r="C90" s="76" t="s">
        <v>25</v>
      </c>
      <c r="D90" s="77" t="s">
        <v>257</v>
      </c>
      <c r="E90" s="78" t="s">
        <v>179</v>
      </c>
      <c r="F90" s="79" t="s">
        <v>264</v>
      </c>
      <c r="G90" s="74">
        <f t="shared" si="15"/>
        <v>320000</v>
      </c>
      <c r="H90" s="75">
        <v>320000</v>
      </c>
      <c r="I90" s="75"/>
      <c r="J90" s="39">
        <f t="shared" si="14"/>
        <v>0</v>
      </c>
      <c r="K90" s="44"/>
      <c r="L90" s="58"/>
    </row>
    <row r="91" s="54" customFormat="1">
      <c r="A91" s="80" t="s">
        <v>265</v>
      </c>
      <c r="B91" s="80" t="s">
        <v>265</v>
      </c>
      <c r="C91" s="80" t="s">
        <v>265</v>
      </c>
      <c r="D91" s="36" t="s">
        <v>266</v>
      </c>
      <c r="E91" s="36" t="s">
        <v>265</v>
      </c>
      <c r="F91" s="36" t="s">
        <v>265</v>
      </c>
      <c r="G91" s="38">
        <f t="shared" si="15"/>
        <v>70818551.390000001</v>
      </c>
      <c r="H91" s="38">
        <f>H12+H57+H82+H85+H68</f>
        <v>46720382</v>
      </c>
      <c r="I91" s="38">
        <f>I12+I57+I82+I85+I68</f>
        <v>24098169.390000001</v>
      </c>
      <c r="J91" s="39">
        <f t="shared" si="14"/>
        <v>41134106.150000006</v>
      </c>
      <c r="K91" s="40">
        <f>K12+K57+K82+K85+K68</f>
        <v>31962624.080000002</v>
      </c>
      <c r="L91" s="40">
        <f>L12+L57+L82+L85+L68</f>
        <v>9171482.0700000003</v>
      </c>
      <c r="M91" s="56"/>
      <c r="N91" s="56"/>
      <c r="O91" s="56"/>
      <c r="P91" s="56"/>
    </row>
    <row r="92">
      <c r="A92" s="81"/>
      <c r="B92" s="81"/>
      <c r="C92" s="81"/>
      <c r="D92" s="81"/>
      <c r="E92" s="81"/>
      <c r="F92" s="81"/>
      <c r="G92" s="81"/>
      <c r="H92" s="81"/>
      <c r="I92" s="81"/>
    </row>
    <row r="93">
      <c r="A93" s="82"/>
      <c r="B93" s="82"/>
      <c r="C93" s="82"/>
      <c r="D93" s="82"/>
      <c r="E93" s="82"/>
      <c r="F93" s="82"/>
      <c r="G93" s="82"/>
      <c r="H93" s="82"/>
      <c r="I93" s="82"/>
    </row>
    <row r="94">
      <c r="A94" s="81"/>
      <c r="B94" s="81"/>
      <c r="C94" s="81"/>
      <c r="D94" s="81"/>
      <c r="E94" s="81"/>
      <c r="F94" s="81"/>
      <c r="G94" s="81"/>
      <c r="H94" s="81"/>
      <c r="I94" s="81"/>
    </row>
    <row r="95" s="83" customFormat="1" ht="24.75" customHeight="1">
      <c r="A95" s="84" t="s">
        <v>267</v>
      </c>
      <c r="B95" s="84"/>
      <c r="C95" s="84"/>
      <c r="D95" s="84"/>
      <c r="E95" s="85" t="s">
        <v>268</v>
      </c>
      <c r="F95" s="86"/>
      <c r="G95" s="86"/>
      <c r="H95" s="86"/>
      <c r="I95" s="86"/>
      <c r="J95" s="87"/>
      <c r="K95" s="87"/>
      <c r="L95" s="87"/>
      <c r="M95" s="88"/>
      <c r="N95" s="88"/>
      <c r="O95" s="88"/>
      <c r="P95" s="88"/>
    </row>
  </sheetData>
  <mergeCells count="19">
    <mergeCell ref="G1:I1"/>
    <mergeCell ref="K2:L2"/>
    <mergeCell ref="A5:L5"/>
    <mergeCell ref="A8:A10"/>
    <mergeCell ref="B8:B10"/>
    <mergeCell ref="C8:C10"/>
    <mergeCell ref="D8:D10"/>
    <mergeCell ref="E8:E10"/>
    <mergeCell ref="F8:F10"/>
    <mergeCell ref="G8:I8"/>
    <mergeCell ref="J8:L8"/>
    <mergeCell ref="G9:G10"/>
    <mergeCell ref="H9:H10"/>
    <mergeCell ref="I9:I10"/>
    <mergeCell ref="J9:J10"/>
    <mergeCell ref="K9:K10"/>
    <mergeCell ref="L9:L10"/>
    <mergeCell ref="A93:I93"/>
    <mergeCell ref="A95:D95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72" useFirstPageNumber="0" usePrinterDefaults="1" verticalDpi="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СТАРОДУБ Людмила Олександрівна</cp:lastModifiedBy>
  <cp:revision>11</cp:revision>
  <dcterms:created xsi:type="dcterms:W3CDTF">2021-02-22T13:28:45Z</dcterms:created>
  <dcterms:modified xsi:type="dcterms:W3CDTF">2023-10-31T15:00:51Z</dcterms:modified>
</cp:coreProperties>
</file>