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Print_Titles" localSheetId="0" hidden="0">Лист1!$A:$C</definedName>
    <definedName name="_xlnm.Print_Area" localSheetId="0">Лист1!$A$1:$K$136</definedName>
  </definedNames>
  <calcPr/>
</workbook>
</file>

<file path=xl/sharedStrings.xml><?xml version="1.0" encoding="utf-8"?>
<sst xmlns="http://schemas.openxmlformats.org/spreadsheetml/2006/main" count="135" uniqueCount="135">
  <si>
    <t xml:space="preserve">Додаток 1
до рішення виконавчого комітету Менської міської ради 31 липня 2023 року №200</t>
  </si>
  <si>
    <t xml:space="preserve">Звіт про виконання бюджету Менської ТГ за 1 півріччя 2023 року</t>
  </si>
  <si>
    <t xml:space="preserve">Дохідна частина бюджету</t>
  </si>
  <si>
    <t>грн.</t>
  </si>
  <si>
    <t>ККД</t>
  </si>
  <si>
    <t>Доходи</t>
  </si>
  <si>
    <t xml:space="preserve">Звітні дані за 1 півріччя 2022 рік</t>
  </si>
  <si>
    <t xml:space="preserve">Бюджет на 2023 рік з урахуванням змін </t>
  </si>
  <si>
    <t xml:space="preserve">Бюджет на звітний період з урахуванням змін</t>
  </si>
  <si>
    <t xml:space="preserve">Виконано за 1 півріччя 2023 рік</t>
  </si>
  <si>
    <t xml:space="preserve">% виконання</t>
  </si>
  <si>
    <t xml:space="preserve">До звітних даних за 2022 рік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</si>
  <si>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</si>
  <si>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</si>
  <si>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</si>
  <si>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</si>
  <si>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7=к.6/к.4</t>
  </si>
  <si>
    <t>8=к.6/к.5</t>
  </si>
  <si>
    <t>9=к.6-к.3</t>
  </si>
  <si>
    <t>10=к.6/к.3</t>
  </si>
  <si>
    <t xml:space="preserve">Загальний фонд</t>
  </si>
  <si>
    <t xml:space="preserve">Податкові надходження  </t>
  </si>
  <si>
    <t xml:space="preserve">Податки на доходи, податки на прибуток, податки на збільшення ринкової вартості  </t>
  </si>
  <si>
    <t xml:space="preserve"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</si>
  <si>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</si>
  <si>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</si>
  <si>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</si>
  <si>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</si>
  <si>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 </t>
  </si>
  <si>
    <t xml:space="preserve">Податок на прибуток підприємств та фінансових установ комунальної власності </t>
  </si>
  <si>
    <t xml:space="preserve">Рентна плата та плата за використання інших природних ресурсів </t>
  </si>
  <si>
    <t xml:space="preserve">Рентна плата за спеціальне використання лісових ресурсів 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</si>
  <si>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 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</si>
  <si>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</si>
  <si>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 xml:space="preserve">Рентна плата за спеціальне використання води </t>
  </si>
  <si>
    <t xml:space="preserve">Рентна плата за спеціальне використання води водних об`єктів місцевого значення </t>
  </si>
  <si>
    <t xml:space="preserve">Рентна плата за користування надрами </t>
  </si>
  <si>
    <t xml:space="preserve">Рентна плата за користування надрами для видобування корисних копалин загальнодержавного значення </t>
  </si>
  <si>
    <t xml:space="preserve">Внутрішні податки на товари та послуги  </t>
  </si>
  <si>
    <t xml:space="preserve">Акцизний податок з вироблених в Україні підакцизних товарів (продукції) </t>
  </si>
  <si>
    <t>Пальне</t>
  </si>
  <si>
    <t xml:space="preserve">Акцизний податок з ввезених на митну територію України підакцизних товарів (продукції) </t>
  </si>
  <si>
    <t xml:space="preserve">Акцизний податок з реалізації суб`єктами господарювання роздрібної торгівлі підакцизних товарів 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</si>
  <si>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</si>
  <si>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 xml:space="preserve"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</si>
  <si>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 xml:space="preserve">Місцеві податки </t>
  </si>
  <si>
    <t xml:space="preserve">Податок на майно 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</si>
  <si>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</si>
  <si>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</si>
  <si>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</si>
  <si>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</si>
  <si>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 xml:space="preserve">Земельний податок з юридичних осіб </t>
  </si>
  <si>
    <t xml:space="preserve">Орендна плата з юридичних осіб </t>
  </si>
  <si>
    <t xml:space="preserve">Земельний податок з фізичних осіб </t>
  </si>
  <si>
    <t xml:space="preserve">Орендна плата з фізичних осіб </t>
  </si>
  <si>
    <t xml:space="preserve">Транспортний податок з фізичних осіб </t>
  </si>
  <si>
    <t xml:space="preserve">Транспортний податок з юридичних осіб </t>
  </si>
  <si>
    <t xml:space="preserve">Туристичний збір </t>
  </si>
  <si>
    <t xml:space="preserve">Туристичний збір, сплачений юридичними особами </t>
  </si>
  <si>
    <t xml:space="preserve">Туристичний збір, сплачений фізичними особами </t>
  </si>
  <si>
    <t xml:space="preserve">Єдиний податок  </t>
  </si>
  <si>
    <t xml:space="preserve">Єдиний податок з юридичних осіб </t>
  </si>
  <si>
    <t xml:space="preserve">Єдиний податок з фізичних осіб 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</si>
  <si>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</si>
  <si>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 xml:space="preserve">Неподаткові надходження  </t>
  </si>
  <si>
    <t xml:space="preserve">Доходи від власності та підприємницької діяльності  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</si>
  <si>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</si>
  <si>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 xml:space="preserve">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</si>
  <si>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Інші надходження  </t>
  </si>
  <si>
    <t xml:space="preserve"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</si>
  <si>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 xml:space="preserve">Адміністративні штрафи та інші санкції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</si>
  <si>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</si>
  <si>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 xml:space="preserve">Плата за встановлення земельного сервітуту</t>
  </si>
  <si>
    <t xml:space="preserve">Адміністративні збори та платежі, доходи від некомерційної господарської діяльності </t>
  </si>
  <si>
    <t xml:space="preserve">Плата за надання адміністративних послуг</t>
  </si>
  <si>
    <t xml:space="preserve"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</si>
  <si>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</si>
  <si>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 </t>
  </si>
  <si>
    <t xml:space="preserve">Надходження від орендної плати за користування цілісним майновим комплексом та іншим державним майном  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</si>
  <si>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</si>
  <si>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  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</si>
  <si>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</si>
  <si>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 xml:space="preserve">Державне мито, не віднесене до інших категорій</t>
  </si>
  <si>
    <t xml:space="preserve">Державне мито, пов`язане з видачею та оформленням закордонних паспортів (посвідок) та паспортів громадян України  </t>
  </si>
  <si>
    <t xml:space="preserve">Інші неподаткові надходження 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</si>
  <si>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</si>
  <si>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 xml:space="preserve">Офіційні трансферти  </t>
  </si>
  <si>
    <t xml:space="preserve">Від органів державного управління  </t>
  </si>
  <si>
    <t xml:space="preserve">Дотації з державного бюджету місцевим бюджетам</t>
  </si>
  <si>
    <t xml:space="preserve">Базова дотація 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</si>
  <si>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</si>
  <si>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 xml:space="preserve">Субвенції з державного бюджету місцевим бюджетам</t>
  </si>
  <si>
    <t xml:space="preserve">Освітня субвенція з державного бюджету місцевим бюджетам 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</si>
  <si>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</si>
  <si>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розвиток мережі центрів надання адміністративних послуг</t>
  </si>
  <si>
    <t xml:space="preserve"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</si>
  <si>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 xml:space="preserve"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</si>
  <si>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</si>
  <si>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</si>
  <si>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 xml:space="preserve">Субвенції з місцевих бюджетів іншим місцевим бюджетам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</si>
  <si>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`Про статус ветеранів війни, гарантії їх соціального захисту`, для о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</si>
  <si>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</si>
  <si>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</si>
  <si>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</si>
  <si>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Інші субвенції з місцевого бюджету</t>
  </si>
  <si>
    <t xml:space="preserve"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</si>
  <si>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 xml:space="preserve">Всього без урахування трансферт</t>
  </si>
  <si>
    <t>Всього</t>
  </si>
  <si>
    <t xml:space="preserve">Спеціальний фонд</t>
  </si>
  <si>
    <t xml:space="preserve">Інші податки та збори </t>
  </si>
  <si>
    <t xml:space="preserve">Екологічний податок 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</si>
  <si>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</si>
  <si>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</si>
  <si>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</si>
  <si>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Надходження коштів пайової участі у розвитку інфраструктури населеного пункту</t>
  </si>
  <si>
    <t xml:space="preserve"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</si>
  <si>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 </t>
  </si>
  <si>
    <t xml:space="preserve">Плата за послуги, що надаються бюджетними установами згідно з їх основною діяльністю </t>
  </si>
  <si>
    <t xml:space="preserve">Надходження бюджетних установ від додаткової (господарської) діяльності 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</si>
  <si>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</si>
  <si>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 xml:space="preserve">Надходження бюджетних установ від реалізації в установленому порядку майна (крім нерухомого майна) </t>
  </si>
  <si>
    <t xml:space="preserve">Інші джерела власних надходжень бюджетних установ  </t>
  </si>
  <si>
    <t xml:space="preserve">Благодійні внески, гранти та дарунки 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</si>
  <si>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</si>
  <si>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 xml:space="preserve">Доходи від операцій з капіталом  </t>
  </si>
  <si>
    <t xml:space="preserve">Кошти від продажу землі і нематеріальних активів </t>
  </si>
  <si>
    <t xml:space="preserve">Кошти від продажу землі  </t>
  </si>
  <si>
    <t xml:space="preserve"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</si>
  <si>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Від Європейського Союзу, урядів іноземних держав, міжнародних організацій, донорських установ</t>
  </si>
  <si>
    <t xml:space="preserve">Надходження в рамках програм допомоги Європейського Союзу, урядів іноземних держав, міжнародних організацій, донорських установ</t>
  </si>
  <si>
    <t xml:space="preserve">Надходження в рамках програм допомоги урядів іноземних держав, міжнародних організацій, донорських установ</t>
  </si>
  <si>
    <t xml:space="preserve">Всього доходів спеціального фонду</t>
  </si>
  <si>
    <t xml:space="preserve">Всього доходів</t>
  </si>
  <si>
    <t xml:space="preserve">Начальник Фінансового управління
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</si>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</sst>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0.00"/>
  </numFmts>
  <fonts count="7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sz val="10.000000"/>
    </font>
    <font>
      <name val="Times New Roman"/>
      <sz val="10.000000"/>
    </font>
    <font>
      <name val="Times New Roman"/>
      <b/>
      <i/>
      <sz val="10.000000"/>
    </font>
    <font>
      <name val="Times New Roman"/>
      <b/>
      <color theme="1"/>
      <sz val="10.000000"/>
    </font>
    <font>
      <name val="Times New Roman"/>
      <color theme="1"/>
      <sz val="14.000000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2" tint="-0.099978637043366805"/>
        <bgColor theme="2" tint="-0.09997863704336680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39997558519241921"/>
        <bgColor theme="7" tint="0.39997558519241921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99">
    <xf fontId="0" fillId="0" borderId="0" numFmtId="0" xfId="0"/>
    <xf fontId="1" fillId="0" borderId="0" numFmtId="0" xfId="0" applyFont="1"/>
    <xf fontId="2" fillId="0" borderId="0" numFmtId="0" xfId="0" applyFont="1" applyAlignment="1">
      <alignment horizontal="center"/>
    </xf>
    <xf fontId="3" fillId="0" borderId="0" numFmtId="0" xfId="0" applyFont="1" applyAlignment="1">
      <alignment wrapText="1"/>
    </xf>
    <xf fontId="3" fillId="0" borderId="0" numFmtId="0" xfId="0" applyFont="1"/>
    <xf fontId="3" fillId="0" borderId="0" numFmtId="0" xfId="0" applyFont="1" applyAlignment="1">
      <alignment horizontal="left" wrapText="1"/>
    </xf>
    <xf fontId="3" fillId="0" borderId="0" numFmtId="0" xfId="0" applyFont="1" applyAlignment="1">
      <alignment horizontal="left"/>
    </xf>
    <xf fontId="3" fillId="0" borderId="0" numFmtId="0" xfId="0" applyFont="1" applyAlignment="1">
      <alignment horizontal="center"/>
    </xf>
    <xf fontId="3" fillId="0" borderId="1" numFmtId="0" xfId="0" applyFont="1" applyBorder="1"/>
    <xf fontId="2" fillId="0" borderId="2" numFmtId="0" xfId="0" applyFont="1" applyBorder="1" applyAlignment="1">
      <alignment horizontal="center"/>
    </xf>
    <xf fontId="2" fillId="0" borderId="2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center" vertical="center" wrapText="1"/>
    </xf>
    <xf fontId="3" fillId="0" borderId="7" numFmtId="0" xfId="0" applyFont="1" applyBorder="1"/>
    <xf fontId="3" fillId="0" borderId="8" numFmtId="0" xfId="0" applyFont="1" applyBorder="1" applyAlignment="1">
      <alignment horizontal="center"/>
    </xf>
    <xf fontId="3" fillId="0" borderId="8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 wrapText="1"/>
    </xf>
    <xf fontId="3" fillId="2" borderId="8" numFmtId="0" xfId="0" applyFont="1" applyFill="1" applyBorder="1" applyAlignment="1">
      <alignment horizontal="center"/>
    </xf>
    <xf fontId="2" fillId="2" borderId="8" numFmtId="0" xfId="0" applyFont="1" applyFill="1" applyBorder="1" applyAlignment="1">
      <alignment horizontal="center"/>
    </xf>
    <xf fontId="2" fillId="2" borderId="9" numFmtId="0" xfId="0" applyFont="1" applyFill="1" applyBorder="1" applyAlignment="1">
      <alignment horizontal="center" vertical="center" wrapText="1"/>
    </xf>
    <xf fontId="2" fillId="2" borderId="8" numFmtId="0" xfId="0" applyFont="1" applyFill="1" applyBorder="1" applyAlignment="1">
      <alignment horizontal="center" vertical="center" wrapText="1"/>
    </xf>
    <xf fontId="2" fillId="2" borderId="10" numFmtId="0" xfId="0" applyFont="1" applyFill="1" applyBorder="1" applyAlignment="1">
      <alignment horizontal="center" vertical="center" wrapText="1"/>
    </xf>
    <xf fontId="2" fillId="3" borderId="8" numFmtId="0" xfId="0" applyFont="1" applyFill="1" applyBorder="1"/>
    <xf fontId="2" fillId="3" borderId="8" numFmtId="0" xfId="0" applyFont="1" applyFill="1" applyBorder="1" applyAlignment="1">
      <alignment horizontal="center" vertical="center" wrapText="1"/>
    </xf>
    <xf fontId="2" fillId="3" borderId="8" numFmtId="4" xfId="0" applyNumberFormat="1" applyFont="1" applyFill="1" applyBorder="1"/>
    <xf fontId="2" fillId="3" borderId="8" numFmtId="160" xfId="0" applyNumberFormat="1" applyFont="1" applyFill="1" applyBorder="1"/>
    <xf fontId="2" fillId="3" borderId="10" numFmtId="160" xfId="0" applyNumberFormat="1" applyFont="1" applyFill="1" applyBorder="1"/>
    <xf fontId="3" fillId="0" borderId="7" numFmtId="0" xfId="0" applyFont="1" applyBorder="1" applyAlignment="1">
      <alignment vertical="center"/>
    </xf>
    <xf fontId="3" fillId="0" borderId="8" numFmtId="0" xfId="0" applyFont="1" applyBorder="1" applyAlignment="1">
      <alignment vertical="center"/>
    </xf>
    <xf fontId="4" fillId="0" borderId="8" numFmtId="0" xfId="0" applyFont="1" applyBorder="1" applyAlignment="1">
      <alignment vertical="center" wrapText="1"/>
    </xf>
    <xf fontId="3" fillId="0" borderId="8" numFmtId="4" xfId="0" applyNumberFormat="1" applyFont="1" applyBorder="1"/>
    <xf fontId="3" fillId="0" borderId="8" numFmtId="160" xfId="0" applyNumberFormat="1" applyFont="1" applyBorder="1"/>
    <xf fontId="3" fillId="0" borderId="10" numFmtId="160" xfId="0" applyNumberFormat="1" applyFont="1" applyBorder="1"/>
    <xf fontId="3" fillId="0" borderId="8" numFmtId="0" xfId="0" applyFont="1" applyBorder="1" applyAlignment="1">
      <alignment vertical="center" wrapText="1"/>
    </xf>
    <xf fontId="1" fillId="4" borderId="0" numFmtId="0" xfId="0" applyFont="1" applyFill="1"/>
    <xf fontId="3" fillId="4" borderId="7" numFmtId="0" xfId="0" applyFont="1" applyFill="1" applyBorder="1" applyAlignment="1">
      <alignment vertical="center"/>
    </xf>
    <xf fontId="3" fillId="4" borderId="8" numFmtId="0" xfId="0" applyFont="1" applyFill="1" applyBorder="1" applyAlignment="1">
      <alignment vertical="center"/>
    </xf>
    <xf fontId="3" fillId="4" borderId="8" numFmtId="0" xfId="0" applyFont="1" applyFill="1" applyBorder="1" applyAlignment="1">
      <alignment vertical="center" wrapText="1"/>
    </xf>
    <xf fontId="3" fillId="4" borderId="8" numFmtId="4" xfId="0" applyNumberFormat="1" applyFont="1" applyFill="1" applyBorder="1"/>
    <xf fontId="3" fillId="4" borderId="8" numFmtId="160" xfId="0" applyNumberFormat="1" applyFont="1" applyFill="1" applyBorder="1"/>
    <xf fontId="3" fillId="4" borderId="10" numFmtId="160" xfId="0" applyNumberFormat="1" applyFont="1" applyFill="1" applyBorder="1"/>
    <xf fontId="1" fillId="4" borderId="8" numFmtId="0" xfId="1" applyFont="1" applyFill="1" applyBorder="1"/>
    <xf fontId="4" fillId="4" borderId="8" numFmtId="0" xfId="0" applyFont="1" applyFill="1" applyBorder="1" applyAlignment="1">
      <alignment vertical="center" wrapText="1"/>
    </xf>
    <xf fontId="2" fillId="3" borderId="8" numFmtId="0" xfId="0" applyFont="1" applyFill="1" applyBorder="1" applyAlignment="1">
      <alignment vertical="center"/>
    </xf>
    <xf fontId="5" fillId="0" borderId="0" numFmtId="0" xfId="0" applyFont="1"/>
    <xf fontId="2" fillId="5" borderId="11" numFmtId="0" xfId="0" applyFont="1" applyFill="1" applyBorder="1"/>
    <xf fontId="2" fillId="5" borderId="12" numFmtId="0" xfId="0" applyFont="1" applyFill="1" applyBorder="1"/>
    <xf fontId="2" fillId="5" borderId="13" numFmtId="0" xfId="0" applyFont="1" applyFill="1" applyBorder="1"/>
    <xf fontId="2" fillId="5" borderId="8" numFmtId="4" xfId="0" applyNumberFormat="1" applyFont="1" applyFill="1" applyBorder="1"/>
    <xf fontId="2" fillId="5" borderId="8" numFmtId="160" xfId="0" applyNumberFormat="1" applyFont="1" applyFill="1" applyBorder="1"/>
    <xf fontId="2" fillId="5" borderId="10" numFmtId="160" xfId="0" applyNumberFormat="1" applyFont="1" applyFill="1" applyBorder="1"/>
    <xf fontId="2" fillId="6" borderId="11" numFmtId="0" xfId="0" applyFont="1" applyFill="1" applyBorder="1"/>
    <xf fontId="2" fillId="6" borderId="12" numFmtId="0" xfId="0" applyFont="1" applyFill="1" applyBorder="1"/>
    <xf fontId="2" fillId="6" borderId="13" numFmtId="0" xfId="0" applyFont="1" applyFill="1" applyBorder="1"/>
    <xf fontId="2" fillId="6" borderId="8" numFmtId="4" xfId="0" applyNumberFormat="1" applyFont="1" applyFill="1" applyBorder="1"/>
    <xf fontId="2" fillId="6" borderId="8" numFmtId="160" xfId="0" applyNumberFormat="1" applyFont="1" applyFill="1" applyBorder="1"/>
    <xf fontId="2" fillId="6" borderId="10" numFmtId="160" xfId="0" applyNumberFormat="1" applyFont="1" applyFill="1" applyBorder="1"/>
    <xf fontId="3" fillId="7" borderId="8" numFmtId="0" xfId="0" applyFont="1" applyFill="1" applyBorder="1" applyAlignment="1">
      <alignment horizontal="center"/>
    </xf>
    <xf fontId="2" fillId="7" borderId="8" numFmtId="0" xfId="0" applyFont="1" applyFill="1" applyBorder="1" applyAlignment="1">
      <alignment horizontal="center"/>
    </xf>
    <xf fontId="2" fillId="7" borderId="9" numFmtId="4" xfId="0" applyNumberFormat="1" applyFont="1" applyFill="1" applyBorder="1" applyAlignment="1">
      <alignment horizontal="center" vertical="center" wrapText="1"/>
    </xf>
    <xf fontId="2" fillId="7" borderId="8" numFmtId="0" xfId="0" applyFont="1" applyFill="1" applyBorder="1" applyAlignment="1">
      <alignment horizontal="center" vertical="center" wrapText="1"/>
    </xf>
    <xf fontId="2" fillId="7" borderId="8" numFmtId="4" xfId="0" applyNumberFormat="1" applyFont="1" applyFill="1" applyBorder="1" applyAlignment="1">
      <alignment horizontal="center" vertical="center" wrapText="1"/>
    </xf>
    <xf fontId="2" fillId="7" borderId="10" numFmtId="0" xfId="0" applyFont="1" applyFill="1" applyBorder="1" applyAlignment="1">
      <alignment horizontal="center" vertical="center" wrapText="1"/>
    </xf>
    <xf fontId="3" fillId="0" borderId="14" numFmtId="0" xfId="0" applyFont="1" applyBorder="1"/>
    <xf fontId="2" fillId="8" borderId="8" numFmtId="0" xfId="0" applyFont="1" applyFill="1" applyBorder="1"/>
    <xf fontId="2" fillId="8" borderId="8" numFmtId="0" xfId="0" applyFont="1" applyFill="1" applyBorder="1" applyAlignment="1">
      <alignment horizontal="center" vertical="center" wrapText="1"/>
    </xf>
    <xf fontId="2" fillId="8" borderId="8" numFmtId="4" xfId="0" applyNumberFormat="1" applyFont="1" applyFill="1" applyBorder="1"/>
    <xf fontId="2" fillId="8" borderId="8" numFmtId="160" xfId="0" applyNumberFormat="1" applyFont="1" applyFill="1" applyBorder="1"/>
    <xf fontId="2" fillId="8" borderId="10" numFmtId="160" xfId="0" applyNumberFormat="1" applyFont="1" applyFill="1" applyBorder="1"/>
    <xf fontId="3" fillId="9" borderId="8" numFmtId="160" xfId="0" applyNumberFormat="1" applyFont="1" applyFill="1" applyBorder="1"/>
    <xf fontId="3" fillId="9" borderId="8" numFmtId="4" xfId="0" applyNumberFormat="1" applyFont="1" applyFill="1" applyBorder="1"/>
    <xf fontId="3" fillId="9" borderId="10" numFmtId="160" xfId="0" applyNumberFormat="1" applyFont="1" applyFill="1" applyBorder="1"/>
    <xf fontId="2" fillId="8" borderId="8" numFmtId="0" xfId="0" applyFont="1" applyFill="1" applyBorder="1" applyAlignment="1">
      <alignment vertical="center"/>
    </xf>
    <xf fontId="2" fillId="0" borderId="14" numFmtId="0" xfId="0" applyFont="1" applyBorder="1"/>
    <xf fontId="2" fillId="10" borderId="10" numFmtId="160" xfId="0" applyNumberFormat="1" applyFont="1" applyFill="1" applyBorder="1"/>
    <xf fontId="3" fillId="4" borderId="14" numFmtId="0" xfId="0" applyFont="1" applyFill="1" applyBorder="1"/>
    <xf fontId="1" fillId="4" borderId="8" numFmtId="160" xfId="1" applyNumberFormat="1" applyFont="1" applyFill="1" applyBorder="1"/>
    <xf fontId="3" fillId="11" borderId="8" numFmtId="4" xfId="0" applyNumberFormat="1" applyFont="1" applyFill="1" applyBorder="1"/>
    <xf fontId="3" fillId="12" borderId="8" numFmtId="160" xfId="0" applyNumberFormat="1" applyFont="1" applyFill="1" applyBorder="1"/>
    <xf fontId="3" fillId="0" borderId="15" numFmtId="0" xfId="0" applyFont="1" applyBorder="1" applyAlignment="1">
      <alignment vertical="center"/>
    </xf>
    <xf fontId="3" fillId="8" borderId="8" numFmtId="160" xfId="0" applyNumberFormat="1" applyFont="1" applyFill="1" applyBorder="1"/>
    <xf fontId="2" fillId="5" borderId="15" numFmtId="0" xfId="0" applyFont="1" applyFill="1" applyBorder="1"/>
    <xf fontId="3" fillId="0" borderId="16" numFmtId="0" xfId="0" applyFont="1" applyBorder="1"/>
    <xf fontId="2" fillId="6" borderId="15" numFmtId="0" xfId="0" applyFont="1" applyFill="1" applyBorder="1"/>
    <xf fontId="2" fillId="13" borderId="17" numFmtId="0" xfId="0" applyFont="1" applyFill="1" applyBorder="1"/>
    <xf fontId="2" fillId="13" borderId="18" numFmtId="0" xfId="0" applyFont="1" applyFill="1" applyBorder="1"/>
    <xf fontId="2" fillId="13" borderId="19" numFmtId="4" xfId="0" applyNumberFormat="1" applyFont="1" applyFill="1" applyBorder="1"/>
    <xf fontId="2" fillId="13" borderId="19" numFmtId="160" xfId="0" applyNumberFormat="1" applyFont="1" applyFill="1" applyBorder="1"/>
    <xf fontId="2" fillId="13" borderId="20" numFmtId="160" xfId="0" applyNumberFormat="1" applyFont="1" applyFill="1" applyBorder="1"/>
    <xf fontId="6" fillId="0" borderId="0" numFmtId="0" xfId="0" applyFont="1"/>
    <xf fontId="1" fillId="0" borderId="0" numFmtId="0" xfId="2" applyFont="1" applyAlignment="1">
      <alignment horizontal="left" vertical="top" wrapText="1"/>
    </xf>
    <xf fontId="1" fillId="0" borderId="0" numFmtId="0" xfId="2" applyFont="1" applyAlignment="1">
      <alignment horizontal="right" vertical="top"/>
    </xf>
    <xf fontId="0" fillId="0" borderId="0" numFmtId="0" xfId="0" applyAlignment="1">
      <alignment vertical="top"/>
    </xf>
    <xf fontId="6" fillId="9" borderId="0" numFmtId="2" xfId="0" applyNumberFormat="1" applyFont="1" applyFill="1"/>
    <xf fontId="6" fillId="9" borderId="0" numFmtId="0" xfId="0" applyFont="1" applyFill="1"/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90">
      <selection activeCell="J1" activeCellId="0" sqref="J1:K4"/>
    </sheetView>
  </sheetViews>
  <sheetFormatPr defaultRowHeight="13.5"/>
  <cols>
    <col bestFit="1" customWidth="1" min="1" max="1" style="1" width="0.140625"/>
    <col bestFit="1" customWidth="1" min="2" max="2" style="1" width="9.28515625"/>
    <col bestFit="1" customWidth="1" min="3" max="3" style="1" width="48.140625"/>
    <col bestFit="1" customWidth="1" min="4" max="4" style="1" width="13.42578125"/>
    <col bestFit="1" customWidth="1" min="5" max="6" style="1" width="17.7109375"/>
    <col bestFit="1" customWidth="1" min="7" max="7" style="1" width="15.42578125"/>
    <col bestFit="1" customWidth="1" min="8" max="8" style="1" width="12.28515625"/>
    <col bestFit="1" customWidth="1" min="9" max="9" style="1" width="12.7109375"/>
    <col bestFit="1" customWidth="1" min="10" max="10" style="1" width="14.5703125"/>
    <col bestFit="1" customWidth="1" min="11" max="11" style="1" width="12"/>
    <col bestFit="1" min="12" max="16384" style="1" width="9.140625"/>
  </cols>
  <sheetData>
    <row r="1" ht="12.75" customHeight="1">
      <c r="A1" s="2"/>
      <c r="B1" s="2"/>
      <c r="C1" s="2"/>
      <c r="D1" s="2"/>
      <c r="E1" s="2"/>
      <c r="F1" s="2"/>
      <c r="G1" s="3"/>
      <c r="H1" s="4"/>
      <c r="I1" s="4"/>
      <c r="J1" s="5" t="s">
        <v>0</v>
      </c>
      <c r="K1" s="6"/>
    </row>
    <row r="2">
      <c r="A2" s="2"/>
      <c r="B2" s="2"/>
      <c r="C2" s="2"/>
      <c r="D2" s="2"/>
      <c r="E2" s="2"/>
      <c r="F2" s="2"/>
      <c r="G2" s="4"/>
      <c r="H2" s="4"/>
      <c r="I2" s="4"/>
      <c r="J2" s="6"/>
      <c r="K2" s="6"/>
    </row>
    <row r="3">
      <c r="A3" s="2"/>
      <c r="B3" s="2"/>
      <c r="C3" s="2"/>
      <c r="D3" s="2"/>
      <c r="E3" s="2"/>
      <c r="F3" s="2"/>
      <c r="G3" s="4"/>
      <c r="H3" s="4"/>
      <c r="I3" s="4"/>
      <c r="J3" s="6"/>
      <c r="K3" s="6"/>
    </row>
    <row r="4">
      <c r="A4" s="2"/>
      <c r="B4" s="2"/>
      <c r="C4" s="2"/>
      <c r="D4" s="2"/>
      <c r="E4" s="2"/>
      <c r="F4" s="2"/>
      <c r="G4" s="4"/>
      <c r="H4" s="4"/>
      <c r="I4" s="4"/>
      <c r="J4" s="6"/>
      <c r="K4" s="6"/>
    </row>
    <row r="5">
      <c r="A5" s="2"/>
      <c r="B5" s="2"/>
      <c r="C5" s="2"/>
      <c r="D5" s="2"/>
      <c r="E5" s="2"/>
      <c r="F5" s="2"/>
      <c r="G5" s="7"/>
      <c r="H5" s="7"/>
      <c r="I5" s="7"/>
      <c r="J5" s="7"/>
      <c r="K5" s="7"/>
    </row>
    <row r="6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>
      <c r="A7" s="4" t="s">
        <v>2</v>
      </c>
      <c r="B7" s="7" t="s">
        <v>2</v>
      </c>
      <c r="C7" s="7"/>
      <c r="D7" s="7"/>
      <c r="E7" s="7"/>
      <c r="F7" s="7"/>
      <c r="G7" s="7"/>
      <c r="H7" s="7"/>
      <c r="I7" s="7"/>
      <c r="J7" s="7"/>
      <c r="K7" s="7"/>
    </row>
    <row r="8" ht="13.5">
      <c r="A8" s="4"/>
      <c r="B8" s="4"/>
      <c r="C8" s="4"/>
      <c r="D8" s="4"/>
      <c r="E8" s="4"/>
      <c r="F8" s="4"/>
      <c r="G8" s="4"/>
      <c r="H8" s="4"/>
      <c r="I8" s="4"/>
      <c r="J8" s="4"/>
      <c r="K8" s="4" t="s">
        <v>3</v>
      </c>
    </row>
    <row r="9" ht="28.5" customHeight="1">
      <c r="A9" s="8"/>
      <c r="B9" s="9" t="s">
        <v>4</v>
      </c>
      <c r="C9" s="10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12" t="s">
        <v>10</v>
      </c>
      <c r="I9" s="13"/>
      <c r="J9" s="12" t="s">
        <v>11</v>
      </c>
      <c r="K9" s="14"/>
    </row>
    <row r="10" ht="63" customHeight="1">
      <c r="A10" s="15"/>
      <c r="B10" s="16"/>
      <c r="C10" s="17"/>
      <c r="D10" s="18"/>
      <c r="E10" s="18"/>
      <c r="F10" s="18"/>
      <c r="G10" s="18"/>
      <c r="H10" s="19" t="s">
        <v>12</v>
      </c>
      <c r="I10" s="19" t="s">
        <v>13</v>
      </c>
      <c r="J10" s="19" t="s">
        <v>14</v>
      </c>
      <c r="K10" s="20" t="s">
        <v>15</v>
      </c>
    </row>
    <row r="11" ht="12" customHeight="1">
      <c r="A11" s="15"/>
      <c r="B11" s="16">
        <v>1</v>
      </c>
      <c r="C11" s="16">
        <v>2</v>
      </c>
      <c r="D11" s="18">
        <v>3</v>
      </c>
      <c r="E11" s="18">
        <v>4</v>
      </c>
      <c r="F11" s="18">
        <v>5</v>
      </c>
      <c r="G11" s="18">
        <v>6</v>
      </c>
      <c r="H11" s="19" t="s">
        <v>16</v>
      </c>
      <c r="I11" s="19" t="s">
        <v>17</v>
      </c>
      <c r="J11" s="19" t="s">
        <v>18</v>
      </c>
      <c r="K11" s="20" t="s">
        <v>19</v>
      </c>
    </row>
    <row r="12" ht="14.25" customHeight="1">
      <c r="A12" s="15"/>
      <c r="B12" s="21"/>
      <c r="C12" s="22" t="s">
        <v>20</v>
      </c>
      <c r="D12" s="23"/>
      <c r="E12" s="23"/>
      <c r="F12" s="23"/>
      <c r="G12" s="23"/>
      <c r="H12" s="24"/>
      <c r="I12" s="24"/>
      <c r="J12" s="24"/>
      <c r="K12" s="25"/>
    </row>
    <row r="13">
      <c r="A13" s="15"/>
      <c r="B13" s="26">
        <v>10000000</v>
      </c>
      <c r="C13" s="27" t="s">
        <v>21</v>
      </c>
      <c r="D13" s="28">
        <f>D14+D22+D30+D38</f>
        <v>49689387.420000002</v>
      </c>
      <c r="E13" s="28">
        <f>E14+E22+E30+E38</f>
        <v>157437000</v>
      </c>
      <c r="F13" s="28">
        <f>F14+F22+F30+F38</f>
        <v>85384350</v>
      </c>
      <c r="G13" s="28">
        <f>G14+G22+G30+G38</f>
        <v>89298612.579999998</v>
      </c>
      <c r="H13" s="29">
        <f t="shared" ref="H13:H76" si="0">G13/E13*100</f>
        <v>56.720219884779311</v>
      </c>
      <c r="I13" s="29">
        <f t="shared" ref="I13:I76" si="1">G13/F13*100</f>
        <v>104.58428573854577</v>
      </c>
      <c r="J13" s="28">
        <f t="shared" ref="J13:J76" si="2">G13-D13</f>
        <v>39609225.159999996</v>
      </c>
      <c r="K13" s="30">
        <f t="shared" ref="K13:K76" si="3">G13/D13*100</f>
        <v>179.713651579567</v>
      </c>
    </row>
    <row r="14" ht="24">
      <c r="A14" s="31"/>
      <c r="B14" s="32">
        <v>11000000</v>
      </c>
      <c r="C14" s="33" t="s">
        <v>22</v>
      </c>
      <c r="D14" s="34">
        <f>D15+D20</f>
        <v>33010616.729999997</v>
      </c>
      <c r="E14" s="34">
        <f>E15+E20</f>
        <v>99027500</v>
      </c>
      <c r="F14" s="34">
        <f>F15+F20</f>
        <v>53777500</v>
      </c>
      <c r="G14" s="34">
        <f>G15+G20</f>
        <v>59151940.640000001</v>
      </c>
      <c r="H14" s="35">
        <f t="shared" si="0"/>
        <v>59.732842533639641</v>
      </c>
      <c r="I14" s="35">
        <f t="shared" si="1"/>
        <v>109.9938461996188</v>
      </c>
      <c r="J14" s="34">
        <f t="shared" si="2"/>
        <v>26141323.910000004</v>
      </c>
      <c r="K14" s="36">
        <f t="shared" si="3"/>
        <v>179.19065591477667</v>
      </c>
    </row>
    <row r="15">
      <c r="A15" s="31"/>
      <c r="B15" s="32">
        <v>11010000</v>
      </c>
      <c r="C15" s="37" t="s">
        <v>23</v>
      </c>
      <c r="D15" s="34">
        <f>D16+D17+D18+D19</f>
        <v>33010616.729999997</v>
      </c>
      <c r="E15" s="34">
        <f t="shared" ref="E15:G15" si="4">E16+E17+E18+E19</f>
        <v>99027500</v>
      </c>
      <c r="F15" s="34">
        <f>F16+F17+F18+F19</f>
        <v>53777500</v>
      </c>
      <c r="G15" s="34">
        <f t="shared" si="4"/>
        <v>59151260.640000001</v>
      </c>
      <c r="H15" s="35">
        <f t="shared" si="0"/>
        <v>59.732155855696654</v>
      </c>
      <c r="I15" s="35">
        <f t="shared" si="1"/>
        <v>109.99258173027752</v>
      </c>
      <c r="J15" s="34">
        <f t="shared" si="2"/>
        <v>26140643.910000004</v>
      </c>
      <c r="K15" s="36">
        <f t="shared" si="3"/>
        <v>179.18859597143916</v>
      </c>
    </row>
    <row r="16" ht="36">
      <c r="A16" s="31"/>
      <c r="B16" s="32">
        <v>11010100</v>
      </c>
      <c r="C16" s="37" t="s">
        <v>24</v>
      </c>
      <c r="D16" s="34">
        <v>25125142.300000001</v>
      </c>
      <c r="E16" s="34">
        <v>55014000</v>
      </c>
      <c r="F16" s="34">
        <v>26514000</v>
      </c>
      <c r="G16" s="34">
        <v>28460660.350000001</v>
      </c>
      <c r="H16" s="35">
        <f t="shared" si="0"/>
        <v>51.733486657941619</v>
      </c>
      <c r="I16" s="35">
        <f t="shared" si="1"/>
        <v>107.34200931583315</v>
      </c>
      <c r="J16" s="34">
        <f t="shared" si="2"/>
        <v>3335518.0500000007</v>
      </c>
      <c r="K16" s="36">
        <f t="shared" si="3"/>
        <v>113.27561854246693</v>
      </c>
    </row>
    <row r="17" ht="60">
      <c r="A17" s="31"/>
      <c r="B17" s="32">
        <v>11010200</v>
      </c>
      <c r="C17" s="37" t="s">
        <v>25</v>
      </c>
      <c r="D17" s="34">
        <v>4887412.7199999997</v>
      </c>
      <c r="E17" s="34">
        <v>35800000</v>
      </c>
      <c r="F17" s="34">
        <v>22700000</v>
      </c>
      <c r="G17" s="34">
        <v>26629218.920000002</v>
      </c>
      <c r="H17" s="35">
        <f t="shared" si="0"/>
        <v>74.383293072625705</v>
      </c>
      <c r="I17" s="35">
        <f t="shared" si="1"/>
        <v>117.30933444933922</v>
      </c>
      <c r="J17" s="34">
        <f t="shared" si="2"/>
        <v>21741806.200000003</v>
      </c>
      <c r="K17" s="36">
        <f t="shared" si="3"/>
        <v>544.85308373957014</v>
      </c>
    </row>
    <row r="18" ht="36">
      <c r="A18" s="31"/>
      <c r="B18" s="32">
        <v>11010400</v>
      </c>
      <c r="C18" s="37" t="s">
        <v>26</v>
      </c>
      <c r="D18" s="34">
        <v>2740917.9900000002</v>
      </c>
      <c r="E18" s="34">
        <v>7463500</v>
      </c>
      <c r="F18" s="34">
        <v>4263500</v>
      </c>
      <c r="G18" s="34">
        <v>3939354.54</v>
      </c>
      <c r="H18" s="35">
        <f t="shared" si="0"/>
        <v>52.781597641857033</v>
      </c>
      <c r="I18" s="35">
        <f t="shared" si="1"/>
        <v>92.397198076697549</v>
      </c>
      <c r="J18" s="34">
        <f t="shared" si="2"/>
        <v>1198436.5499999998</v>
      </c>
      <c r="K18" s="36">
        <f t="shared" si="3"/>
        <v>143.72391127251493</v>
      </c>
    </row>
    <row r="19" ht="36">
      <c r="A19" s="31"/>
      <c r="B19" s="32">
        <v>11010500</v>
      </c>
      <c r="C19" s="37" t="s">
        <v>27</v>
      </c>
      <c r="D19" s="34">
        <v>257143.72</v>
      </c>
      <c r="E19" s="34">
        <v>750000</v>
      </c>
      <c r="F19" s="34">
        <v>300000</v>
      </c>
      <c r="G19" s="34">
        <v>122026.83</v>
      </c>
      <c r="H19" s="35">
        <f t="shared" si="0"/>
        <v>16.270244000000002</v>
      </c>
      <c r="I19" s="35">
        <f t="shared" si="1"/>
        <v>40.675609999999999</v>
      </c>
      <c r="J19" s="34">
        <f t="shared" si="2"/>
        <v>-135116.89000000001</v>
      </c>
      <c r="K19" s="36">
        <f t="shared" si="3"/>
        <v>47.454719096387031</v>
      </c>
    </row>
    <row r="20">
      <c r="A20" s="31"/>
      <c r="B20" s="32">
        <v>11020000</v>
      </c>
      <c r="C20" s="37" t="s">
        <v>28</v>
      </c>
      <c r="D20" s="34">
        <f>D21</f>
        <v>0</v>
      </c>
      <c r="E20" s="34">
        <f t="shared" ref="E20:G20" si="5">E21</f>
        <v>0</v>
      </c>
      <c r="F20" s="34">
        <f t="shared" si="5"/>
        <v>0</v>
      </c>
      <c r="G20" s="34">
        <f t="shared" si="5"/>
        <v>680</v>
      </c>
      <c r="H20" s="35"/>
      <c r="I20" s="35"/>
      <c r="J20" s="34">
        <f t="shared" si="2"/>
        <v>680</v>
      </c>
      <c r="K20" s="36" t="e">
        <f t="shared" si="3"/>
        <v>#DIV/0!</v>
      </c>
    </row>
    <row r="21" ht="24">
      <c r="A21" s="31"/>
      <c r="B21" s="32">
        <v>11020200</v>
      </c>
      <c r="C21" s="37" t="s">
        <v>29</v>
      </c>
      <c r="D21" s="34">
        <v>0</v>
      </c>
      <c r="E21" s="34">
        <v>0</v>
      </c>
      <c r="F21" s="34">
        <v>0</v>
      </c>
      <c r="G21" s="34">
        <v>680</v>
      </c>
      <c r="H21" s="35"/>
      <c r="I21" s="35"/>
      <c r="J21" s="34">
        <f t="shared" si="2"/>
        <v>680</v>
      </c>
      <c r="K21" s="36" t="e">
        <f t="shared" si="3"/>
        <v>#DIV/0!</v>
      </c>
    </row>
    <row r="22" ht="24">
      <c r="A22" s="31"/>
      <c r="B22" s="32">
        <v>13000000</v>
      </c>
      <c r="C22" s="33" t="s">
        <v>30</v>
      </c>
      <c r="D22" s="34">
        <f>D23+D27+D28</f>
        <v>116702.61</v>
      </c>
      <c r="E22" s="34">
        <f>E23+E27+E28</f>
        <v>300000</v>
      </c>
      <c r="F22" s="34">
        <f>F23+F27+F28</f>
        <v>147500</v>
      </c>
      <c r="G22" s="34">
        <f>G23+G27+G28</f>
        <v>162300.94</v>
      </c>
      <c r="H22" s="35">
        <f t="shared" si="0"/>
        <v>54.100313333333339</v>
      </c>
      <c r="I22" s="35">
        <f t="shared" si="1"/>
        <v>110.03453559322034</v>
      </c>
      <c r="J22" s="34">
        <f t="shared" si="2"/>
        <v>45598.330000000002</v>
      </c>
      <c r="K22" s="36">
        <f t="shared" si="3"/>
        <v>139.07224525655423</v>
      </c>
    </row>
    <row r="23" ht="24">
      <c r="A23" s="31"/>
      <c r="B23" s="32">
        <v>13010000</v>
      </c>
      <c r="C23" s="37" t="s">
        <v>31</v>
      </c>
      <c r="D23" s="34">
        <f>D24+D25</f>
        <v>71313.260000000009</v>
      </c>
      <c r="E23" s="34">
        <f>E24+E25</f>
        <v>165000</v>
      </c>
      <c r="F23" s="34">
        <f>F24+F25</f>
        <v>80000</v>
      </c>
      <c r="G23" s="34">
        <f>G24+G25</f>
        <v>102375.39</v>
      </c>
      <c r="H23" s="35">
        <f t="shared" si="0"/>
        <v>62.045690909090908</v>
      </c>
      <c r="I23" s="35">
        <f t="shared" si="1"/>
        <v>127.96923750000001</v>
      </c>
      <c r="J23" s="34">
        <f t="shared" si="2"/>
        <v>31062.12999999999</v>
      </c>
      <c r="K23" s="36">
        <f t="shared" si="3"/>
        <v>143.5572991614743</v>
      </c>
    </row>
    <row r="24" ht="36">
      <c r="A24" s="31"/>
      <c r="B24" s="32">
        <v>13010100</v>
      </c>
      <c r="C24" s="37" t="s">
        <v>32</v>
      </c>
      <c r="D24" s="34">
        <v>32626.07</v>
      </c>
      <c r="E24" s="34">
        <v>80000</v>
      </c>
      <c r="F24" s="34">
        <v>40000</v>
      </c>
      <c r="G24" s="34">
        <v>76851.770000000004</v>
      </c>
      <c r="H24" s="35">
        <f t="shared" si="0"/>
        <v>96.064712499999999</v>
      </c>
      <c r="I24" s="35">
        <f t="shared" si="1"/>
        <v>192.129425</v>
      </c>
      <c r="J24" s="34">
        <f t="shared" si="2"/>
        <v>44225.700000000004</v>
      </c>
      <c r="K24" s="36">
        <f t="shared" si="3"/>
        <v>235.5532554181365</v>
      </c>
    </row>
    <row r="25" s="38" customFormat="1" ht="48">
      <c r="A25" s="39"/>
      <c r="B25" s="40">
        <v>13010200</v>
      </c>
      <c r="C25" s="41" t="s">
        <v>33</v>
      </c>
      <c r="D25" s="42">
        <v>38687.190000000002</v>
      </c>
      <c r="E25" s="42">
        <v>85000</v>
      </c>
      <c r="F25" s="42">
        <v>40000</v>
      </c>
      <c r="G25" s="42">
        <v>25523.619999999999</v>
      </c>
      <c r="H25" s="43">
        <f t="shared" si="0"/>
        <v>30.027788235294118</v>
      </c>
      <c r="I25" s="43">
        <f t="shared" si="1"/>
        <v>63.809049999999999</v>
      </c>
      <c r="J25" s="42">
        <f t="shared" si="2"/>
        <v>-13163.570000000003</v>
      </c>
      <c r="K25" s="44">
        <f t="shared" si="3"/>
        <v>65.974344479400031</v>
      </c>
    </row>
    <row r="26" s="38" customFormat="1">
      <c r="A26" s="39"/>
      <c r="B26" s="45">
        <v>13020000</v>
      </c>
      <c r="C26" s="45" t="s">
        <v>34</v>
      </c>
      <c r="D26" s="42">
        <f>D27</f>
        <v>104.65000000000001</v>
      </c>
      <c r="E26" s="42">
        <f>E27</f>
        <v>0</v>
      </c>
      <c r="F26" s="42">
        <f>F27</f>
        <v>0</v>
      </c>
      <c r="G26" s="42">
        <v>0</v>
      </c>
      <c r="H26" s="43" t="e">
        <f t="shared" si="0"/>
        <v>#DIV/0!</v>
      </c>
      <c r="I26" s="43" t="e">
        <f t="shared" si="1"/>
        <v>#DIV/0!</v>
      </c>
      <c r="J26" s="42">
        <f t="shared" si="2"/>
        <v>-104.65000000000001</v>
      </c>
      <c r="K26" s="44">
        <f t="shared" si="3"/>
        <v>0</v>
      </c>
    </row>
    <row r="27" s="38" customFormat="1" ht="24">
      <c r="A27" s="39"/>
      <c r="B27" s="40">
        <v>13020200</v>
      </c>
      <c r="C27" s="41" t="s">
        <v>35</v>
      </c>
      <c r="D27" s="42">
        <v>104.65000000000001</v>
      </c>
      <c r="E27" s="42">
        <v>0</v>
      </c>
      <c r="F27" s="42">
        <v>0</v>
      </c>
      <c r="G27" s="42">
        <v>0</v>
      </c>
      <c r="H27" s="43" t="e">
        <f t="shared" si="0"/>
        <v>#DIV/0!</v>
      </c>
      <c r="I27" s="43" t="e">
        <f t="shared" si="1"/>
        <v>#DIV/0!</v>
      </c>
      <c r="J27" s="42">
        <f t="shared" si="2"/>
        <v>-104.65000000000001</v>
      </c>
      <c r="K27" s="44">
        <f t="shared" si="3"/>
        <v>0</v>
      </c>
    </row>
    <row r="28" s="38" customFormat="1">
      <c r="A28" s="39"/>
      <c r="B28" s="40">
        <v>13030000</v>
      </c>
      <c r="C28" s="41" t="s">
        <v>36</v>
      </c>
      <c r="D28" s="42">
        <f>D29</f>
        <v>45284.699999999997</v>
      </c>
      <c r="E28" s="42">
        <f t="shared" ref="E28:G28" si="6">E29</f>
        <v>135000</v>
      </c>
      <c r="F28" s="42">
        <f t="shared" si="6"/>
        <v>67500</v>
      </c>
      <c r="G28" s="42">
        <f t="shared" si="6"/>
        <v>59925.550000000003</v>
      </c>
      <c r="H28" s="43">
        <f t="shared" si="0"/>
        <v>44.389296296296301</v>
      </c>
      <c r="I28" s="43">
        <f t="shared" si="1"/>
        <v>88.778592592592602</v>
      </c>
      <c r="J28" s="42">
        <f t="shared" si="2"/>
        <v>14640.850000000006</v>
      </c>
      <c r="K28" s="44">
        <f t="shared" si="3"/>
        <v>132.33067680695689</v>
      </c>
    </row>
    <row r="29" s="38" customFormat="1" ht="24">
      <c r="A29" s="39"/>
      <c r="B29" s="40">
        <v>13030100</v>
      </c>
      <c r="C29" s="41" t="s">
        <v>37</v>
      </c>
      <c r="D29" s="42">
        <v>45284.699999999997</v>
      </c>
      <c r="E29" s="42">
        <v>135000</v>
      </c>
      <c r="F29" s="42">
        <v>67500</v>
      </c>
      <c r="G29" s="42">
        <v>59925.550000000003</v>
      </c>
      <c r="H29" s="43">
        <f t="shared" si="0"/>
        <v>44.389296296296301</v>
      </c>
      <c r="I29" s="43">
        <f t="shared" si="1"/>
        <v>88.778592592592602</v>
      </c>
      <c r="J29" s="42">
        <f t="shared" si="2"/>
        <v>14640.850000000006</v>
      </c>
      <c r="K29" s="44">
        <f t="shared" si="3"/>
        <v>132.33067680695689</v>
      </c>
    </row>
    <row r="30" s="38" customFormat="1" ht="13.5">
      <c r="A30" s="39"/>
      <c r="B30" s="40">
        <v>14000000</v>
      </c>
      <c r="C30" s="46" t="s">
        <v>38</v>
      </c>
      <c r="D30" s="42">
        <f>D31+D33+D35</f>
        <v>1052766.52</v>
      </c>
      <c r="E30" s="42">
        <f t="shared" ref="E30:G30" si="7">E31+E33+E35</f>
        <v>4080000</v>
      </c>
      <c r="F30" s="42">
        <f t="shared" si="7"/>
        <v>2060000</v>
      </c>
      <c r="G30" s="42">
        <f t="shared" si="7"/>
        <v>2119077.2200000002</v>
      </c>
      <c r="H30" s="43">
        <f t="shared" si="0"/>
        <v>51.938167156862747</v>
      </c>
      <c r="I30" s="43">
        <f t="shared" si="1"/>
        <v>102.86782621359225</v>
      </c>
      <c r="J30" s="42">
        <f t="shared" si="2"/>
        <v>1066310.7000000002</v>
      </c>
      <c r="K30" s="44">
        <f t="shared" si="3"/>
        <v>201.28653217429448</v>
      </c>
    </row>
    <row r="31" s="38" customFormat="1" ht="24">
      <c r="A31" s="39"/>
      <c r="B31" s="40">
        <v>14020000</v>
      </c>
      <c r="C31" s="41" t="s">
        <v>39</v>
      </c>
      <c r="D31" s="42">
        <f>D32</f>
        <v>75338.149999999994</v>
      </c>
      <c r="E31" s="42">
        <f t="shared" ref="E31:G33" si="8">E32</f>
        <v>480000</v>
      </c>
      <c r="F31" s="42">
        <f t="shared" si="8"/>
        <v>250000</v>
      </c>
      <c r="G31" s="42">
        <f t="shared" si="8"/>
        <v>187171.67000000001</v>
      </c>
      <c r="H31" s="43">
        <f t="shared" si="0"/>
        <v>38.994097916666668</v>
      </c>
      <c r="I31" s="43">
        <f t="shared" si="1"/>
        <v>74.868668</v>
      </c>
      <c r="J31" s="42">
        <f t="shared" si="2"/>
        <v>111833.52000000002</v>
      </c>
      <c r="K31" s="44">
        <f t="shared" si="3"/>
        <v>248.44208412338241</v>
      </c>
    </row>
    <row r="32" s="38" customFormat="1">
      <c r="A32" s="39"/>
      <c r="B32" s="40">
        <v>14021900</v>
      </c>
      <c r="C32" s="41" t="s">
        <v>40</v>
      </c>
      <c r="D32" s="42">
        <v>75338.149999999994</v>
      </c>
      <c r="E32" s="42">
        <v>480000</v>
      </c>
      <c r="F32" s="42">
        <v>250000</v>
      </c>
      <c r="G32" s="42">
        <v>187171.67000000001</v>
      </c>
      <c r="H32" s="43">
        <f t="shared" si="0"/>
        <v>38.994097916666668</v>
      </c>
      <c r="I32" s="43">
        <f t="shared" si="1"/>
        <v>74.868668</v>
      </c>
      <c r="J32" s="42">
        <f t="shared" si="2"/>
        <v>111833.52000000002</v>
      </c>
      <c r="K32" s="44">
        <f t="shared" si="3"/>
        <v>248.44208412338241</v>
      </c>
    </row>
    <row r="33" s="38" customFormat="1" ht="24">
      <c r="A33" s="39"/>
      <c r="B33" s="40">
        <v>14030000</v>
      </c>
      <c r="C33" s="41" t="s">
        <v>41</v>
      </c>
      <c r="D33" s="42">
        <f>D34</f>
        <v>255157.06</v>
      </c>
      <c r="E33" s="42">
        <f t="shared" si="8"/>
        <v>1600000</v>
      </c>
      <c r="F33" s="42">
        <f t="shared" si="8"/>
        <v>850000</v>
      </c>
      <c r="G33" s="42">
        <f t="shared" si="8"/>
        <v>793183.76000000001</v>
      </c>
      <c r="H33" s="43">
        <f t="shared" si="0"/>
        <v>49.573985</v>
      </c>
      <c r="I33" s="43">
        <f t="shared" si="1"/>
        <v>93.315736470588234</v>
      </c>
      <c r="J33" s="42">
        <f t="shared" si="2"/>
        <v>538026.69999999995</v>
      </c>
      <c r="K33" s="44">
        <f t="shared" si="3"/>
        <v>310.86098891404379</v>
      </c>
    </row>
    <row r="34" s="38" customFormat="1">
      <c r="A34" s="39"/>
      <c r="B34" s="40">
        <v>14031900</v>
      </c>
      <c r="C34" s="41" t="s">
        <v>40</v>
      </c>
      <c r="D34" s="42">
        <v>255157.06</v>
      </c>
      <c r="E34" s="42">
        <v>1600000</v>
      </c>
      <c r="F34" s="42">
        <v>850000</v>
      </c>
      <c r="G34" s="42">
        <v>793183.76000000001</v>
      </c>
      <c r="H34" s="43">
        <f t="shared" si="0"/>
        <v>49.573985</v>
      </c>
      <c r="I34" s="43">
        <f t="shared" si="1"/>
        <v>93.315736470588234</v>
      </c>
      <c r="J34" s="42">
        <f t="shared" si="2"/>
        <v>538026.69999999995</v>
      </c>
      <c r="K34" s="44">
        <f t="shared" si="3"/>
        <v>310.86098891404379</v>
      </c>
    </row>
    <row r="35" s="38" customFormat="1" ht="66.75" customHeight="1">
      <c r="A35" s="39"/>
      <c r="B35" s="40">
        <v>14040000</v>
      </c>
      <c r="C35" s="41" t="s">
        <v>42</v>
      </c>
      <c r="D35" s="42">
        <f>D36+D37</f>
        <v>722271.31000000006</v>
      </c>
      <c r="E35" s="42">
        <f t="shared" ref="E35:G35" si="9">E36+E37</f>
        <v>2000000</v>
      </c>
      <c r="F35" s="42">
        <f t="shared" si="9"/>
        <v>960000</v>
      </c>
      <c r="G35" s="42">
        <f t="shared" si="9"/>
        <v>1138721.79</v>
      </c>
      <c r="H35" s="43">
        <f t="shared" si="0"/>
        <v>56.936089499999994</v>
      </c>
      <c r="I35" s="43">
        <f t="shared" si="1"/>
        <v>118.61685312500001</v>
      </c>
      <c r="J35" s="42">
        <f t="shared" si="2"/>
        <v>416450.47999999998</v>
      </c>
      <c r="K35" s="44">
        <f t="shared" si="3"/>
        <v>157.65845524170135</v>
      </c>
    </row>
    <row r="36" s="38" customFormat="1" ht="72">
      <c r="A36" s="39"/>
      <c r="B36" s="40">
        <v>14040100</v>
      </c>
      <c r="C36" s="41" t="s">
        <v>43</v>
      </c>
      <c r="D36" s="42">
        <v>39433.290000000001</v>
      </c>
      <c r="E36" s="42">
        <v>1000000</v>
      </c>
      <c r="F36" s="42">
        <v>480000</v>
      </c>
      <c r="G36" s="42">
        <v>535299.79000000004</v>
      </c>
      <c r="H36" s="43">
        <f t="shared" si="0"/>
        <v>53.529979000000004</v>
      </c>
      <c r="I36" s="43">
        <f t="shared" si="1"/>
        <v>111.52078958333334</v>
      </c>
      <c r="J36" s="42">
        <f t="shared" si="2"/>
        <v>495866.50000000006</v>
      </c>
      <c r="K36" s="44">
        <f t="shared" si="3"/>
        <v>1357.4819397519202</v>
      </c>
    </row>
    <row r="37" ht="60">
      <c r="A37" s="31"/>
      <c r="B37" s="32">
        <v>14040200</v>
      </c>
      <c r="C37" s="37" t="s">
        <v>44</v>
      </c>
      <c r="D37" s="34">
        <v>682838.02000000002</v>
      </c>
      <c r="E37" s="34">
        <v>1000000</v>
      </c>
      <c r="F37" s="34">
        <v>480000</v>
      </c>
      <c r="G37" s="34">
        <v>603422</v>
      </c>
      <c r="H37" s="35">
        <f t="shared" si="0"/>
        <v>60.342199999999998</v>
      </c>
      <c r="I37" s="35">
        <f t="shared" si="1"/>
        <v>125.71291666666666</v>
      </c>
      <c r="J37" s="34">
        <f t="shared" si="2"/>
        <v>-79416.020000000019</v>
      </c>
      <c r="K37" s="36">
        <f t="shared" si="3"/>
        <v>88.369713215441635</v>
      </c>
    </row>
    <row r="38" ht="13.5">
      <c r="A38" s="31"/>
      <c r="B38" s="32">
        <v>18000000</v>
      </c>
      <c r="C38" s="33" t="s">
        <v>45</v>
      </c>
      <c r="D38" s="34">
        <f>D39+D50+D53</f>
        <v>15509301.560000002</v>
      </c>
      <c r="E38" s="34">
        <f t="shared" ref="E38:G38" si="10">E39+E50+E53</f>
        <v>54029500</v>
      </c>
      <c r="F38" s="34">
        <f>F39+F50+F53</f>
        <v>29399350</v>
      </c>
      <c r="G38" s="34">
        <f t="shared" si="10"/>
        <v>27865293.780000001</v>
      </c>
      <c r="H38" s="35">
        <f t="shared" si="0"/>
        <v>51.574221082926918</v>
      </c>
      <c r="I38" s="35">
        <f t="shared" si="1"/>
        <v>94.782006336874801</v>
      </c>
      <c r="J38" s="34">
        <f t="shared" si="2"/>
        <v>12355992.219999999</v>
      </c>
      <c r="K38" s="36">
        <f t="shared" si="3"/>
        <v>179.66826985856866</v>
      </c>
    </row>
    <row r="39">
      <c r="A39" s="31"/>
      <c r="B39" s="32">
        <v>18010000</v>
      </c>
      <c r="C39" s="37" t="s">
        <v>46</v>
      </c>
      <c r="D39" s="34">
        <f>D40+D41+D42+D43+D44+D45+D46+D47+D48+D49</f>
        <v>7523688.0100000007</v>
      </c>
      <c r="E39" s="34">
        <f t="shared" ref="E39:G39" si="11">E40+E41+E42+E43+E44+E45+E46+E47+E48+E49</f>
        <v>28686000</v>
      </c>
      <c r="F39" s="34">
        <f>F40+F41+F42+F43+F44+F45+F46+F47+F48+F49</f>
        <v>13882600</v>
      </c>
      <c r="G39" s="34">
        <f t="shared" si="11"/>
        <v>11604906.939999999</v>
      </c>
      <c r="H39" s="35">
        <f t="shared" si="0"/>
        <v>40.454949940737642</v>
      </c>
      <c r="I39" s="35">
        <f t="shared" si="1"/>
        <v>83.593180960338842</v>
      </c>
      <c r="J39" s="34">
        <f t="shared" si="2"/>
        <v>4081218.9299999988</v>
      </c>
      <c r="K39" s="36">
        <f t="shared" si="3"/>
        <v>154.24492515606053</v>
      </c>
    </row>
    <row r="40" ht="36">
      <c r="A40" s="31"/>
      <c r="B40" s="32">
        <v>18010100</v>
      </c>
      <c r="C40" s="37" t="s">
        <v>47</v>
      </c>
      <c r="D40" s="34">
        <v>6441.7200000000003</v>
      </c>
      <c r="E40" s="34">
        <v>11000</v>
      </c>
      <c r="F40" s="34">
        <v>5400</v>
      </c>
      <c r="G40" s="34">
        <v>8594.4300000000003</v>
      </c>
      <c r="H40" s="35">
        <f t="shared" si="0"/>
        <v>78.131181818181815</v>
      </c>
      <c r="I40" s="35">
        <f t="shared" si="1"/>
        <v>159.15611111111113</v>
      </c>
      <c r="J40" s="34">
        <f t="shared" si="2"/>
        <v>2152.71</v>
      </c>
      <c r="K40" s="36">
        <f t="shared" si="3"/>
        <v>133.41824854231479</v>
      </c>
    </row>
    <row r="41" ht="36">
      <c r="A41" s="31"/>
      <c r="B41" s="32">
        <v>18010200</v>
      </c>
      <c r="C41" s="37" t="s">
        <v>48</v>
      </c>
      <c r="D41" s="34">
        <v>7689.6999999999998</v>
      </c>
      <c r="E41" s="34">
        <v>15000</v>
      </c>
      <c r="F41" s="34">
        <v>7200</v>
      </c>
      <c r="G41" s="34">
        <v>1246.6199999999999</v>
      </c>
      <c r="H41" s="35">
        <f t="shared" si="0"/>
        <v>8.3107999999999986</v>
      </c>
      <c r="I41" s="35">
        <f t="shared" si="1"/>
        <v>17.314166666666665</v>
      </c>
      <c r="J41" s="34">
        <f t="shared" si="2"/>
        <v>-6443.0799999999999</v>
      </c>
      <c r="K41" s="36">
        <f t="shared" si="3"/>
        <v>16.211555717388194</v>
      </c>
    </row>
    <row r="42" ht="36">
      <c r="A42" s="31"/>
      <c r="B42" s="32">
        <v>18010300</v>
      </c>
      <c r="C42" s="37" t="s">
        <v>49</v>
      </c>
      <c r="D42" s="34">
        <v>-28361.009999999998</v>
      </c>
      <c r="E42" s="34">
        <v>800000</v>
      </c>
      <c r="F42" s="34">
        <v>240000</v>
      </c>
      <c r="G42" s="34">
        <v>191290.62</v>
      </c>
      <c r="H42" s="35">
        <f t="shared" si="0"/>
        <v>23.911327499999999</v>
      </c>
      <c r="I42" s="35">
        <f t="shared" si="1"/>
        <v>79.704425000000001</v>
      </c>
      <c r="J42" s="34">
        <f t="shared" si="2"/>
        <v>219651.63</v>
      </c>
      <c r="K42" s="36">
        <f t="shared" si="3"/>
        <v>-674.48451236398148</v>
      </c>
    </row>
    <row r="43" ht="36">
      <c r="A43" s="31"/>
      <c r="B43" s="32">
        <v>18010400</v>
      </c>
      <c r="C43" s="37" t="s">
        <v>50</v>
      </c>
      <c r="D43" s="34">
        <v>563774.47999999998</v>
      </c>
      <c r="E43" s="34">
        <v>1300000</v>
      </c>
      <c r="F43" s="34">
        <v>640000</v>
      </c>
      <c r="G43" s="34">
        <v>656261.59999999998</v>
      </c>
      <c r="H43" s="35">
        <f t="shared" si="0"/>
        <v>50.481661538461545</v>
      </c>
      <c r="I43" s="35">
        <f t="shared" si="1"/>
        <v>102.540875</v>
      </c>
      <c r="J43" s="34">
        <f t="shared" si="2"/>
        <v>92487.119999999995</v>
      </c>
      <c r="K43" s="36">
        <f t="shared" si="3"/>
        <v>116.40498519904625</v>
      </c>
    </row>
    <row r="44">
      <c r="A44" s="31"/>
      <c r="B44" s="32">
        <v>18010500</v>
      </c>
      <c r="C44" s="37" t="s">
        <v>51</v>
      </c>
      <c r="D44" s="34">
        <v>1152331.4399999999</v>
      </c>
      <c r="E44" s="34">
        <v>5500000</v>
      </c>
      <c r="F44" s="34">
        <v>2730000</v>
      </c>
      <c r="G44" s="34">
        <v>1088736.8700000001</v>
      </c>
      <c r="H44" s="35">
        <f t="shared" si="0"/>
        <v>19.79521581818182</v>
      </c>
      <c r="I44" s="35">
        <f t="shared" si="1"/>
        <v>39.880471428571433</v>
      </c>
      <c r="J44" s="34">
        <f t="shared" si="2"/>
        <v>-63594.569999999832</v>
      </c>
      <c r="K44" s="36">
        <f t="shared" si="3"/>
        <v>94.481225818155252</v>
      </c>
    </row>
    <row r="45">
      <c r="A45" s="31"/>
      <c r="B45" s="32">
        <v>18010600</v>
      </c>
      <c r="C45" s="37" t="s">
        <v>52</v>
      </c>
      <c r="D45" s="34">
        <v>5436248.4100000001</v>
      </c>
      <c r="E45" s="34">
        <v>18000000</v>
      </c>
      <c r="F45" s="34">
        <v>9000000</v>
      </c>
      <c r="G45" s="34">
        <v>8759120.9499999993</v>
      </c>
      <c r="H45" s="35">
        <f t="shared" si="0"/>
        <v>48.661783055555553</v>
      </c>
      <c r="I45" s="35">
        <f t="shared" si="1"/>
        <v>97.323566111111106</v>
      </c>
      <c r="J45" s="34">
        <f t="shared" si="2"/>
        <v>3322872.5399999991</v>
      </c>
      <c r="K45" s="36">
        <f t="shared" si="3"/>
        <v>161.12436903890489</v>
      </c>
    </row>
    <row r="46">
      <c r="A46" s="31"/>
      <c r="B46" s="32">
        <v>18010700</v>
      </c>
      <c r="C46" s="37" t="s">
        <v>53</v>
      </c>
      <c r="D46" s="34">
        <v>46070.029999999999</v>
      </c>
      <c r="E46" s="34">
        <v>700000</v>
      </c>
      <c r="F46" s="34">
        <v>90000</v>
      </c>
      <c r="G46" s="34">
        <v>166763.41</v>
      </c>
      <c r="H46" s="35">
        <f t="shared" si="0"/>
        <v>23.823344285714288</v>
      </c>
      <c r="I46" s="35">
        <f t="shared" si="1"/>
        <v>185.29267777777778</v>
      </c>
      <c r="J46" s="34">
        <f t="shared" si="2"/>
        <v>120693.38</v>
      </c>
      <c r="K46" s="36">
        <f t="shared" si="3"/>
        <v>361.97807989271985</v>
      </c>
    </row>
    <row r="47">
      <c r="A47" s="31"/>
      <c r="B47" s="32">
        <v>18010900</v>
      </c>
      <c r="C47" s="37" t="s">
        <v>54</v>
      </c>
      <c r="D47" s="34">
        <v>299569.23999999999</v>
      </c>
      <c r="E47" s="34">
        <v>2300000</v>
      </c>
      <c r="F47" s="34">
        <v>1140000</v>
      </c>
      <c r="G47" s="34">
        <v>714142.43999999994</v>
      </c>
      <c r="H47" s="35">
        <f t="shared" si="0"/>
        <v>31.049671304347825</v>
      </c>
      <c r="I47" s="35">
        <f t="shared" si="1"/>
        <v>62.644073684210525</v>
      </c>
      <c r="J47" s="34">
        <f t="shared" si="2"/>
        <v>414573.19999999995</v>
      </c>
      <c r="K47" s="36">
        <f t="shared" si="3"/>
        <v>238.38977593293623</v>
      </c>
    </row>
    <row r="48">
      <c r="A48" s="31"/>
      <c r="B48" s="32">
        <v>18011000</v>
      </c>
      <c r="C48" s="37" t="s">
        <v>55</v>
      </c>
      <c r="D48" s="34">
        <v>0</v>
      </c>
      <c r="E48" s="34">
        <v>60000</v>
      </c>
      <c r="F48" s="34">
        <v>30000</v>
      </c>
      <c r="G48" s="34">
        <v>0</v>
      </c>
      <c r="H48" s="35">
        <f t="shared" si="0"/>
        <v>0</v>
      </c>
      <c r="I48" s="35">
        <f t="shared" si="1"/>
        <v>0</v>
      </c>
      <c r="J48" s="34">
        <f t="shared" si="2"/>
        <v>0</v>
      </c>
      <c r="K48" s="36" t="e">
        <f t="shared" si="3"/>
        <v>#DIV/0!</v>
      </c>
    </row>
    <row r="49">
      <c r="A49" s="31"/>
      <c r="B49" s="32">
        <v>18011100</v>
      </c>
      <c r="C49" s="37" t="s">
        <v>56</v>
      </c>
      <c r="D49" s="34">
        <v>39924</v>
      </c>
      <c r="E49" s="34">
        <v>0</v>
      </c>
      <c r="F49" s="34">
        <v>0</v>
      </c>
      <c r="G49" s="34">
        <v>18750</v>
      </c>
      <c r="H49" s="35" t="e">
        <f t="shared" si="0"/>
        <v>#DIV/0!</v>
      </c>
      <c r="I49" s="35" t="e">
        <f t="shared" si="1"/>
        <v>#DIV/0!</v>
      </c>
      <c r="J49" s="34">
        <f t="shared" si="2"/>
        <v>-21174</v>
      </c>
      <c r="K49" s="36">
        <f t="shared" si="3"/>
        <v>46.964232040877668</v>
      </c>
    </row>
    <row r="50">
      <c r="A50" s="31"/>
      <c r="B50" s="32">
        <v>18030000</v>
      </c>
      <c r="C50" s="37" t="s">
        <v>57</v>
      </c>
      <c r="D50" s="34">
        <f>D51+D52</f>
        <v>2051</v>
      </c>
      <c r="E50" s="34">
        <f t="shared" ref="E50:G50" si="12">E51+E52</f>
        <v>3500</v>
      </c>
      <c r="F50" s="34">
        <f>F51+F52</f>
        <v>1750</v>
      </c>
      <c r="G50" s="34">
        <f t="shared" si="12"/>
        <v>0</v>
      </c>
      <c r="H50" s="35">
        <f t="shared" si="0"/>
        <v>0</v>
      </c>
      <c r="I50" s="35">
        <f t="shared" si="1"/>
        <v>0</v>
      </c>
      <c r="J50" s="34">
        <f t="shared" si="2"/>
        <v>-2051</v>
      </c>
      <c r="K50" s="36">
        <f t="shared" si="3"/>
        <v>0</v>
      </c>
    </row>
    <row r="51">
      <c r="A51" s="31"/>
      <c r="B51" s="32">
        <v>18030100</v>
      </c>
      <c r="C51" s="37" t="s">
        <v>58</v>
      </c>
      <c r="D51" s="34">
        <v>0</v>
      </c>
      <c r="E51" s="34">
        <v>0</v>
      </c>
      <c r="F51" s="34">
        <v>0</v>
      </c>
      <c r="G51" s="34">
        <v>0</v>
      </c>
      <c r="H51" s="35" t="e">
        <f t="shared" si="0"/>
        <v>#DIV/0!</v>
      </c>
      <c r="I51" s="35" t="e">
        <f t="shared" si="1"/>
        <v>#DIV/0!</v>
      </c>
      <c r="J51" s="34">
        <f t="shared" si="2"/>
        <v>0</v>
      </c>
      <c r="K51" s="36" t="e">
        <f t="shared" si="3"/>
        <v>#DIV/0!</v>
      </c>
    </row>
    <row r="52">
      <c r="A52" s="31"/>
      <c r="B52" s="32">
        <v>18030200</v>
      </c>
      <c r="C52" s="37" t="s">
        <v>59</v>
      </c>
      <c r="D52" s="34">
        <v>2051</v>
      </c>
      <c r="E52" s="34">
        <v>3500</v>
      </c>
      <c r="F52" s="34">
        <v>1750</v>
      </c>
      <c r="G52" s="34">
        <v>0</v>
      </c>
      <c r="H52" s="35">
        <f t="shared" si="0"/>
        <v>0</v>
      </c>
      <c r="I52" s="35">
        <f t="shared" si="1"/>
        <v>0</v>
      </c>
      <c r="J52" s="34">
        <f t="shared" si="2"/>
        <v>-2051</v>
      </c>
      <c r="K52" s="36">
        <f t="shared" si="3"/>
        <v>0</v>
      </c>
    </row>
    <row r="53">
      <c r="A53" s="31"/>
      <c r="B53" s="32">
        <v>18050000</v>
      </c>
      <c r="C53" s="37" t="s">
        <v>60</v>
      </c>
      <c r="D53" s="34">
        <f>D54+D55+D56</f>
        <v>7983562.5500000007</v>
      </c>
      <c r="E53" s="34">
        <f t="shared" ref="E53:G53" si="13">E54+E55+E56</f>
        <v>25340000</v>
      </c>
      <c r="F53" s="34">
        <f>F54+F55+F56</f>
        <v>15515000</v>
      </c>
      <c r="G53" s="34">
        <f t="shared" si="13"/>
        <v>16260386.84</v>
      </c>
      <c r="H53" s="35">
        <f t="shared" si="0"/>
        <v>64.168850986582484</v>
      </c>
      <c r="I53" s="35">
        <f t="shared" si="1"/>
        <v>104.8042980341605</v>
      </c>
      <c r="J53" s="34">
        <f t="shared" si="2"/>
        <v>8276824.2899999991</v>
      </c>
      <c r="K53" s="36">
        <f t="shared" si="3"/>
        <v>203.6733192501886</v>
      </c>
    </row>
    <row r="54">
      <c r="A54" s="31"/>
      <c r="B54" s="32">
        <v>18050300</v>
      </c>
      <c r="C54" s="37" t="s">
        <v>61</v>
      </c>
      <c r="D54" s="34">
        <v>435724.78999999998</v>
      </c>
      <c r="E54" s="34">
        <v>750000</v>
      </c>
      <c r="F54" s="34">
        <v>375000</v>
      </c>
      <c r="G54" s="34">
        <v>696175.37</v>
      </c>
      <c r="H54" s="35">
        <f t="shared" si="0"/>
        <v>92.82338266666666</v>
      </c>
      <c r="I54" s="35">
        <f t="shared" si="1"/>
        <v>185.64676533333332</v>
      </c>
      <c r="J54" s="34">
        <f t="shared" si="2"/>
        <v>260450.58000000002</v>
      </c>
      <c r="K54" s="36">
        <f t="shared" si="3"/>
        <v>159.77410190501212</v>
      </c>
    </row>
    <row r="55">
      <c r="A55" s="31"/>
      <c r="B55" s="32">
        <v>18050400</v>
      </c>
      <c r="C55" s="37" t="s">
        <v>62</v>
      </c>
      <c r="D55" s="34">
        <v>5250107.2300000004</v>
      </c>
      <c r="E55" s="34">
        <v>10900000</v>
      </c>
      <c r="F55" s="34">
        <v>5650000</v>
      </c>
      <c r="G55" s="34">
        <v>5977088.9900000002</v>
      </c>
      <c r="H55" s="35">
        <f t="shared" si="0"/>
        <v>54.835678807339448</v>
      </c>
      <c r="I55" s="35">
        <f t="shared" si="1"/>
        <v>105.78918566371682</v>
      </c>
      <c r="J55" s="34">
        <f t="shared" si="2"/>
        <v>726981.75999999978</v>
      </c>
      <c r="K55" s="36">
        <f t="shared" si="3"/>
        <v>113.84698879759831</v>
      </c>
    </row>
    <row r="56" ht="48">
      <c r="A56" s="31"/>
      <c r="B56" s="32">
        <v>18050500</v>
      </c>
      <c r="C56" s="37" t="s">
        <v>63</v>
      </c>
      <c r="D56" s="34">
        <v>2297730.5299999998</v>
      </c>
      <c r="E56" s="34">
        <v>13690000</v>
      </c>
      <c r="F56" s="34">
        <v>9490000</v>
      </c>
      <c r="G56" s="34">
        <v>9587122.4800000004</v>
      </c>
      <c r="H56" s="35">
        <f t="shared" si="0"/>
        <v>70.030113075237395</v>
      </c>
      <c r="I56" s="35">
        <f t="shared" si="1"/>
        <v>101.02341917808219</v>
      </c>
      <c r="J56" s="34">
        <f t="shared" si="2"/>
        <v>7289391.9500000011</v>
      </c>
      <c r="K56" s="36">
        <f t="shared" si="3"/>
        <v>417.24311684190411</v>
      </c>
    </row>
    <row r="57">
      <c r="A57" s="31"/>
      <c r="B57" s="47">
        <v>20000000</v>
      </c>
      <c r="C57" s="27" t="s">
        <v>64</v>
      </c>
      <c r="D57" s="28">
        <f>D58+D67+D78</f>
        <v>1794874.7699999998</v>
      </c>
      <c r="E57" s="28">
        <f>E58+E67+E78</f>
        <v>3840500</v>
      </c>
      <c r="F57" s="28">
        <f>F58+F67+F78</f>
        <v>2073300</v>
      </c>
      <c r="G57" s="28">
        <f>G58+G67+G78</f>
        <v>2765981.73</v>
      </c>
      <c r="H57" s="29">
        <f t="shared" si="0"/>
        <v>72.021396432756148</v>
      </c>
      <c r="I57" s="29">
        <f t="shared" si="1"/>
        <v>133.4096237881638</v>
      </c>
      <c r="J57" s="28">
        <f t="shared" si="2"/>
        <v>971106.9600000002</v>
      </c>
      <c r="K57" s="30">
        <f t="shared" si="3"/>
        <v>154.10444094659596</v>
      </c>
    </row>
    <row r="58" ht="27">
      <c r="A58" s="31"/>
      <c r="B58" s="32">
        <v>21000000</v>
      </c>
      <c r="C58" s="33" t="s">
        <v>65</v>
      </c>
      <c r="D58" s="34">
        <f>D59+D61</f>
        <v>56947.410000000003</v>
      </c>
      <c r="E58" s="34">
        <f t="shared" ref="E58:G58" si="14">E59+E61</f>
        <v>251000</v>
      </c>
      <c r="F58" s="34">
        <f>F59+F61</f>
        <v>125800</v>
      </c>
      <c r="G58" s="34">
        <f t="shared" si="14"/>
        <v>573074.28000000003</v>
      </c>
      <c r="H58" s="35">
        <f t="shared" si="0"/>
        <v>228.31644621513948</v>
      </c>
      <c r="I58" s="35">
        <f t="shared" si="1"/>
        <v>455.54394276629574</v>
      </c>
      <c r="J58" s="34">
        <f t="shared" si="2"/>
        <v>516126.87</v>
      </c>
      <c r="K58" s="36">
        <f t="shared" si="3"/>
        <v>1006.3219380828732</v>
      </c>
    </row>
    <row r="59" ht="63.75" hidden="1">
      <c r="A59" s="31"/>
      <c r="B59" s="32">
        <v>21010000</v>
      </c>
      <c r="C59" s="37" t="s">
        <v>66</v>
      </c>
      <c r="D59" s="34">
        <f>D60</f>
        <v>0</v>
      </c>
      <c r="E59" s="34">
        <v>0</v>
      </c>
      <c r="F59" s="34">
        <v>0</v>
      </c>
      <c r="G59" s="34">
        <v>0</v>
      </c>
      <c r="H59" s="35" t="e">
        <f t="shared" si="0"/>
        <v>#DIV/0!</v>
      </c>
      <c r="I59" s="35" t="e">
        <f t="shared" si="1"/>
        <v>#DIV/0!</v>
      </c>
      <c r="J59" s="34">
        <f t="shared" si="2"/>
        <v>0</v>
      </c>
      <c r="K59" s="36" t="e">
        <f t="shared" si="3"/>
        <v>#DIV/0!</v>
      </c>
    </row>
    <row r="60" ht="38.25" hidden="1">
      <c r="A60" s="31"/>
      <c r="B60" s="32">
        <v>21010300</v>
      </c>
      <c r="C60" s="37" t="s">
        <v>67</v>
      </c>
      <c r="D60" s="34">
        <v>0</v>
      </c>
      <c r="E60" s="34">
        <v>0</v>
      </c>
      <c r="F60" s="34">
        <v>0</v>
      </c>
      <c r="G60" s="34">
        <v>0</v>
      </c>
      <c r="H60" s="35" t="e">
        <f t="shared" si="0"/>
        <v>#DIV/0!</v>
      </c>
      <c r="I60" s="35" t="e">
        <f t="shared" si="1"/>
        <v>#DIV/0!</v>
      </c>
      <c r="J60" s="34">
        <f t="shared" si="2"/>
        <v>0</v>
      </c>
      <c r="K60" s="36" t="e">
        <f t="shared" si="3"/>
        <v>#DIV/0!</v>
      </c>
    </row>
    <row r="61">
      <c r="A61" s="31"/>
      <c r="B61" s="32">
        <v>21080000</v>
      </c>
      <c r="C61" s="37" t="s">
        <v>68</v>
      </c>
      <c r="D61" s="34">
        <f>D62+D64+D65+D66</f>
        <v>56947.410000000003</v>
      </c>
      <c r="E61" s="34">
        <f t="shared" ref="E61:G61" si="15">E62+E64+E65+E66</f>
        <v>251000</v>
      </c>
      <c r="F61" s="34">
        <f>F62+F64+F65+F66</f>
        <v>125800</v>
      </c>
      <c r="G61" s="34">
        <f t="shared" si="15"/>
        <v>573074.28000000003</v>
      </c>
      <c r="H61" s="35">
        <f t="shared" si="0"/>
        <v>228.31644621513948</v>
      </c>
      <c r="I61" s="35">
        <f t="shared" si="1"/>
        <v>455.54394276629574</v>
      </c>
      <c r="J61" s="34">
        <f t="shared" si="2"/>
        <v>516126.87</v>
      </c>
      <c r="K61" s="36">
        <f t="shared" si="3"/>
        <v>1006.3219380828732</v>
      </c>
    </row>
    <row r="62" hidden="1">
      <c r="A62" s="31"/>
      <c r="B62" s="32">
        <v>21080500</v>
      </c>
      <c r="C62" s="37" t="s">
        <v>68</v>
      </c>
      <c r="D62" s="34">
        <v>0</v>
      </c>
      <c r="E62" s="34">
        <v>0</v>
      </c>
      <c r="F62" s="34">
        <v>0</v>
      </c>
      <c r="G62" s="34">
        <v>0</v>
      </c>
      <c r="H62" s="35"/>
      <c r="I62" s="35"/>
      <c r="J62" s="34">
        <f t="shared" si="2"/>
        <v>0</v>
      </c>
      <c r="K62" s="36" t="e">
        <f t="shared" si="3"/>
        <v>#DIV/0!</v>
      </c>
    </row>
    <row r="63" ht="63.75" hidden="1">
      <c r="A63" s="31"/>
      <c r="B63" s="32">
        <v>21080900</v>
      </c>
      <c r="C63" s="37" t="s">
        <v>69</v>
      </c>
      <c r="D63" s="34">
        <v>0</v>
      </c>
      <c r="E63" s="34">
        <v>0</v>
      </c>
      <c r="F63" s="34">
        <v>0</v>
      </c>
      <c r="G63" s="34">
        <v>0</v>
      </c>
      <c r="H63" s="35" t="e">
        <f t="shared" si="0"/>
        <v>#DIV/0!</v>
      </c>
      <c r="I63" s="35"/>
      <c r="J63" s="34">
        <f t="shared" si="2"/>
        <v>0</v>
      </c>
      <c r="K63" s="36" t="e">
        <f t="shared" si="3"/>
        <v>#DIV/0!</v>
      </c>
    </row>
    <row r="64">
      <c r="A64" s="31"/>
      <c r="B64" s="32">
        <v>21081100</v>
      </c>
      <c r="C64" s="37" t="s">
        <v>70</v>
      </c>
      <c r="D64" s="34">
        <v>29947.41</v>
      </c>
      <c r="E64" s="34">
        <v>150000</v>
      </c>
      <c r="F64" s="34">
        <v>75000</v>
      </c>
      <c r="G64" s="34">
        <v>503264.22999999998</v>
      </c>
      <c r="H64" s="35">
        <f t="shared" si="0"/>
        <v>335.50948666666665</v>
      </c>
      <c r="I64" s="35">
        <f t="shared" si="1"/>
        <v>671.01897333333329</v>
      </c>
      <c r="J64" s="34">
        <f t="shared" si="2"/>
        <v>473316.82000000001</v>
      </c>
      <c r="K64" s="36">
        <f t="shared" si="3"/>
        <v>1680.4933381551191</v>
      </c>
    </row>
    <row r="65" ht="38.25">
      <c r="A65" s="31"/>
      <c r="B65" s="32">
        <v>21081500</v>
      </c>
      <c r="C65" s="37" t="s">
        <v>71</v>
      </c>
      <c r="D65" s="34">
        <v>27000</v>
      </c>
      <c r="E65" s="34">
        <v>100000</v>
      </c>
      <c r="F65" s="34">
        <v>49800</v>
      </c>
      <c r="G65" s="34">
        <v>69810.050000000003</v>
      </c>
      <c r="H65" s="35">
        <f t="shared" si="0"/>
        <v>69.810050000000004</v>
      </c>
      <c r="I65" s="35">
        <f t="shared" si="1"/>
        <v>140.18082329317269</v>
      </c>
      <c r="J65" s="34">
        <f t="shared" si="2"/>
        <v>42810.050000000003</v>
      </c>
      <c r="K65" s="36">
        <f t="shared" si="3"/>
        <v>258.55574074074076</v>
      </c>
    </row>
    <row r="66">
      <c r="A66" s="31"/>
      <c r="B66" s="32">
        <v>21081700</v>
      </c>
      <c r="C66" s="37" t="s">
        <v>72</v>
      </c>
      <c r="D66" s="34">
        <v>0</v>
      </c>
      <c r="E66" s="34">
        <v>1000</v>
      </c>
      <c r="F66" s="34">
        <v>1000</v>
      </c>
      <c r="G66" s="34">
        <v>0</v>
      </c>
      <c r="H66" s="35">
        <f t="shared" si="0"/>
        <v>0</v>
      </c>
      <c r="I66" s="35">
        <f t="shared" si="1"/>
        <v>0</v>
      </c>
      <c r="J66" s="34">
        <f t="shared" si="2"/>
        <v>0</v>
      </c>
      <c r="K66" s="36" t="e">
        <f t="shared" si="3"/>
        <v>#DIV/0!</v>
      </c>
    </row>
    <row r="67" ht="27">
      <c r="A67" s="31"/>
      <c r="B67" s="32">
        <v>22000000</v>
      </c>
      <c r="C67" s="33" t="s">
        <v>73</v>
      </c>
      <c r="D67" s="34">
        <f>D68+D72+D74</f>
        <v>1092515.6299999999</v>
      </c>
      <c r="E67" s="34">
        <f t="shared" ref="E67:G67" si="16">E68+E72+E74</f>
        <v>3129500</v>
      </c>
      <c r="F67" s="34">
        <f>F68+F72+F74</f>
        <v>1641700</v>
      </c>
      <c r="G67" s="34">
        <f t="shared" si="16"/>
        <v>1875014.76</v>
      </c>
      <c r="H67" s="35">
        <f t="shared" si="0"/>
        <v>59.914195877935775</v>
      </c>
      <c r="I67" s="35">
        <f t="shared" si="1"/>
        <v>114.21177803496376</v>
      </c>
      <c r="J67" s="34">
        <f t="shared" si="2"/>
        <v>782499.13000000012</v>
      </c>
      <c r="K67" s="36">
        <f t="shared" si="3"/>
        <v>171.62360963201965</v>
      </c>
    </row>
    <row r="68">
      <c r="A68" s="31"/>
      <c r="B68" s="32">
        <v>22010000</v>
      </c>
      <c r="C68" s="37" t="s">
        <v>74</v>
      </c>
      <c r="D68" s="34">
        <f>D69+D70+D71</f>
        <v>1030584.72</v>
      </c>
      <c r="E68" s="34">
        <f t="shared" ref="E68:G68" si="17">E69+E70+E71</f>
        <v>2974000</v>
      </c>
      <c r="F68" s="34">
        <f>F69+F70+F71</f>
        <v>1564000</v>
      </c>
      <c r="G68" s="34">
        <f t="shared" si="17"/>
        <v>1788380.21</v>
      </c>
      <c r="H68" s="35">
        <f t="shared" si="0"/>
        <v>60.13383355749832</v>
      </c>
      <c r="I68" s="35">
        <f t="shared" si="1"/>
        <v>114.34656074168798</v>
      </c>
      <c r="J68" s="34">
        <f t="shared" si="2"/>
        <v>757795.48999999999</v>
      </c>
      <c r="K68" s="36">
        <f t="shared" si="3"/>
        <v>173.53063511362754</v>
      </c>
    </row>
    <row r="69" ht="38.25">
      <c r="A69" s="31"/>
      <c r="B69" s="32">
        <v>22010300</v>
      </c>
      <c r="C69" s="37" t="s">
        <v>75</v>
      </c>
      <c r="D69" s="34">
        <v>15760</v>
      </c>
      <c r="E69" s="34">
        <v>0</v>
      </c>
      <c r="F69" s="34">
        <v>0</v>
      </c>
      <c r="G69" s="34">
        <v>31900</v>
      </c>
      <c r="H69" s="35" t="e">
        <f t="shared" si="0"/>
        <v>#DIV/0!</v>
      </c>
      <c r="I69" s="35" t="e">
        <f t="shared" si="1"/>
        <v>#DIV/0!</v>
      </c>
      <c r="J69" s="34">
        <f t="shared" si="2"/>
        <v>16140</v>
      </c>
      <c r="K69" s="36">
        <f t="shared" si="3"/>
        <v>202.41116751269038</v>
      </c>
    </row>
    <row r="70">
      <c r="A70" s="31"/>
      <c r="B70" s="32">
        <v>22012500</v>
      </c>
      <c r="C70" s="37" t="s">
        <v>76</v>
      </c>
      <c r="D70" s="34">
        <v>688950.81000000006</v>
      </c>
      <c r="E70" s="34">
        <v>2100000</v>
      </c>
      <c r="F70" s="34">
        <v>1050000</v>
      </c>
      <c r="G70" s="34">
        <v>1189929.21</v>
      </c>
      <c r="H70" s="35">
        <f t="shared" si="0"/>
        <v>56.663295714285709</v>
      </c>
      <c r="I70" s="35">
        <f t="shared" si="1"/>
        <v>113.32659142857142</v>
      </c>
      <c r="J70" s="34">
        <f t="shared" si="2"/>
        <v>500978.39999999991</v>
      </c>
      <c r="K70" s="36">
        <f t="shared" si="3"/>
        <v>172.71613484277634</v>
      </c>
    </row>
    <row r="71" ht="25.5">
      <c r="A71" s="31"/>
      <c r="B71" s="32">
        <v>22012600</v>
      </c>
      <c r="C71" s="37" t="s">
        <v>77</v>
      </c>
      <c r="D71" s="34">
        <v>325873.90999999997</v>
      </c>
      <c r="E71" s="34">
        <v>874000</v>
      </c>
      <c r="F71" s="34">
        <v>514000</v>
      </c>
      <c r="G71" s="34">
        <v>566551</v>
      </c>
      <c r="H71" s="35">
        <f t="shared" si="0"/>
        <v>64.822768878718534</v>
      </c>
      <c r="I71" s="35">
        <f t="shared" si="1"/>
        <v>110.2239299610895</v>
      </c>
      <c r="J71" s="34">
        <f t="shared" si="2"/>
        <v>240677.09000000003</v>
      </c>
      <c r="K71" s="36">
        <f t="shared" si="3"/>
        <v>173.85589414015993</v>
      </c>
    </row>
    <row r="72" ht="38.25">
      <c r="A72" s="31"/>
      <c r="B72" s="32">
        <v>22080000</v>
      </c>
      <c r="C72" s="37" t="s">
        <v>78</v>
      </c>
      <c r="D72" s="34">
        <f>D73</f>
        <v>45141.879999999997</v>
      </c>
      <c r="E72" s="34">
        <f t="shared" ref="E72:G72" si="18">E73</f>
        <v>90000</v>
      </c>
      <c r="F72" s="34">
        <f t="shared" si="18"/>
        <v>45000</v>
      </c>
      <c r="G72" s="34">
        <f t="shared" si="18"/>
        <v>51353.800000000003</v>
      </c>
      <c r="H72" s="35">
        <f t="shared" si="0"/>
        <v>57.059777777777775</v>
      </c>
      <c r="I72" s="35">
        <f t="shared" si="1"/>
        <v>114.11955555555555</v>
      </c>
      <c r="J72" s="34">
        <f t="shared" si="2"/>
        <v>6211.9200000000055</v>
      </c>
      <c r="K72" s="36">
        <f t="shared" si="3"/>
        <v>113.76088014057015</v>
      </c>
    </row>
    <row r="73" ht="38.25">
      <c r="A73" s="31"/>
      <c r="B73" s="32">
        <v>22080400</v>
      </c>
      <c r="C73" s="37" t="s">
        <v>79</v>
      </c>
      <c r="D73" s="34">
        <v>45141.879999999997</v>
      </c>
      <c r="E73" s="34">
        <v>90000</v>
      </c>
      <c r="F73" s="34">
        <v>45000</v>
      </c>
      <c r="G73" s="34">
        <v>51353.800000000003</v>
      </c>
      <c r="H73" s="35">
        <f t="shared" si="0"/>
        <v>57.059777777777775</v>
      </c>
      <c r="I73" s="35">
        <f t="shared" si="1"/>
        <v>114.11955555555555</v>
      </c>
      <c r="J73" s="34">
        <f t="shared" si="2"/>
        <v>6211.9200000000055</v>
      </c>
      <c r="K73" s="36">
        <f t="shared" si="3"/>
        <v>113.76088014057015</v>
      </c>
    </row>
    <row r="74">
      <c r="A74" s="31"/>
      <c r="B74" s="32">
        <v>22090000</v>
      </c>
      <c r="C74" s="37" t="s">
        <v>80</v>
      </c>
      <c r="D74" s="34">
        <f>D75+D76+D77</f>
        <v>16789.029999999999</v>
      </c>
      <c r="E74" s="34">
        <f t="shared" ref="E74:G74" si="19">E75+E76+E77</f>
        <v>65500</v>
      </c>
      <c r="F74" s="34">
        <f>F75+F76+F77</f>
        <v>32700</v>
      </c>
      <c r="G74" s="34">
        <f t="shared" si="19"/>
        <v>35280.75</v>
      </c>
      <c r="H74" s="35">
        <f t="shared" si="0"/>
        <v>53.863740458015265</v>
      </c>
      <c r="I74" s="35">
        <f t="shared" si="1"/>
        <v>107.89220183486239</v>
      </c>
      <c r="J74" s="34">
        <f t="shared" si="2"/>
        <v>18491.720000000001</v>
      </c>
      <c r="K74" s="36">
        <f t="shared" si="3"/>
        <v>210.14168180055668</v>
      </c>
    </row>
    <row r="75" ht="38.25">
      <c r="A75" s="31"/>
      <c r="B75" s="32">
        <v>22090100</v>
      </c>
      <c r="C75" s="37" t="s">
        <v>81</v>
      </c>
      <c r="D75" s="34">
        <v>14698.030000000001</v>
      </c>
      <c r="E75" s="34">
        <v>60000</v>
      </c>
      <c r="F75" s="34">
        <v>30000</v>
      </c>
      <c r="G75" s="34">
        <v>31358.43</v>
      </c>
      <c r="H75" s="35">
        <f t="shared" si="0"/>
        <v>52.264049999999997</v>
      </c>
      <c r="I75" s="35">
        <f t="shared" si="1"/>
        <v>104.52809999999999</v>
      </c>
      <c r="J75" s="34">
        <f t="shared" si="2"/>
        <v>16660.400000000001</v>
      </c>
      <c r="K75" s="36">
        <f t="shared" si="3"/>
        <v>213.35124503079666</v>
      </c>
    </row>
    <row r="76">
      <c r="A76" s="31"/>
      <c r="B76" s="32">
        <v>22090200</v>
      </c>
      <c r="C76" s="37" t="s">
        <v>82</v>
      </c>
      <c r="D76" s="34">
        <v>0</v>
      </c>
      <c r="E76" s="34">
        <v>0</v>
      </c>
      <c r="F76" s="34">
        <v>0</v>
      </c>
      <c r="G76" s="34">
        <v>6.7999999999999998</v>
      </c>
      <c r="H76" s="35" t="e">
        <f t="shared" si="0"/>
        <v>#DIV/0!</v>
      </c>
      <c r="I76" s="35" t="e">
        <f t="shared" si="1"/>
        <v>#DIV/0!</v>
      </c>
      <c r="J76" s="34">
        <f t="shared" si="2"/>
        <v>6.7999999999999998</v>
      </c>
      <c r="K76" s="36" t="e">
        <f t="shared" si="3"/>
        <v>#DIV/0!</v>
      </c>
    </row>
    <row r="77" ht="38.25">
      <c r="A77" s="31"/>
      <c r="B77" s="32">
        <v>22090400</v>
      </c>
      <c r="C77" s="37" t="s">
        <v>83</v>
      </c>
      <c r="D77" s="34">
        <v>2091</v>
      </c>
      <c r="E77" s="34">
        <v>5500</v>
      </c>
      <c r="F77" s="34">
        <v>2700</v>
      </c>
      <c r="G77" s="34">
        <v>3915.52</v>
      </c>
      <c r="H77" s="35">
        <f t="shared" ref="H77:H134" si="20">G77/E77*100</f>
        <v>71.191272727272718</v>
      </c>
      <c r="I77" s="35">
        <f t="shared" ref="I77:I101" si="21">G77/F77*100</f>
        <v>145.01925925925926</v>
      </c>
      <c r="J77" s="34">
        <f t="shared" ref="J77:J134" si="22">G77-D77</f>
        <v>1824.52</v>
      </c>
      <c r="K77" s="36">
        <f t="shared" ref="K77:K134" si="23">G77/D77*100</f>
        <v>187.25585844093735</v>
      </c>
    </row>
    <row r="78" ht="13.5">
      <c r="A78" s="31"/>
      <c r="B78" s="32">
        <v>24000000</v>
      </c>
      <c r="C78" s="33" t="s">
        <v>84</v>
      </c>
      <c r="D78" s="34">
        <f>D79</f>
        <v>645411.72999999998</v>
      </c>
      <c r="E78" s="34">
        <f t="shared" ref="E78:G78" si="24">E79</f>
        <v>460000</v>
      </c>
      <c r="F78" s="34">
        <f t="shared" si="24"/>
        <v>305800</v>
      </c>
      <c r="G78" s="34">
        <f t="shared" si="24"/>
        <v>317892.69</v>
      </c>
      <c r="H78" s="35">
        <f t="shared" si="20"/>
        <v>69.107106521739126</v>
      </c>
      <c r="I78" s="35">
        <f t="shared" si="21"/>
        <v>103.95444408109876</v>
      </c>
      <c r="J78" s="34">
        <f t="shared" si="22"/>
        <v>-327519.03999999998</v>
      </c>
      <c r="K78" s="36">
        <f t="shared" si="23"/>
        <v>49.254247362377498</v>
      </c>
    </row>
    <row r="79">
      <c r="A79" s="31"/>
      <c r="B79" s="32">
        <v>24060000</v>
      </c>
      <c r="C79" s="37" t="s">
        <v>68</v>
      </c>
      <c r="D79" s="34">
        <f>D80+D81</f>
        <v>645411.72999999998</v>
      </c>
      <c r="E79" s="34">
        <f t="shared" ref="E79:G79" si="25">E80+E81</f>
        <v>460000</v>
      </c>
      <c r="F79" s="34">
        <f>F80+F81</f>
        <v>305800</v>
      </c>
      <c r="G79" s="34">
        <f t="shared" si="25"/>
        <v>317892.69</v>
      </c>
      <c r="H79" s="35">
        <f t="shared" si="20"/>
        <v>69.107106521739126</v>
      </c>
      <c r="I79" s="35">
        <f t="shared" si="21"/>
        <v>103.95444408109876</v>
      </c>
      <c r="J79" s="34">
        <f t="shared" si="22"/>
        <v>-327519.03999999998</v>
      </c>
      <c r="K79" s="36">
        <f t="shared" si="23"/>
        <v>49.254247362377498</v>
      </c>
    </row>
    <row r="80">
      <c r="A80" s="31"/>
      <c r="B80" s="32">
        <v>24060300</v>
      </c>
      <c r="C80" s="37" t="s">
        <v>68</v>
      </c>
      <c r="D80" s="34">
        <v>523563.62</v>
      </c>
      <c r="E80" s="34">
        <v>260000</v>
      </c>
      <c r="F80" s="34">
        <v>209800</v>
      </c>
      <c r="G80" s="34">
        <v>315531.94</v>
      </c>
      <c r="H80" s="35">
        <f t="shared" si="20"/>
        <v>121.35843846153847</v>
      </c>
      <c r="I80" s="35">
        <f t="shared" si="21"/>
        <v>150.39653956148712</v>
      </c>
      <c r="J80" s="34">
        <f t="shared" si="22"/>
        <v>-208031.67999999999</v>
      </c>
      <c r="K80" s="36">
        <f t="shared" si="23"/>
        <v>60.266207953868147</v>
      </c>
    </row>
    <row r="81" ht="63.75">
      <c r="A81" s="31"/>
      <c r="B81" s="32">
        <v>24062200</v>
      </c>
      <c r="C81" s="37" t="s">
        <v>85</v>
      </c>
      <c r="D81" s="34">
        <v>121848.11</v>
      </c>
      <c r="E81" s="34">
        <v>200000</v>
      </c>
      <c r="F81" s="34">
        <v>96000</v>
      </c>
      <c r="G81" s="34">
        <v>2360.75</v>
      </c>
      <c r="H81" s="35">
        <f t="shared" si="20"/>
        <v>1.180375</v>
      </c>
      <c r="I81" s="35">
        <f t="shared" si="21"/>
        <v>2.4591145833333337</v>
      </c>
      <c r="J81" s="34">
        <f t="shared" si="22"/>
        <v>-119487.36</v>
      </c>
      <c r="K81" s="36">
        <f t="shared" si="23"/>
        <v>1.9374531127319086</v>
      </c>
    </row>
    <row r="82">
      <c r="A82" s="31"/>
      <c r="B82" s="47">
        <v>40000000</v>
      </c>
      <c r="C82" s="27" t="s">
        <v>86</v>
      </c>
      <c r="D82" s="28">
        <f>D84+D87+D92+D95</f>
        <v>48914470</v>
      </c>
      <c r="E82" s="28">
        <f t="shared" ref="E82:G82" si="26">E84+E87+E92+E95</f>
        <v>106722659.09999999</v>
      </c>
      <c r="F82" s="28">
        <f>F84+F87+F92+F95</f>
        <v>59855877.100000001</v>
      </c>
      <c r="G82" s="28">
        <f t="shared" si="26"/>
        <v>59855877.100000001</v>
      </c>
      <c r="H82" s="29">
        <f t="shared" si="20"/>
        <v>56.085443901762758</v>
      </c>
      <c r="I82" s="29">
        <f t="shared" si="21"/>
        <v>100</v>
      </c>
      <c r="J82" s="28">
        <f t="shared" si="22"/>
        <v>10941407.100000001</v>
      </c>
      <c r="K82" s="30">
        <f t="shared" si="23"/>
        <v>122.36844659668193</v>
      </c>
    </row>
    <row r="83">
      <c r="A83" s="31"/>
      <c r="B83" s="32">
        <v>41000000</v>
      </c>
      <c r="C83" s="37" t="s">
        <v>87</v>
      </c>
      <c r="D83" s="34">
        <f>D84+D87+D92+D95</f>
        <v>48914470</v>
      </c>
      <c r="E83" s="34">
        <f>E84+E87+E92+E95</f>
        <v>106722659.09999999</v>
      </c>
      <c r="F83" s="34">
        <f>F84+F87+F92+F95</f>
        <v>59855877.100000001</v>
      </c>
      <c r="G83" s="34">
        <f>G84+G87+G92+G95</f>
        <v>59855877.100000001</v>
      </c>
      <c r="H83" s="35">
        <f t="shared" si="20"/>
        <v>56.085443901762758</v>
      </c>
      <c r="I83" s="35">
        <f t="shared" si="21"/>
        <v>100</v>
      </c>
      <c r="J83" s="34">
        <f t="shared" si="22"/>
        <v>10941407.100000001</v>
      </c>
      <c r="K83" s="36">
        <f t="shared" si="23"/>
        <v>122.36844659668193</v>
      </c>
    </row>
    <row r="84">
      <c r="A84" s="31"/>
      <c r="B84" s="32">
        <v>41020000</v>
      </c>
      <c r="C84" s="37" t="s">
        <v>88</v>
      </c>
      <c r="D84" s="34">
        <f>D85</f>
        <v>3873000</v>
      </c>
      <c r="E84" s="34">
        <f>E85+E86</f>
        <v>39396400</v>
      </c>
      <c r="F84" s="34">
        <f>F85+F86</f>
        <v>19755200</v>
      </c>
      <c r="G84" s="34">
        <f>G85+G86</f>
        <v>19755200</v>
      </c>
      <c r="H84" s="35">
        <f t="shared" si="20"/>
        <v>50.144683270552633</v>
      </c>
      <c r="I84" s="35">
        <f t="shared" si="21"/>
        <v>100</v>
      </c>
      <c r="J84" s="34">
        <f t="shared" si="22"/>
        <v>15882200</v>
      </c>
      <c r="K84" s="36">
        <f t="shared" si="23"/>
        <v>510.07487735605474</v>
      </c>
    </row>
    <row r="85">
      <c r="A85" s="31"/>
      <c r="B85" s="32">
        <v>41020100</v>
      </c>
      <c r="C85" s="37" t="s">
        <v>89</v>
      </c>
      <c r="D85" s="34">
        <v>3873000</v>
      </c>
      <c r="E85" s="34">
        <v>36636300</v>
      </c>
      <c r="F85" s="34">
        <v>18318000</v>
      </c>
      <c r="G85" s="34">
        <v>18318000</v>
      </c>
      <c r="H85" s="35">
        <f t="shared" si="20"/>
        <v>49.999590570008436</v>
      </c>
      <c r="I85" s="35">
        <f t="shared" si="21"/>
        <v>100</v>
      </c>
      <c r="J85" s="34">
        <f t="shared" si="22"/>
        <v>14445000</v>
      </c>
      <c r="K85" s="36">
        <f t="shared" si="23"/>
        <v>472.96669248644463</v>
      </c>
    </row>
    <row r="86" ht="63" customHeight="1">
      <c r="A86" s="31"/>
      <c r="B86" s="32">
        <v>41021400</v>
      </c>
      <c r="C86" s="37" t="s">
        <v>90</v>
      </c>
      <c r="D86" s="34">
        <v>0</v>
      </c>
      <c r="E86" s="34">
        <v>2760100</v>
      </c>
      <c r="F86" s="34">
        <v>1437200</v>
      </c>
      <c r="G86" s="34">
        <v>1437200</v>
      </c>
      <c r="H86" s="35">
        <f t="shared" si="20"/>
        <v>52.070577153001707</v>
      </c>
      <c r="I86" s="35">
        <f t="shared" si="21"/>
        <v>100</v>
      </c>
      <c r="J86" s="34">
        <f t="shared" si="22"/>
        <v>1437200</v>
      </c>
      <c r="K86" s="36"/>
    </row>
    <row r="87">
      <c r="A87" s="31"/>
      <c r="B87" s="32">
        <v>41030000</v>
      </c>
      <c r="C87" s="37" t="s">
        <v>91</v>
      </c>
      <c r="D87" s="34">
        <f>D88+D89+D91+D90</f>
        <v>41664800</v>
      </c>
      <c r="E87" s="34">
        <f t="shared" ref="E87:G87" si="27">E88+E89+E91</f>
        <v>63405400</v>
      </c>
      <c r="F87" s="34">
        <f>F88+F89+F91</f>
        <v>38885200</v>
      </c>
      <c r="G87" s="34">
        <f t="shared" si="27"/>
        <v>38885200</v>
      </c>
      <c r="H87" s="35">
        <f t="shared" si="20"/>
        <v>61.327899516444973</v>
      </c>
      <c r="I87" s="35">
        <f t="shared" si="21"/>
        <v>100</v>
      </c>
      <c r="J87" s="34">
        <f t="shared" si="22"/>
        <v>-2779600</v>
      </c>
      <c r="K87" s="36">
        <f t="shared" si="23"/>
        <v>93.328661124018353</v>
      </c>
    </row>
    <row r="88" ht="25.5">
      <c r="A88" s="31"/>
      <c r="B88" s="32">
        <v>41033900</v>
      </c>
      <c r="C88" s="37" t="s">
        <v>92</v>
      </c>
      <c r="D88" s="34">
        <v>41664800</v>
      </c>
      <c r="E88" s="34">
        <v>63405400</v>
      </c>
      <c r="F88" s="34">
        <v>38885200</v>
      </c>
      <c r="G88" s="34">
        <v>38885200</v>
      </c>
      <c r="H88" s="35">
        <f t="shared" si="20"/>
        <v>61.327899516444973</v>
      </c>
      <c r="I88" s="35">
        <f t="shared" si="21"/>
        <v>100</v>
      </c>
      <c r="J88" s="34">
        <f t="shared" si="22"/>
        <v>-2779600</v>
      </c>
      <c r="K88" s="36">
        <f t="shared" si="23"/>
        <v>93.328661124018353</v>
      </c>
    </row>
    <row r="89" ht="38.25" hidden="1">
      <c r="A89" s="31"/>
      <c r="B89" s="32">
        <v>41034500</v>
      </c>
      <c r="C89" s="37" t="s">
        <v>93</v>
      </c>
      <c r="D89" s="34">
        <v>0</v>
      </c>
      <c r="E89" s="34">
        <v>0</v>
      </c>
      <c r="F89" s="34">
        <v>0</v>
      </c>
      <c r="G89" s="34">
        <v>0</v>
      </c>
      <c r="H89" s="35" t="e">
        <f t="shared" si="20"/>
        <v>#DIV/0!</v>
      </c>
      <c r="I89" s="35" t="e">
        <f t="shared" si="21"/>
        <v>#DIV/0!</v>
      </c>
      <c r="J89" s="34">
        <f t="shared" si="22"/>
        <v>0</v>
      </c>
      <c r="K89" s="36" t="e">
        <f t="shared" si="23"/>
        <v>#DIV/0!</v>
      </c>
    </row>
    <row r="90" ht="38.25" hidden="1">
      <c r="A90" s="31"/>
      <c r="B90" s="32">
        <v>41035200</v>
      </c>
      <c r="C90" s="37" t="s">
        <v>94</v>
      </c>
      <c r="D90" s="34">
        <v>0</v>
      </c>
      <c r="E90" s="34">
        <v>0</v>
      </c>
      <c r="F90" s="34">
        <v>0</v>
      </c>
      <c r="G90" s="34">
        <v>0</v>
      </c>
      <c r="H90" s="35" t="e">
        <f t="shared" si="20"/>
        <v>#DIV/0!</v>
      </c>
      <c r="I90" s="35" t="e">
        <f t="shared" si="21"/>
        <v>#DIV/0!</v>
      </c>
      <c r="J90" s="34">
        <f t="shared" si="22"/>
        <v>0</v>
      </c>
      <c r="K90" s="36" t="e">
        <f t="shared" si="23"/>
        <v>#DIV/0!</v>
      </c>
    </row>
    <row r="91" ht="51" hidden="1">
      <c r="A91" s="31"/>
      <c r="B91" s="32">
        <v>41035500</v>
      </c>
      <c r="C91" s="37" t="s">
        <v>95</v>
      </c>
      <c r="D91" s="34">
        <v>0</v>
      </c>
      <c r="E91" s="34">
        <v>0</v>
      </c>
      <c r="F91" s="34">
        <v>0</v>
      </c>
      <c r="G91" s="34">
        <v>0</v>
      </c>
      <c r="H91" s="35" t="e">
        <f t="shared" si="20"/>
        <v>#DIV/0!</v>
      </c>
      <c r="I91" s="35" t="e">
        <f t="shared" si="21"/>
        <v>#DIV/0!</v>
      </c>
      <c r="J91" s="34">
        <f t="shared" si="22"/>
        <v>0</v>
      </c>
      <c r="K91" s="36" t="e">
        <f t="shared" si="23"/>
        <v>#DIV/0!</v>
      </c>
    </row>
    <row r="92">
      <c r="A92" s="31"/>
      <c r="B92" s="32">
        <v>41040000</v>
      </c>
      <c r="C92" s="37" t="s">
        <v>96</v>
      </c>
      <c r="D92" s="34">
        <f>D93+D94</f>
        <v>1850000</v>
      </c>
      <c r="E92" s="34">
        <v>0</v>
      </c>
      <c r="F92" s="34">
        <v>0</v>
      </c>
      <c r="G92" s="34">
        <f>G93+G94</f>
        <v>0</v>
      </c>
      <c r="H92" s="35" t="e">
        <f t="shared" si="20"/>
        <v>#DIV/0!</v>
      </c>
      <c r="I92" s="35" t="e">
        <f t="shared" si="21"/>
        <v>#DIV/0!</v>
      </c>
      <c r="J92" s="34">
        <f t="shared" si="22"/>
        <v>-1850000</v>
      </c>
      <c r="K92" s="36">
        <f t="shared" si="23"/>
        <v>0</v>
      </c>
    </row>
    <row r="93" ht="51" hidden="1">
      <c r="A93" s="31"/>
      <c r="B93" s="32">
        <v>41040200</v>
      </c>
      <c r="C93" s="37" t="s">
        <v>97</v>
      </c>
      <c r="D93" s="34">
        <v>0</v>
      </c>
      <c r="E93" s="34">
        <v>0</v>
      </c>
      <c r="F93" s="34">
        <v>0</v>
      </c>
      <c r="G93" s="34">
        <v>0</v>
      </c>
      <c r="H93" s="35" t="e">
        <f t="shared" si="20"/>
        <v>#DIV/0!</v>
      </c>
      <c r="I93" s="35" t="e">
        <f t="shared" si="21"/>
        <v>#DIV/0!</v>
      </c>
      <c r="J93" s="34">
        <f t="shared" si="22"/>
        <v>0</v>
      </c>
      <c r="K93" s="36" t="e">
        <f t="shared" si="23"/>
        <v>#DIV/0!</v>
      </c>
    </row>
    <row r="94" ht="63.75">
      <c r="A94" s="31"/>
      <c r="B94" s="32">
        <v>41040500</v>
      </c>
      <c r="C94" s="37" t="s">
        <v>98</v>
      </c>
      <c r="D94" s="34">
        <v>1850000</v>
      </c>
      <c r="E94" s="34">
        <v>0</v>
      </c>
      <c r="F94" s="34">
        <v>0</v>
      </c>
      <c r="G94" s="34">
        <v>0</v>
      </c>
      <c r="H94" s="35" t="e">
        <f t="shared" si="20"/>
        <v>#DIV/0!</v>
      </c>
      <c r="I94" s="35" t="e">
        <f t="shared" si="21"/>
        <v>#DIV/0!</v>
      </c>
      <c r="J94" s="34">
        <f t="shared" si="22"/>
        <v>-1850000</v>
      </c>
      <c r="K94" s="36">
        <f t="shared" si="23"/>
        <v>0</v>
      </c>
    </row>
    <row r="95" ht="25.5">
      <c r="A95" s="31"/>
      <c r="B95" s="32">
        <v>41050000</v>
      </c>
      <c r="C95" s="37" t="s">
        <v>99</v>
      </c>
      <c r="D95" s="34">
        <f>D97+D98+D99+D100+D101+D96</f>
        <v>1526670</v>
      </c>
      <c r="E95" s="34">
        <f>E97+E98+E99+E100+E101+E96</f>
        <v>3920859.1000000001</v>
      </c>
      <c r="F95" s="34">
        <f t="shared" ref="F95:G95" si="28">F97+F98+F99+F100+F101+F96</f>
        <v>1215477.1000000001</v>
      </c>
      <c r="G95" s="34">
        <f t="shared" si="28"/>
        <v>1215477.1000000001</v>
      </c>
      <c r="H95" s="35">
        <f t="shared" si="20"/>
        <v>31.000274914240102</v>
      </c>
      <c r="I95" s="35">
        <f t="shared" si="21"/>
        <v>100</v>
      </c>
      <c r="J95" s="34">
        <f t="shared" si="22"/>
        <v>-311192.89999999991</v>
      </c>
      <c r="K95" s="36">
        <f t="shared" si="23"/>
        <v>79.616230095567488</v>
      </c>
    </row>
    <row r="96" ht="63.75">
      <c r="A96" s="31"/>
      <c r="B96" s="32">
        <v>41050400</v>
      </c>
      <c r="C96" s="37" t="s">
        <v>100</v>
      </c>
      <c r="D96" s="34">
        <v>0</v>
      </c>
      <c r="E96" s="34">
        <v>1999202</v>
      </c>
      <c r="F96" s="34">
        <v>0</v>
      </c>
      <c r="G96" s="34">
        <v>0</v>
      </c>
      <c r="H96" s="35">
        <f t="shared" si="20"/>
        <v>0</v>
      </c>
      <c r="I96" s="35" t="e">
        <f t="shared" si="21"/>
        <v>#DIV/0!</v>
      </c>
      <c r="J96" s="34">
        <f t="shared" si="22"/>
        <v>0</v>
      </c>
      <c r="K96" s="36" t="e">
        <f t="shared" si="23"/>
        <v>#DIV/0!</v>
      </c>
    </row>
    <row r="97" ht="38.25">
      <c r="A97" s="31"/>
      <c r="B97" s="32">
        <v>41051000</v>
      </c>
      <c r="C97" s="37" t="s">
        <v>101</v>
      </c>
      <c r="D97" s="34">
        <v>761060</v>
      </c>
      <c r="E97" s="34">
        <v>1207000</v>
      </c>
      <c r="F97" s="34">
        <v>738800</v>
      </c>
      <c r="G97" s="34">
        <v>738800</v>
      </c>
      <c r="H97" s="35">
        <f t="shared" si="20"/>
        <v>61.209610604805299</v>
      </c>
      <c r="I97" s="35">
        <f t="shared" si="21"/>
        <v>100</v>
      </c>
      <c r="J97" s="34">
        <f t="shared" si="22"/>
        <v>-22260</v>
      </c>
      <c r="K97" s="36">
        <f t="shared" si="23"/>
        <v>97.075132052663392</v>
      </c>
    </row>
    <row r="98" ht="38.25">
      <c r="A98" s="31"/>
      <c r="B98" s="32">
        <v>41051200</v>
      </c>
      <c r="C98" s="37" t="s">
        <v>102</v>
      </c>
      <c r="D98" s="34">
        <v>116860</v>
      </c>
      <c r="E98" s="34">
        <v>244080</v>
      </c>
      <c r="F98" s="34">
        <v>121800</v>
      </c>
      <c r="G98" s="34">
        <v>121800</v>
      </c>
      <c r="H98" s="35">
        <f t="shared" si="20"/>
        <v>49.901671583087513</v>
      </c>
      <c r="I98" s="35">
        <f t="shared" si="21"/>
        <v>100</v>
      </c>
      <c r="J98" s="34">
        <f t="shared" si="22"/>
        <v>4940</v>
      </c>
      <c r="K98" s="36">
        <f t="shared" si="23"/>
        <v>104.22728050658907</v>
      </c>
    </row>
    <row r="99" ht="51" hidden="1">
      <c r="A99" s="31"/>
      <c r="B99" s="32">
        <v>41051400</v>
      </c>
      <c r="C99" s="37" t="s">
        <v>103</v>
      </c>
      <c r="D99" s="34">
        <v>0</v>
      </c>
      <c r="E99" s="34">
        <v>0</v>
      </c>
      <c r="F99" s="34">
        <v>0</v>
      </c>
      <c r="G99" s="34">
        <v>0</v>
      </c>
      <c r="H99" s="35" t="e">
        <f t="shared" si="20"/>
        <v>#DIV/0!</v>
      </c>
      <c r="I99" s="35" t="e">
        <f t="shared" si="21"/>
        <v>#DIV/0!</v>
      </c>
      <c r="J99" s="34">
        <f t="shared" si="22"/>
        <v>0</v>
      </c>
      <c r="K99" s="36" t="e">
        <f t="shared" si="23"/>
        <v>#DIV/0!</v>
      </c>
    </row>
    <row r="100">
      <c r="A100" s="31"/>
      <c r="B100" s="32">
        <v>41053900</v>
      </c>
      <c r="C100" s="37" t="s">
        <v>104</v>
      </c>
      <c r="D100" s="34">
        <v>648750</v>
      </c>
      <c r="E100" s="34">
        <v>393477.09999999998</v>
      </c>
      <c r="F100" s="34">
        <v>322677.09999999998</v>
      </c>
      <c r="G100" s="34">
        <v>322677.09999999998</v>
      </c>
      <c r="H100" s="35">
        <f t="shared" si="20"/>
        <v>82.006576748684992</v>
      </c>
      <c r="I100" s="35">
        <f t="shared" si="21"/>
        <v>100</v>
      </c>
      <c r="J100" s="34">
        <f t="shared" si="22"/>
        <v>-326072.90000000002</v>
      </c>
      <c r="K100" s="36">
        <f t="shared" si="23"/>
        <v>49.738281310211939</v>
      </c>
    </row>
    <row r="101" ht="51">
      <c r="A101" s="31"/>
      <c r="B101" s="32">
        <v>41057700</v>
      </c>
      <c r="C101" s="37" t="s">
        <v>105</v>
      </c>
      <c r="D101" s="34">
        <v>0</v>
      </c>
      <c r="E101" s="34">
        <v>77100</v>
      </c>
      <c r="F101" s="34">
        <v>32200</v>
      </c>
      <c r="G101" s="34">
        <v>32200</v>
      </c>
      <c r="H101" s="35">
        <f t="shared" si="20"/>
        <v>41.763942931258107</v>
      </c>
      <c r="I101" s="35">
        <f t="shared" si="21"/>
        <v>100</v>
      </c>
      <c r="J101" s="34">
        <f t="shared" si="22"/>
        <v>32200</v>
      </c>
      <c r="K101" s="36" t="e">
        <f t="shared" si="23"/>
        <v>#DIV/0!</v>
      </c>
    </row>
    <row r="102" s="48" customFormat="1">
      <c r="A102" s="49" t="s">
        <v>106</v>
      </c>
      <c r="B102" s="50"/>
      <c r="C102" s="51"/>
      <c r="D102" s="52">
        <f>D13+D57</f>
        <v>51484262.190000005</v>
      </c>
      <c r="E102" s="52">
        <f>E13+E57</f>
        <v>161277500</v>
      </c>
      <c r="F102" s="52">
        <f>F13+F57</f>
        <v>87457650</v>
      </c>
      <c r="G102" s="52">
        <f>G13+G57</f>
        <v>92064594.310000002</v>
      </c>
      <c r="H102" s="53">
        <f t="shared" si="20"/>
        <v>57.0845866968424</v>
      </c>
      <c r="I102" s="53">
        <f t="shared" ref="I102:I134" si="29">G102/F102*100</f>
        <v>105.26762874374054</v>
      </c>
      <c r="J102" s="52">
        <f t="shared" si="22"/>
        <v>40580332.119999997</v>
      </c>
      <c r="K102" s="54">
        <f t="shared" si="23"/>
        <v>178.8208481462556</v>
      </c>
    </row>
    <row r="103" s="48" customFormat="1">
      <c r="A103" s="55" t="s">
        <v>107</v>
      </c>
      <c r="B103" s="56"/>
      <c r="C103" s="57"/>
      <c r="D103" s="58">
        <f>D13+D57+D82</f>
        <v>100398732.19</v>
      </c>
      <c r="E103" s="58">
        <f>E13+E57+E82</f>
        <v>268000159.09999999</v>
      </c>
      <c r="F103" s="58">
        <f>F13+F57+F82</f>
        <v>147313527.09999999</v>
      </c>
      <c r="G103" s="58">
        <f>G13+G57+G82</f>
        <v>151920471.41</v>
      </c>
      <c r="H103" s="59">
        <f t="shared" si="20"/>
        <v>56.686709410987056</v>
      </c>
      <c r="I103" s="59">
        <f t="shared" si="29"/>
        <v>103.1273056865122</v>
      </c>
      <c r="J103" s="58">
        <f t="shared" si="22"/>
        <v>51521739.219999999</v>
      </c>
      <c r="K103" s="60">
        <f t="shared" si="23"/>
        <v>151.31712133824306</v>
      </c>
    </row>
    <row r="104" ht="14.25" customHeight="1">
      <c r="A104" s="15"/>
      <c r="B104" s="61"/>
      <c r="C104" s="62" t="s">
        <v>108</v>
      </c>
      <c r="D104" s="63"/>
      <c r="E104" s="63"/>
      <c r="F104" s="63"/>
      <c r="G104" s="63"/>
      <c r="H104" s="64"/>
      <c r="I104" s="64"/>
      <c r="J104" s="65"/>
      <c r="K104" s="66"/>
    </row>
    <row r="105">
      <c r="A105" s="67"/>
      <c r="B105" s="68">
        <v>10000000</v>
      </c>
      <c r="C105" s="69" t="s">
        <v>21</v>
      </c>
      <c r="D105" s="70">
        <f t="shared" ref="D105:G106" si="30">D106</f>
        <v>51864.849999999999</v>
      </c>
      <c r="E105" s="70">
        <f t="shared" ref="E105:F106" si="31">E106</f>
        <v>120000</v>
      </c>
      <c r="F105" s="70">
        <f t="shared" si="31"/>
        <v>60000</v>
      </c>
      <c r="G105" s="70">
        <f t="shared" si="30"/>
        <v>63990.809999999998</v>
      </c>
      <c r="H105" s="71">
        <f t="shared" si="20"/>
        <v>53.325674999999997</v>
      </c>
      <c r="I105" s="71">
        <f t="shared" si="29"/>
        <v>106.65134999999999</v>
      </c>
      <c r="J105" s="70">
        <f t="shared" si="22"/>
        <v>12125.959999999999</v>
      </c>
      <c r="K105" s="72">
        <f t="shared" si="23"/>
        <v>123.37991915526605</v>
      </c>
    </row>
    <row r="106" ht="13.5">
      <c r="A106" s="67"/>
      <c r="B106" s="32">
        <v>19000000</v>
      </c>
      <c r="C106" s="33" t="s">
        <v>109</v>
      </c>
      <c r="D106" s="34">
        <f t="shared" si="30"/>
        <v>51864.849999999999</v>
      </c>
      <c r="E106" s="34">
        <f t="shared" si="31"/>
        <v>120000</v>
      </c>
      <c r="F106" s="34">
        <f t="shared" si="31"/>
        <v>60000</v>
      </c>
      <c r="G106" s="34">
        <f t="shared" si="30"/>
        <v>63990.809999999998</v>
      </c>
      <c r="H106" s="73">
        <f t="shared" si="20"/>
        <v>53.325674999999997</v>
      </c>
      <c r="I106" s="73">
        <f t="shared" si="29"/>
        <v>106.65134999999999</v>
      </c>
      <c r="J106" s="74">
        <f t="shared" si="22"/>
        <v>12125.959999999999</v>
      </c>
      <c r="K106" s="75">
        <f t="shared" si="23"/>
        <v>123.37991915526605</v>
      </c>
    </row>
    <row r="107">
      <c r="A107" s="67"/>
      <c r="B107" s="32">
        <v>19010000</v>
      </c>
      <c r="C107" s="37" t="s">
        <v>110</v>
      </c>
      <c r="D107" s="34">
        <f>D108+D109</f>
        <v>51864.849999999999</v>
      </c>
      <c r="E107" s="34">
        <f>E108+E109</f>
        <v>120000</v>
      </c>
      <c r="F107" s="34">
        <f>F108+F109</f>
        <v>60000</v>
      </c>
      <c r="G107" s="34">
        <f>G108+G109</f>
        <v>63990.809999999998</v>
      </c>
      <c r="H107" s="73">
        <f t="shared" ref="H107:H109" si="32">G107/E107*100</f>
        <v>53.325674999999997</v>
      </c>
      <c r="I107" s="73">
        <f t="shared" si="29"/>
        <v>106.65134999999999</v>
      </c>
      <c r="J107" s="74">
        <f t="shared" ref="J107:J109" si="33">G107-D107</f>
        <v>12125.959999999999</v>
      </c>
      <c r="K107" s="75">
        <f t="shared" ref="K107:K109" si="34">G107/D107*100</f>
        <v>123.37991915526605</v>
      </c>
    </row>
    <row r="108" ht="51">
      <c r="A108" s="67"/>
      <c r="B108" s="32">
        <v>19010100</v>
      </c>
      <c r="C108" s="37" t="s">
        <v>111</v>
      </c>
      <c r="D108" s="34">
        <v>29555.34</v>
      </c>
      <c r="E108" s="34">
        <v>68000</v>
      </c>
      <c r="F108" s="34">
        <v>34000</v>
      </c>
      <c r="G108" s="34">
        <v>32292.560000000001</v>
      </c>
      <c r="H108" s="73">
        <f t="shared" si="32"/>
        <v>47.489058823529412</v>
      </c>
      <c r="I108" s="73">
        <f t="shared" si="29"/>
        <v>94.978117647058824</v>
      </c>
      <c r="J108" s="74">
        <f t="shared" si="33"/>
        <v>2737.2200000000012</v>
      </c>
      <c r="K108" s="75">
        <f t="shared" si="34"/>
        <v>109.26133822179006</v>
      </c>
    </row>
    <row r="109" ht="51">
      <c r="A109" s="67"/>
      <c r="B109" s="32">
        <v>19010300</v>
      </c>
      <c r="C109" s="37" t="s">
        <v>112</v>
      </c>
      <c r="D109" s="34">
        <v>22309.509999999998</v>
      </c>
      <c r="E109" s="34">
        <v>52000</v>
      </c>
      <c r="F109" s="34">
        <v>26000</v>
      </c>
      <c r="G109" s="34">
        <v>31698.25</v>
      </c>
      <c r="H109" s="73">
        <f t="shared" si="32"/>
        <v>60.958173076923075</v>
      </c>
      <c r="I109" s="73">
        <f t="shared" si="29"/>
        <v>121.91634615384615</v>
      </c>
      <c r="J109" s="74">
        <f t="shared" si="33"/>
        <v>9388.7400000000016</v>
      </c>
      <c r="K109" s="75">
        <f t="shared" si="34"/>
        <v>142.08402604987739</v>
      </c>
    </row>
    <row r="110">
      <c r="A110" s="67"/>
      <c r="B110" s="76">
        <v>20000000</v>
      </c>
      <c r="C110" s="69" t="s">
        <v>64</v>
      </c>
      <c r="D110" s="70">
        <f>D111+D115</f>
        <v>3909787.9500000002</v>
      </c>
      <c r="E110" s="70">
        <f t="shared" ref="E110:G110" si="35">E111+E115</f>
        <v>17498044.140000001</v>
      </c>
      <c r="F110" s="70">
        <f>F111+F115</f>
        <v>8749022.0700000003</v>
      </c>
      <c r="G110" s="70">
        <f t="shared" si="35"/>
        <v>12471114.969999999</v>
      </c>
      <c r="H110" s="71">
        <f t="shared" si="20"/>
        <v>71.271479659211778</v>
      </c>
      <c r="I110" s="71">
        <f t="shared" si="29"/>
        <v>142.54295931842356</v>
      </c>
      <c r="J110" s="70">
        <f t="shared" si="22"/>
        <v>8561327.0199999996</v>
      </c>
      <c r="K110" s="72">
        <f t="shared" si="23"/>
        <v>318.97164576406243</v>
      </c>
    </row>
    <row r="111" ht="13.5">
      <c r="A111" s="67"/>
      <c r="B111" s="32">
        <v>24000000</v>
      </c>
      <c r="C111" s="33" t="s">
        <v>84</v>
      </c>
      <c r="D111" s="34">
        <f>D112+D114</f>
        <v>2847.5</v>
      </c>
      <c r="E111" s="34">
        <f t="shared" ref="E111:G111" si="36">E112+E114</f>
        <v>84000</v>
      </c>
      <c r="F111" s="34">
        <f>F112+F114</f>
        <v>42000</v>
      </c>
      <c r="G111" s="34">
        <f t="shared" si="36"/>
        <v>9773.6399999999994</v>
      </c>
      <c r="H111" s="73">
        <f t="shared" si="20"/>
        <v>11.635285714285713</v>
      </c>
      <c r="I111" s="73">
        <f t="shared" si="29"/>
        <v>23.270571428571426</v>
      </c>
      <c r="J111" s="74">
        <f t="shared" si="22"/>
        <v>6926.1399999999994</v>
      </c>
      <c r="K111" s="75">
        <f t="shared" si="23"/>
        <v>343.23582089552235</v>
      </c>
    </row>
    <row r="112">
      <c r="A112" s="67"/>
      <c r="B112" s="32">
        <v>24060000</v>
      </c>
      <c r="C112" s="37" t="s">
        <v>68</v>
      </c>
      <c r="D112" s="34">
        <f>D113</f>
        <v>2847.5</v>
      </c>
      <c r="E112" s="34">
        <f t="shared" ref="E112:G112" si="37">E113</f>
        <v>84000</v>
      </c>
      <c r="F112" s="34">
        <f t="shared" si="37"/>
        <v>42000</v>
      </c>
      <c r="G112" s="34">
        <f t="shared" si="37"/>
        <v>9773.6399999999994</v>
      </c>
      <c r="H112" s="73">
        <f t="shared" ref="H112:H125" si="38">G112/E112*100</f>
        <v>11.635285714285713</v>
      </c>
      <c r="I112" s="73">
        <f t="shared" si="29"/>
        <v>23.270571428571426</v>
      </c>
      <c r="J112" s="74">
        <f t="shared" ref="J112:J123" si="39">G112-D112</f>
        <v>6926.1399999999994</v>
      </c>
      <c r="K112" s="75">
        <f t="shared" ref="K112:K123" si="40">G112/D112*100</f>
        <v>343.23582089552235</v>
      </c>
    </row>
    <row r="113" ht="38.25">
      <c r="A113" s="67"/>
      <c r="B113" s="32">
        <v>24062100</v>
      </c>
      <c r="C113" s="37" t="s">
        <v>113</v>
      </c>
      <c r="D113" s="34">
        <v>2847.5</v>
      </c>
      <c r="E113" s="34">
        <v>84000</v>
      </c>
      <c r="F113" s="34">
        <v>42000</v>
      </c>
      <c r="G113" s="34">
        <v>9773.6399999999994</v>
      </c>
      <c r="H113" s="73">
        <f t="shared" si="38"/>
        <v>11.635285714285713</v>
      </c>
      <c r="I113" s="73">
        <f t="shared" si="29"/>
        <v>23.270571428571426</v>
      </c>
      <c r="J113" s="74">
        <f t="shared" si="39"/>
        <v>6926.1399999999994</v>
      </c>
      <c r="K113" s="75">
        <f t="shared" si="40"/>
        <v>343.23582089552235</v>
      </c>
    </row>
    <row r="114" ht="25.5" hidden="1">
      <c r="A114" s="67"/>
      <c r="B114" s="32">
        <v>24170000</v>
      </c>
      <c r="C114" s="37" t="s">
        <v>114</v>
      </c>
      <c r="D114" s="34">
        <v>0</v>
      </c>
      <c r="E114" s="34">
        <v>0</v>
      </c>
      <c r="F114" s="34">
        <v>0</v>
      </c>
      <c r="G114" s="34">
        <v>0</v>
      </c>
      <c r="H114" s="73" t="e">
        <f t="shared" si="38"/>
        <v>#DIV/0!</v>
      </c>
      <c r="I114" s="73" t="e">
        <f t="shared" si="29"/>
        <v>#DIV/0!</v>
      </c>
      <c r="J114" s="74">
        <f t="shared" si="39"/>
        <v>0</v>
      </c>
      <c r="K114" s="75" t="e">
        <f t="shared" si="40"/>
        <v>#DIV/0!</v>
      </c>
    </row>
    <row r="115" ht="13.5">
      <c r="A115" s="67"/>
      <c r="B115" s="32">
        <v>25000000</v>
      </c>
      <c r="C115" s="33" t="s">
        <v>115</v>
      </c>
      <c r="D115" s="34">
        <f>D116+D121</f>
        <v>3906940.4500000002</v>
      </c>
      <c r="E115" s="34">
        <f t="shared" ref="E115:G115" si="41">E116+E121</f>
        <v>17414044.140000001</v>
      </c>
      <c r="F115" s="34">
        <f>F116+F121</f>
        <v>8707022.0700000003</v>
      </c>
      <c r="G115" s="34">
        <f t="shared" si="41"/>
        <v>12461341.329999998</v>
      </c>
      <c r="H115" s="73">
        <f t="shared" si="38"/>
        <v>71.55914634083382</v>
      </c>
      <c r="I115" s="73">
        <f t="shared" si="29"/>
        <v>143.11829268166764</v>
      </c>
      <c r="J115" s="74">
        <f t="shared" si="39"/>
        <v>8554400.879999999</v>
      </c>
      <c r="K115" s="75">
        <f t="shared" si="40"/>
        <v>318.95396127678367</v>
      </c>
    </row>
    <row r="116" ht="25.5">
      <c r="A116" s="67"/>
      <c r="B116" s="32">
        <v>25010000</v>
      </c>
      <c r="C116" s="37" t="s">
        <v>116</v>
      </c>
      <c r="D116" s="34">
        <f>D117+D118+D119+D120</f>
        <v>654372.26000000001</v>
      </c>
      <c r="E116" s="34">
        <f t="shared" ref="E116:G116" si="42">E117+E118+E119+E120</f>
        <v>6181553.0800000001</v>
      </c>
      <c r="F116" s="34">
        <f>F117+F118+F119+F120</f>
        <v>3090776.54</v>
      </c>
      <c r="G116" s="34">
        <f t="shared" si="42"/>
        <v>1748245.3600000001</v>
      </c>
      <c r="H116" s="73">
        <f t="shared" si="38"/>
        <v>28.281652480771065</v>
      </c>
      <c r="I116" s="73">
        <f t="shared" si="29"/>
        <v>56.56330496154213</v>
      </c>
      <c r="J116" s="74">
        <f t="shared" si="39"/>
        <v>1093873.1000000001</v>
      </c>
      <c r="K116" s="75">
        <f t="shared" si="40"/>
        <v>267.16373337708416</v>
      </c>
    </row>
    <row r="117" ht="25.5">
      <c r="A117" s="67"/>
      <c r="B117" s="32">
        <v>25010100</v>
      </c>
      <c r="C117" s="37" t="s">
        <v>117</v>
      </c>
      <c r="D117" s="34">
        <v>522111.98999999999</v>
      </c>
      <c r="E117" s="34">
        <v>5948375</v>
      </c>
      <c r="F117" s="34">
        <v>2974187.5</v>
      </c>
      <c r="G117" s="34">
        <v>1585606.8400000001</v>
      </c>
      <c r="H117" s="73">
        <f t="shared" si="38"/>
        <v>26.656134490512116</v>
      </c>
      <c r="I117" s="73">
        <f t="shared" si="29"/>
        <v>53.312268981024232</v>
      </c>
      <c r="J117" s="74">
        <f t="shared" si="39"/>
        <v>1063494.8500000001</v>
      </c>
      <c r="K117" s="75">
        <f t="shared" si="40"/>
        <v>303.69094569155556</v>
      </c>
    </row>
    <row r="118" ht="25.5" hidden="1">
      <c r="A118" s="67"/>
      <c r="B118" s="32">
        <v>25010200</v>
      </c>
      <c r="C118" s="37" t="s">
        <v>118</v>
      </c>
      <c r="D118" s="34">
        <v>0</v>
      </c>
      <c r="E118" s="34">
        <v>0</v>
      </c>
      <c r="F118" s="34">
        <v>0</v>
      </c>
      <c r="G118" s="34">
        <v>0</v>
      </c>
      <c r="H118" s="73" t="e">
        <f t="shared" si="38"/>
        <v>#DIV/0!</v>
      </c>
      <c r="I118" s="73" t="e">
        <f t="shared" si="29"/>
        <v>#DIV/0!</v>
      </c>
      <c r="J118" s="74">
        <f t="shared" si="39"/>
        <v>0</v>
      </c>
      <c r="K118" s="75" t="e">
        <f t="shared" si="40"/>
        <v>#DIV/0!</v>
      </c>
    </row>
    <row r="119" ht="38.25">
      <c r="A119" s="67"/>
      <c r="B119" s="32">
        <v>25010300</v>
      </c>
      <c r="C119" s="37" t="s">
        <v>119</v>
      </c>
      <c r="D119" s="34">
        <v>125582.27</v>
      </c>
      <c r="E119" s="34">
        <v>225253</v>
      </c>
      <c r="F119" s="34">
        <v>112626.5</v>
      </c>
      <c r="G119" s="34">
        <v>149889.19</v>
      </c>
      <c r="H119" s="73">
        <f t="shared" si="38"/>
        <v>66.542594327267551</v>
      </c>
      <c r="I119" s="73">
        <f t="shared" si="29"/>
        <v>133.0851886545351</v>
      </c>
      <c r="J119" s="74">
        <f t="shared" si="39"/>
        <v>24306.919999999998</v>
      </c>
      <c r="K119" s="75">
        <f t="shared" si="40"/>
        <v>119.3553755637639</v>
      </c>
    </row>
    <row r="120" ht="38.25">
      <c r="A120" s="67"/>
      <c r="B120" s="32">
        <v>25010400</v>
      </c>
      <c r="C120" s="37" t="s">
        <v>120</v>
      </c>
      <c r="D120" s="34">
        <v>6678</v>
      </c>
      <c r="E120" s="34">
        <v>7925.0799999999999</v>
      </c>
      <c r="F120" s="34">
        <v>3962.54</v>
      </c>
      <c r="G120" s="34">
        <v>12749.33</v>
      </c>
      <c r="H120" s="73">
        <f t="shared" si="38"/>
        <v>160.87320254180401</v>
      </c>
      <c r="I120" s="73">
        <f t="shared" si="29"/>
        <v>321.74640508360801</v>
      </c>
      <c r="J120" s="74">
        <f t="shared" si="39"/>
        <v>6071.3299999999999</v>
      </c>
      <c r="K120" s="75">
        <f t="shared" si="40"/>
        <v>190.91539383048817</v>
      </c>
    </row>
    <row r="121">
      <c r="A121" s="67"/>
      <c r="B121" s="32">
        <v>25020000</v>
      </c>
      <c r="C121" s="37" t="s">
        <v>121</v>
      </c>
      <c r="D121" s="34">
        <f>D122+D123</f>
        <v>3252568.1900000004</v>
      </c>
      <c r="E121" s="34">
        <f t="shared" ref="E121:G121" si="43">E122+E123</f>
        <v>11232491.059999999</v>
      </c>
      <c r="F121" s="34">
        <f>F122+F123</f>
        <v>5616245.5299999993</v>
      </c>
      <c r="G121" s="34">
        <f t="shared" si="43"/>
        <v>10713095.969999999</v>
      </c>
      <c r="H121" s="73">
        <f t="shared" si="38"/>
        <v>95.375958126958878</v>
      </c>
      <c r="I121" s="73">
        <f t="shared" si="29"/>
        <v>190.75191625391776</v>
      </c>
      <c r="J121" s="74">
        <f t="shared" si="39"/>
        <v>7460527.7799999984</v>
      </c>
      <c r="K121" s="75">
        <f t="shared" si="40"/>
        <v>329.37344720203998</v>
      </c>
    </row>
    <row r="122">
      <c r="A122" s="67"/>
      <c r="B122" s="32">
        <v>25020100</v>
      </c>
      <c r="C122" s="37" t="s">
        <v>122</v>
      </c>
      <c r="D122" s="34">
        <v>2853133.9700000002</v>
      </c>
      <c r="E122" s="34">
        <v>5397410.21</v>
      </c>
      <c r="F122" s="34">
        <v>2698705.1099999999</v>
      </c>
      <c r="G122" s="34">
        <v>5251218.9699999997</v>
      </c>
      <c r="H122" s="73">
        <f t="shared" si="38"/>
        <v>97.291455822106215</v>
      </c>
      <c r="I122" s="73">
        <f t="shared" si="29"/>
        <v>194.58291128370081</v>
      </c>
      <c r="J122" s="74">
        <f t="shared" si="39"/>
        <v>2398084.9999999995</v>
      </c>
      <c r="K122" s="75">
        <f t="shared" si="40"/>
        <v>184.05090771114402</v>
      </c>
    </row>
    <row r="123" ht="63.75">
      <c r="A123" s="67"/>
      <c r="B123" s="32">
        <v>25020200</v>
      </c>
      <c r="C123" s="37" t="s">
        <v>123</v>
      </c>
      <c r="D123" s="34">
        <v>399434.21999999997</v>
      </c>
      <c r="E123" s="34">
        <v>5835080.8499999996</v>
      </c>
      <c r="F123" s="34">
        <v>2917540.4199999999</v>
      </c>
      <c r="G123" s="34">
        <v>5461877</v>
      </c>
      <c r="H123" s="73">
        <f t="shared" si="38"/>
        <v>93.60413575074972</v>
      </c>
      <c r="I123" s="73">
        <f t="shared" si="29"/>
        <v>187.20827182233177</v>
      </c>
      <c r="J123" s="74">
        <f t="shared" si="39"/>
        <v>5062442.7800000003</v>
      </c>
      <c r="K123" s="75">
        <f t="shared" si="40"/>
        <v>1367.4033737019329</v>
      </c>
    </row>
    <row r="124">
      <c r="A124" s="67"/>
      <c r="B124" s="76">
        <v>30000000</v>
      </c>
      <c r="C124" s="69" t="s">
        <v>124</v>
      </c>
      <c r="D124" s="70">
        <f t="shared" ref="D124:G126" si="44">D125</f>
        <v>53051.18</v>
      </c>
      <c r="E124" s="70">
        <f t="shared" si="44"/>
        <v>0</v>
      </c>
      <c r="F124" s="70">
        <f t="shared" si="44"/>
        <v>0</v>
      </c>
      <c r="G124" s="70">
        <f t="shared" si="44"/>
        <v>521477</v>
      </c>
      <c r="H124" s="71" t="e">
        <f t="shared" si="38"/>
        <v>#DIV/0!</v>
      </c>
      <c r="I124" s="71" t="e">
        <f t="shared" si="29"/>
        <v>#DIV/0!</v>
      </c>
      <c r="J124" s="70">
        <f t="shared" si="22"/>
        <v>468425.82000000001</v>
      </c>
      <c r="K124" s="72">
        <f t="shared" si="23"/>
        <v>982.96965307840458</v>
      </c>
    </row>
    <row r="125">
      <c r="A125" s="67"/>
      <c r="B125" s="32">
        <v>33000000</v>
      </c>
      <c r="C125" s="37" t="s">
        <v>125</v>
      </c>
      <c r="D125" s="34">
        <f t="shared" si="44"/>
        <v>53051.18</v>
      </c>
      <c r="E125" s="34">
        <f t="shared" ref="E125:G126" si="45">E126</f>
        <v>0</v>
      </c>
      <c r="F125" s="34">
        <f t="shared" si="45"/>
        <v>0</v>
      </c>
      <c r="G125" s="34">
        <f t="shared" si="44"/>
        <v>521477</v>
      </c>
      <c r="H125" s="73" t="e">
        <f t="shared" si="38"/>
        <v>#DIV/0!</v>
      </c>
      <c r="I125" s="73" t="e">
        <f t="shared" si="29"/>
        <v>#DIV/0!</v>
      </c>
      <c r="J125" s="74">
        <f t="shared" si="22"/>
        <v>468425.82000000001</v>
      </c>
      <c r="K125" s="75">
        <f>G125/D125*100</f>
        <v>982.96965307840458</v>
      </c>
    </row>
    <row r="126">
      <c r="A126" s="67"/>
      <c r="B126" s="32">
        <v>33010000</v>
      </c>
      <c r="C126" s="37" t="s">
        <v>126</v>
      </c>
      <c r="D126" s="34">
        <f t="shared" si="44"/>
        <v>53051.18</v>
      </c>
      <c r="E126" s="34">
        <f t="shared" si="45"/>
        <v>0</v>
      </c>
      <c r="F126" s="34">
        <f t="shared" si="45"/>
        <v>0</v>
      </c>
      <c r="G126" s="34">
        <f t="shared" si="45"/>
        <v>521477</v>
      </c>
      <c r="H126" s="73" t="e">
        <f t="shared" si="20"/>
        <v>#DIV/0!</v>
      </c>
      <c r="I126" s="73" t="e">
        <f t="shared" si="29"/>
        <v>#DIV/0!</v>
      </c>
      <c r="J126" s="74">
        <f t="shared" si="22"/>
        <v>468425.82000000001</v>
      </c>
      <c r="K126" s="75">
        <f t="shared" si="23"/>
        <v>982.96965307840458</v>
      </c>
    </row>
    <row r="127" ht="63.75">
      <c r="A127" s="67"/>
      <c r="B127" s="32">
        <v>33010100</v>
      </c>
      <c r="C127" s="37" t="s">
        <v>127</v>
      </c>
      <c r="D127" s="34">
        <v>53051.18</v>
      </c>
      <c r="E127" s="34">
        <v>0</v>
      </c>
      <c r="F127" s="34">
        <v>0</v>
      </c>
      <c r="G127" s="34">
        <v>521477</v>
      </c>
      <c r="H127" s="73" t="e">
        <f t="shared" si="20"/>
        <v>#DIV/0!</v>
      </c>
      <c r="I127" s="73" t="e">
        <f t="shared" si="29"/>
        <v>#DIV/0!</v>
      </c>
      <c r="J127" s="74">
        <f t="shared" si="22"/>
        <v>468425.82000000001</v>
      </c>
      <c r="K127" s="75">
        <f t="shared" si="23"/>
        <v>982.96965307840458</v>
      </c>
    </row>
    <row r="128" s="48" customFormat="1" hidden="1">
      <c r="A128" s="77"/>
      <c r="B128" s="47">
        <v>40000000</v>
      </c>
      <c r="C128" s="27" t="s">
        <v>86</v>
      </c>
      <c r="D128" s="28">
        <f>D131</f>
        <v>0</v>
      </c>
      <c r="E128" s="28">
        <f t="shared" ref="E128:G128" si="46">E131</f>
        <v>0</v>
      </c>
      <c r="F128" s="28">
        <f>F131</f>
        <v>0</v>
      </c>
      <c r="G128" s="28">
        <f t="shared" si="46"/>
        <v>0</v>
      </c>
      <c r="H128" s="71" t="e">
        <f t="shared" ref="H128:H131" si="47">G128/E128*100</f>
        <v>#DIV/0!</v>
      </c>
      <c r="I128" s="71" t="e">
        <f t="shared" si="29"/>
        <v>#DIV/0!</v>
      </c>
      <c r="J128" s="28">
        <f t="shared" si="22"/>
        <v>0</v>
      </c>
      <c r="K128" s="78" t="e">
        <f t="shared" si="23"/>
        <v>#DIV/0!</v>
      </c>
    </row>
    <row r="129" s="38" customFormat="1" hidden="1">
      <c r="A129" s="79"/>
      <c r="B129" s="45">
        <v>42000000</v>
      </c>
      <c r="C129" s="45" t="s">
        <v>128</v>
      </c>
      <c r="D129" s="80">
        <v>0</v>
      </c>
      <c r="E129" s="81">
        <f t="shared" ref="E129:E130" si="48">E130</f>
        <v>0</v>
      </c>
      <c r="F129" s="81">
        <f t="shared" ref="F129:F130" si="49">F130</f>
        <v>0</v>
      </c>
      <c r="G129" s="81">
        <f t="shared" ref="G129:G130" si="50">G130</f>
        <v>0</v>
      </c>
      <c r="H129" s="82" t="e">
        <f t="shared" si="47"/>
        <v>#DIV/0!</v>
      </c>
      <c r="I129" s="82" t="e">
        <f t="shared" si="29"/>
        <v>#DIV/0!</v>
      </c>
      <c r="J129" s="74">
        <f t="shared" si="22"/>
        <v>0</v>
      </c>
      <c r="K129" s="75" t="e">
        <f t="shared" si="23"/>
        <v>#DIV/0!</v>
      </c>
    </row>
    <row r="130" s="38" customFormat="1" hidden="1">
      <c r="A130" s="79"/>
      <c r="B130" s="45">
        <v>42030000</v>
      </c>
      <c r="C130" s="45" t="s">
        <v>129</v>
      </c>
      <c r="D130" s="80">
        <v>0</v>
      </c>
      <c r="E130" s="81">
        <f t="shared" si="48"/>
        <v>0</v>
      </c>
      <c r="F130" s="81">
        <f t="shared" si="49"/>
        <v>0</v>
      </c>
      <c r="G130" s="81">
        <f t="shared" si="50"/>
        <v>0</v>
      </c>
      <c r="H130" s="82" t="e">
        <f t="shared" si="47"/>
        <v>#DIV/0!</v>
      </c>
      <c r="I130" s="82" t="e">
        <f t="shared" si="29"/>
        <v>#DIV/0!</v>
      </c>
      <c r="J130" s="74">
        <f t="shared" si="22"/>
        <v>0</v>
      </c>
      <c r="K130" s="75" t="e">
        <f t="shared" si="23"/>
        <v>#DIV/0!</v>
      </c>
    </row>
    <row r="131" ht="38.25" hidden="1">
      <c r="A131" s="67"/>
      <c r="B131" s="83">
        <v>42030300</v>
      </c>
      <c r="C131" s="37" t="s">
        <v>130</v>
      </c>
      <c r="D131" s="34">
        <v>0</v>
      </c>
      <c r="E131" s="34">
        <v>0</v>
      </c>
      <c r="F131" s="34">
        <v>0</v>
      </c>
      <c r="G131" s="34">
        <v>0</v>
      </c>
      <c r="H131" s="84" t="e">
        <f t="shared" si="47"/>
        <v>#DIV/0!</v>
      </c>
      <c r="I131" s="84" t="e">
        <f t="shared" si="29"/>
        <v>#DIV/0!</v>
      </c>
      <c r="J131" s="74">
        <f t="shared" si="22"/>
        <v>0</v>
      </c>
      <c r="K131" s="75" t="e">
        <f t="shared" si="23"/>
        <v>#DIV/0!</v>
      </c>
    </row>
    <row r="132">
      <c r="A132" s="67"/>
      <c r="B132" s="85" t="s">
        <v>106</v>
      </c>
      <c r="C132" s="51"/>
      <c r="D132" s="52">
        <f>D105+D110+D124</f>
        <v>4014703.9800000004</v>
      </c>
      <c r="E132" s="52">
        <f>E105+E110+E124</f>
        <v>17618044.140000001</v>
      </c>
      <c r="F132" s="52">
        <f>F105+F110+F124</f>
        <v>8809022.0700000003</v>
      </c>
      <c r="G132" s="52">
        <f>G105+G110+G124</f>
        <v>13056582.779999999</v>
      </c>
      <c r="H132" s="53">
        <f t="shared" si="20"/>
        <v>74.109150120451446</v>
      </c>
      <c r="I132" s="53">
        <f t="shared" si="29"/>
        <v>148.21830024090289</v>
      </c>
      <c r="J132" s="52">
        <f t="shared" si="22"/>
        <v>9041878.7999999989</v>
      </c>
      <c r="K132" s="54">
        <f t="shared" si="23"/>
        <v>325.21906584006717</v>
      </c>
    </row>
    <row r="133" ht="13.5">
      <c r="A133" s="86"/>
      <c r="B133" s="87" t="s">
        <v>131</v>
      </c>
      <c r="C133" s="57"/>
      <c r="D133" s="58">
        <f>D132+D128</f>
        <v>4014703.9800000004</v>
      </c>
      <c r="E133" s="58">
        <f>E132+E128</f>
        <v>17618044.140000001</v>
      </c>
      <c r="F133" s="58">
        <f>F132+F128</f>
        <v>8809022.0700000003</v>
      </c>
      <c r="G133" s="58">
        <f>G132+G128</f>
        <v>13056582.779999999</v>
      </c>
      <c r="H133" s="59">
        <f t="shared" si="20"/>
        <v>74.109150120451446</v>
      </c>
      <c r="I133" s="59">
        <f t="shared" si="29"/>
        <v>148.21830024090289</v>
      </c>
      <c r="J133" s="58">
        <f t="shared" si="22"/>
        <v>9041878.7999999989</v>
      </c>
      <c r="K133" s="60">
        <f t="shared" si="23"/>
        <v>325.21906584006717</v>
      </c>
    </row>
    <row r="134" ht="13.5">
      <c r="B134" s="88" t="s">
        <v>132</v>
      </c>
      <c r="C134" s="89"/>
      <c r="D134" s="90">
        <f>D103+D133</f>
        <v>104413436.17</v>
      </c>
      <c r="E134" s="90">
        <f>E103+E133</f>
        <v>285618203.24000001</v>
      </c>
      <c r="F134" s="90">
        <f>F103+F133</f>
        <v>156122549.16999999</v>
      </c>
      <c r="G134" s="90">
        <f>G103+G133</f>
        <v>164977054.19</v>
      </c>
      <c r="H134" s="91">
        <f t="shared" si="20"/>
        <v>57.761393468109127</v>
      </c>
      <c r="I134" s="91">
        <f t="shared" si="29"/>
        <v>105.67150937969789</v>
      </c>
      <c r="J134" s="90">
        <f t="shared" si="22"/>
        <v>60563618.019999996</v>
      </c>
      <c r="K134" s="92">
        <f t="shared" si="23"/>
        <v>158.00366336128789</v>
      </c>
    </row>
    <row r="135">
      <c r="D135" s="4"/>
      <c r="E135" s="4"/>
      <c r="F135" s="4"/>
      <c r="G135" s="4"/>
    </row>
    <row r="136" s="93" customFormat="1" ht="39.75" customHeight="1">
      <c r="A136" s="94" t="s">
        <v>133</v>
      </c>
      <c r="B136" s="94"/>
      <c r="C136" s="94"/>
      <c r="E136" s="95" t="s">
        <v>134</v>
      </c>
      <c r="F136" s="96"/>
      <c r="G136" s="96"/>
      <c r="H136" s="96"/>
      <c r="I136" s="96"/>
      <c r="K136" s="97"/>
      <c r="L136" s="97"/>
      <c r="M136" s="97"/>
      <c r="N136" s="97"/>
      <c r="O136" s="98"/>
      <c r="P136" s="98"/>
      <c r="Q136" s="98"/>
      <c r="R136" s="98"/>
    </row>
    <row r="137">
      <c r="D137" s="4"/>
      <c r="E137" s="4"/>
      <c r="F137" s="4"/>
      <c r="G137" s="4"/>
    </row>
  </sheetData>
  <mergeCells count="16">
    <mergeCell ref="J1:K4"/>
    <mergeCell ref="A6:K6"/>
    <mergeCell ref="B7:K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B132:C132"/>
    <mergeCell ref="B133:C133"/>
    <mergeCell ref="B134:C134"/>
    <mergeCell ref="A136:C136"/>
  </mergeCells>
  <printOptions headings="0" gridLines="0"/>
  <pageMargins left="0.59055118110236227" right="0.59055118110236227" top="0.39370078740157477" bottom="0.39370078740157477" header="0" footer="0"/>
  <pageSetup blackAndWhite="0" cellComments="none" copies="1" draft="0" errors="displayed" firstPageNumber="-1" fitToHeight="2" fitToWidth="1" horizontalDpi="600" orientation="portrait" pageOrder="downThenOver" paperSize="9" scale="52" useFirstPageNumber="0" usePrinterDefaults="1" verticalDpi="600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СТАРОДУБ Людмила Олександрівна</cp:lastModifiedBy>
  <cp:revision>3</cp:revision>
  <dcterms:created xsi:type="dcterms:W3CDTF">2020-04-02T06:17:40Z</dcterms:created>
  <dcterms:modified xsi:type="dcterms:W3CDTF">2023-08-17T06:18:04Z</dcterms:modified>
</cp:coreProperties>
</file>