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31 липня 2023 року\рішення 2\"/>
    </mc:Choice>
  </mc:AlternateContent>
  <xr:revisionPtr revIDLastSave="0" documentId="10_ncr:8100000_{860EFC74-3956-42FF-A6D8-D659ED8ECFC9}" xr6:coauthVersionLast="34" xr6:coauthVersionMax="34" xr10:uidLastSave="{00000000-0000-0000-0000-000000000000}"/>
  <bookViews>
    <workbookView xWindow="360" yWindow="12" windowWidth="20952" windowHeight="9720" xr2:uid="{00000000-000D-0000-FFFF-FFFF00000000}"/>
  </bookViews>
  <sheets>
    <sheet name="Аркуш1" sheetId="1" r:id="rId1"/>
  </sheets>
  <externalReferences>
    <externalReference r:id="rId2"/>
  </externalReferences>
  <definedNames>
    <definedName name="_xlnm.Print_Area" localSheetId="0">Аркуш1!$A$1:$F$41</definedName>
  </definedNames>
  <calcPr calcId="162913"/>
</workbook>
</file>

<file path=xl/calcChain.xml><?xml version="1.0" encoding="utf-8"?>
<calcChain xmlns="http://schemas.openxmlformats.org/spreadsheetml/2006/main">
  <c r="F35" i="1" l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C31" i="1" s="1"/>
  <c r="F31" i="1"/>
  <c r="E31" i="1"/>
  <c r="D31" i="1"/>
  <c r="F30" i="1"/>
  <c r="E30" i="1"/>
  <c r="D30" i="1"/>
  <c r="C30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C22" i="1" s="1"/>
  <c r="F22" i="1"/>
  <c r="E22" i="1"/>
  <c r="D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C17" i="1" s="1"/>
  <c r="C10" i="1" s="1"/>
  <c r="F17" i="1"/>
  <c r="E17" i="1"/>
  <c r="D17" i="1"/>
  <c r="F16" i="1"/>
  <c r="E16" i="1"/>
  <c r="D16" i="1"/>
  <c r="C16" i="1"/>
  <c r="F15" i="1"/>
  <c r="E15" i="1"/>
  <c r="D15" i="1"/>
  <c r="C15" i="1"/>
  <c r="F14" i="1"/>
  <c r="E14" i="1"/>
  <c r="D14" i="1"/>
  <c r="C14" i="1"/>
  <c r="C13" i="1" s="1"/>
  <c r="F13" i="1"/>
  <c r="E13" i="1"/>
  <c r="D13" i="1"/>
  <c r="F12" i="1"/>
  <c r="E12" i="1"/>
  <c r="D12" i="1"/>
  <c r="C12" i="1"/>
  <c r="F10" i="1"/>
  <c r="F29" i="1" s="1"/>
  <c r="F8" i="1" s="1"/>
  <c r="E10" i="1"/>
  <c r="E29" i="1" s="1"/>
  <c r="E8" i="1" s="1"/>
  <c r="D10" i="1"/>
  <c r="D29" i="1" s="1"/>
  <c r="D8" i="1" s="1"/>
  <c r="C29" i="1" l="1"/>
  <c r="C8" i="1" s="1"/>
</calcChain>
</file>

<file path=xl/sharedStrings.xml><?xml version="1.0" encoding="utf-8"?>
<sst xmlns="http://schemas.openxmlformats.org/spreadsheetml/2006/main" count="72" uniqueCount="66">
  <si>
    <t>Структура тарифів на постачання теплової енергії</t>
  </si>
  <si>
    <t>АКЦІОНЕРНЕ ТОВАРИСТВО "ОБЛТЕПЛОКОМУНЕНЕРГО" м. Мена</t>
  </si>
  <si>
    <t xml:space="preserve">Без ПДВ </t>
  </si>
  <si>
    <t>№ з/п</t>
  </si>
  <si>
    <t>Найменування показників</t>
  </si>
  <si>
    <t>Тарифи, грн/Гкал:</t>
  </si>
  <si>
    <t>Для потреб населення</t>
  </si>
  <si>
    <t>Для потреб релігійних організацій</t>
  </si>
  <si>
    <t>Для потреб бюджетних установ</t>
  </si>
  <si>
    <t>Для потреб інших споживачів (крім населення)</t>
  </si>
  <si>
    <t>І</t>
  </si>
  <si>
    <t xml:space="preserve">Тарифи на постачання теплової енергії </t>
  </si>
  <si>
    <t>ІІ</t>
  </si>
  <si>
    <t>Виробнича собівартість, у тому числі:</t>
  </si>
  <si>
    <t>1.1</t>
  </si>
  <si>
    <t>прямі матеріальні витрати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</si>
  <si>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</si>
  <si>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</si>
  <si>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</si>
  <si>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</si>
  <si>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</si>
  <si>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 на соціальні заходи</t>
  </si>
  <si>
    <t>1.3.2</t>
  </si>
  <si>
    <t xml:space="preserve">амортизаційні відрахування 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</si>
  <si>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</si>
  <si>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</si>
  <si>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</si>
  <si>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</si>
  <si>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</si>
  <si>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</si>
  <si>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</si>
  <si>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1.4.3</t>
  </si>
  <si>
    <t>1.4.4</t>
  </si>
  <si>
    <t>інші витрати</t>
  </si>
  <si>
    <t>Адміністративні витрати, у тому числі:</t>
  </si>
  <si>
    <t>2.1</t>
  </si>
  <si>
    <t>2.2</t>
  </si>
  <si>
    <t>відрахування на соціальні заходи</t>
  </si>
  <si>
    <t>2.3</t>
  </si>
  <si>
    <t>2.4</t>
  </si>
  <si>
    <t>3</t>
  </si>
  <si>
    <t>Інші операційні витрати</t>
  </si>
  <si>
    <t>4</t>
  </si>
  <si>
    <t>Фінансові витрати</t>
  </si>
  <si>
    <t>5</t>
  </si>
  <si>
    <t>Повна собівартість</t>
  </si>
  <si>
    <t>6</t>
  </si>
  <si>
    <t>Витрати на відшкодування втрат</t>
  </si>
  <si>
    <t>7</t>
  </si>
  <si>
    <t>Розрахунковий прибуток,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</si>
  <si>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</si>
  <si>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</si>
  <si>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</si>
  <si>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</si>
  <si>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</si>
  <si>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</si>
  <si>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</si>
  <si>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Річний обсяг реалізації теплової енергії власним споживачам, Гкал</t>
  </si>
  <si>
    <t>(посада)</t>
  </si>
  <si>
    <t xml:space="preserve">(підпис) </t>
  </si>
  <si>
    <t>(ім'я та прізвище)</t>
  </si>
  <si>
    <t>Начальник відділу економічного</t>
  </si>
  <si>
    <t>розвитку та інвестицій</t>
  </si>
  <si>
    <t>Менської міської ради</t>
  </si>
  <si>
    <t>Сергій СКОРОХОД</t>
  </si>
  <si>
    <t>Додаток 4 до рішення виконавчог комітету Менської міської ради 31 липня 2023 року №204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</si>
</sst>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scheme val="minor"/>
    </font>
    <font>
      <sz val="10"/>
      <name val="Arial"/>
      <family val="2"/>
      <charset val="204"/>
    </font>
    <font>
      <sz val="11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6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6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sz val="7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42">
    <xf numFmtId="0" fontId="0" fillId="0" borderId="0" xfId="0"/>
    <xf numFmtId="0" fontId="2" fillId="0" borderId="0" xfId="3" applyFont="1"/>
    <xf numFmtId="49" fontId="3" fillId="0" borderId="0" xfId="3" applyNumberFormat="1" applyFont="1"/>
    <xf numFmtId="0" fontId="3" fillId="0" borderId="0" xfId="3" applyFont="1"/>
    <xf numFmtId="0" fontId="5" fillId="0" borderId="0" xfId="3" applyFont="1" applyAlignment="1">
      <alignment horizontal="right"/>
    </xf>
    <xf numFmtId="49" fontId="6" fillId="0" borderId="1" xfId="3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49" fontId="8" fillId="0" borderId="1" xfId="4" applyNumberFormat="1" applyFont="1" applyBorder="1" applyAlignment="1">
      <alignment horizontal="center" vertical="center" wrapText="1"/>
    </xf>
    <xf numFmtId="0" fontId="8" fillId="0" borderId="1" xfId="4" applyFont="1" applyBorder="1" applyAlignment="1">
      <alignment vertical="center" wrapText="1"/>
    </xf>
    <xf numFmtId="4" fontId="9" fillId="0" borderId="1" xfId="3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vertical="center" wrapText="1"/>
    </xf>
    <xf numFmtId="4" fontId="7" fillId="0" borderId="1" xfId="3" applyNumberFormat="1" applyFont="1" applyBorder="1" applyAlignment="1">
      <alignment horizontal="center" vertical="center" wrapText="1"/>
    </xf>
    <xf numFmtId="0" fontId="10" fillId="0" borderId="0" xfId="6" applyFont="1"/>
    <xf numFmtId="4" fontId="6" fillId="0" borderId="1" xfId="3" applyNumberFormat="1" applyFont="1" applyBorder="1" applyAlignment="1">
      <alignment horizontal="center" vertical="center" wrapText="1"/>
    </xf>
    <xf numFmtId="49" fontId="6" fillId="0" borderId="1" xfId="5" applyNumberFormat="1" applyFont="1" applyBorder="1" applyAlignment="1">
      <alignment horizontal="center" vertical="center" wrapText="1"/>
    </xf>
    <xf numFmtId="0" fontId="6" fillId="0" borderId="1" xfId="5" applyFont="1" applyBorder="1" applyAlignment="1">
      <alignment vertical="center" wrapText="1"/>
    </xf>
    <xf numFmtId="0" fontId="11" fillId="0" borderId="0" xfId="3" applyFont="1"/>
    <xf numFmtId="0" fontId="6" fillId="0" borderId="1" xfId="6" applyFont="1" applyBorder="1" applyAlignment="1">
      <alignment vertical="center" wrapText="1"/>
    </xf>
    <xf numFmtId="49" fontId="6" fillId="0" borderId="0" xfId="3" applyNumberFormat="1" applyFont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4" fontId="6" fillId="0" borderId="0" xfId="3" applyNumberFormat="1" applyFont="1" applyAlignment="1">
      <alignment horizontal="center" vertical="center" wrapText="1"/>
    </xf>
    <xf numFmtId="49" fontId="6" fillId="0" borderId="0" xfId="4" applyNumberFormat="1" applyFont="1" applyAlignment="1">
      <alignment horizontal="right" vertical="center" wrapText="1"/>
    </xf>
    <xf numFmtId="0" fontId="6" fillId="0" borderId="4" xfId="4" applyFont="1" applyBorder="1" applyAlignment="1">
      <alignment vertical="center" wrapText="1"/>
    </xf>
    <xf numFmtId="0" fontId="2" fillId="0" borderId="0" xfId="7" applyFont="1" applyAlignment="1">
      <alignment horizontal="center" vertical="center" wrapText="1"/>
    </xf>
    <xf numFmtId="0" fontId="2" fillId="0" borderId="4" xfId="7" applyFont="1" applyBorder="1" applyAlignment="1">
      <alignment horizontal="center" vertical="center" wrapText="1"/>
    </xf>
    <xf numFmtId="0" fontId="6" fillId="0" borderId="0" xfId="4" applyFont="1" applyAlignment="1">
      <alignment horizontal="left" vertical="center" wrapText="1"/>
    </xf>
    <xf numFmtId="0" fontId="12" fillId="0" borderId="4" xfId="4" applyFont="1" applyBorder="1" applyAlignment="1">
      <alignment vertical="center" wrapText="1"/>
    </xf>
    <xf numFmtId="0" fontId="13" fillId="0" borderId="0" xfId="3" applyFont="1"/>
    <xf numFmtId="0" fontId="14" fillId="0" borderId="0" xfId="8" applyFont="1" applyAlignment="1">
      <alignment wrapText="1"/>
    </xf>
    <xf numFmtId="0" fontId="5" fillId="0" borderId="0" xfId="7" applyFont="1" applyAlignment="1">
      <alignment horizontal="center" vertical="center" wrapText="1"/>
    </xf>
    <xf numFmtId="0" fontId="15" fillId="0" borderId="0" xfId="8" applyFont="1" applyAlignment="1">
      <alignment wrapText="1"/>
    </xf>
    <xf numFmtId="0" fontId="4" fillId="0" borderId="0" xfId="4" applyFont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5" fillId="0" borderId="0" xfId="3" applyFont="1"/>
    <xf numFmtId="0" fontId="3" fillId="0" borderId="0" xfId="4" applyFont="1" applyAlignment="1">
      <alignment horizontal="center" wrapText="1"/>
    </xf>
    <xf numFmtId="2" fontId="10" fillId="0" borderId="0" xfId="6" applyNumberFormat="1" applyFont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</cellXfs>
  <cellStyles count="9">
    <cellStyle name="Звичайний" xfId="0" builtinId="0"/>
    <cellStyle name="Обычный 19" xfId="1" xr:uid="{00000000-0005-0000-0000-000001000000}"/>
    <cellStyle name="Обычный 2 15" xfId="2" xr:uid="{00000000-0005-0000-0000-000002000000}"/>
    <cellStyle name="Обычный 3 11 2 2 2" xfId="3" xr:uid="{00000000-0005-0000-0000-000003000000}"/>
    <cellStyle name="Обычный 3 11 3 2" xfId="4" xr:uid="{00000000-0005-0000-0000-000004000000}"/>
    <cellStyle name="Обычный 3 11 3 2 2" xfId="5" xr:uid="{00000000-0005-0000-0000-000005000000}"/>
    <cellStyle name="Обычный 3 11 3 3 2" xfId="6" xr:uid="{00000000-0005-0000-0000-000006000000}"/>
    <cellStyle name="Обычный 4 2 3" xfId="7" xr:uid="{00000000-0005-0000-0000-000007000000}"/>
    <cellStyle name="Обычный 4 6 2 2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her\Downloads\11%20&#1052;&#1077;&#1085;&#107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1_Елементи витрат"/>
      <sheetName val="Загальновиробничі"/>
      <sheetName val="Адміністративні"/>
      <sheetName val="відст заг вир та адм"/>
      <sheetName val="4_Структура пл.соб."/>
      <sheetName val="2_ФОП"/>
      <sheetName val="5_Розрахунок тарифів"/>
      <sheetName val="Д2"/>
      <sheetName val="Д3"/>
      <sheetName val="Д4"/>
      <sheetName val="Д5"/>
      <sheetName val="Д7"/>
      <sheetName val="Д8"/>
      <sheetName val="Д9"/>
      <sheetName val="Вода  Техн."/>
      <sheetName val="Пелети"/>
      <sheetName val="Втрати"/>
      <sheetName val="Транс.ін.мережами"/>
      <sheetName val="Послуга"/>
      <sheetName val="Всі тарифи"/>
      <sheetName val="Додаток 1 Структури"/>
      <sheetName val="Додаток 2 Структури"/>
      <sheetName val="Додаток 3 Структури"/>
      <sheetName val="Додаток 4 Структури"/>
      <sheetName val="Додаток 5 Структури"/>
      <sheetName val="Додаток 1 на 1 Гк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1">
          <cell r="L11">
            <v>2130.6676785457294</v>
          </cell>
        </row>
      </sheetData>
      <sheetData sheetId="9">
        <row r="12">
          <cell r="K12">
            <v>281.77222551503576</v>
          </cell>
        </row>
      </sheetData>
      <sheetData sheetId="10">
        <row r="12">
          <cell r="K12">
            <v>23.334003615490087</v>
          </cell>
          <cell r="O12">
            <v>0</v>
          </cell>
          <cell r="W12">
            <v>35.685170451985584</v>
          </cell>
          <cell r="AA12">
            <v>4.7750303697824581</v>
          </cell>
        </row>
        <row r="14">
          <cell r="K14">
            <v>5.1334807954078183</v>
          </cell>
          <cell r="O14">
            <v>0</v>
          </cell>
          <cell r="W14">
            <v>7.8507374994368284</v>
          </cell>
          <cell r="AA14">
            <v>1.0505066813521406</v>
          </cell>
        </row>
        <row r="15">
          <cell r="K15">
            <v>0.42279715464918494</v>
          </cell>
          <cell r="O15">
            <v>0</v>
          </cell>
          <cell r="W15">
            <v>0.64659236275488108</v>
          </cell>
          <cell r="AA15">
            <v>8.6520482595933881E-2</v>
          </cell>
        </row>
        <row r="16">
          <cell r="K16">
            <v>0.58080246203934072</v>
          </cell>
          <cell r="O16">
            <v>0</v>
          </cell>
          <cell r="W16">
            <v>0.88823312099977347</v>
          </cell>
          <cell r="AA16">
            <v>0.11885441696088576</v>
          </cell>
        </row>
        <row r="18">
          <cell r="K18">
            <v>6.9342557251271364E-2</v>
          </cell>
          <cell r="O18">
            <v>0</v>
          </cell>
          <cell r="W18">
            <v>0.10604699544340135</v>
          </cell>
          <cell r="AA18">
            <v>1.4190141659761853E-2</v>
          </cell>
        </row>
        <row r="19">
          <cell r="K19">
            <v>1.5255362595279702E-2</v>
          </cell>
          <cell r="O19">
            <v>0</v>
          </cell>
          <cell r="W19">
            <v>2.3330338997548297E-2</v>
          </cell>
          <cell r="AA19">
            <v>3.1218311651476077E-3</v>
          </cell>
        </row>
        <row r="20">
          <cell r="K20">
            <v>6.0427612630638294E-4</v>
          </cell>
          <cell r="O20">
            <v>0</v>
          </cell>
          <cell r="W20">
            <v>9.2413187735147003E-4</v>
          </cell>
          <cell r="AA20">
            <v>1.2365802724621184E-4</v>
          </cell>
        </row>
        <row r="21">
          <cell r="K21">
            <v>0.32120640299847991</v>
          </cell>
          <cell r="O21">
            <v>0</v>
          </cell>
          <cell r="W21">
            <v>0.49122754200915492</v>
          </cell>
          <cell r="AA21">
            <v>6.5731125895092599E-2</v>
          </cell>
        </row>
        <row r="23">
          <cell r="K23">
            <v>0.47272264348966664</v>
          </cell>
          <cell r="O23">
            <v>0</v>
          </cell>
          <cell r="W23">
            <v>0.7229444371150906</v>
          </cell>
          <cell r="AA23">
            <v>9.6737148769812362E-2</v>
          </cell>
        </row>
        <row r="24">
          <cell r="K24">
            <v>0.10399898156772669</v>
          </cell>
          <cell r="O24">
            <v>0</v>
          </cell>
          <cell r="W24">
            <v>0.15904777616531995</v>
          </cell>
          <cell r="AA24">
            <v>2.1282172729358725E-2</v>
          </cell>
        </row>
        <row r="25">
          <cell r="K25">
            <v>1.2845573054110118E-2</v>
          </cell>
          <cell r="O25">
            <v>0</v>
          </cell>
          <cell r="W25">
            <v>1.9644998412747732E-2</v>
          </cell>
          <cell r="AA25">
            <v>2.628695977826809E-3</v>
          </cell>
        </row>
        <row r="26">
          <cell r="K26">
            <v>0.19202665574677771</v>
          </cell>
          <cell r="O26">
            <v>0</v>
          </cell>
          <cell r="W26">
            <v>0.29367030427215424</v>
          </cell>
          <cell r="AA26">
            <v>3.9296004582339492E-2</v>
          </cell>
        </row>
        <row r="27">
          <cell r="K27">
            <v>0</v>
          </cell>
          <cell r="O27">
            <v>0</v>
          </cell>
          <cell r="W27">
            <v>0</v>
          </cell>
          <cell r="AA27">
            <v>0</v>
          </cell>
        </row>
        <row r="28">
          <cell r="K28">
            <v>0</v>
          </cell>
          <cell r="O28">
            <v>0</v>
          </cell>
          <cell r="W28">
            <v>0</v>
          </cell>
          <cell r="AA28">
            <v>0</v>
          </cell>
        </row>
        <row r="30">
          <cell r="K30">
            <v>0</v>
          </cell>
          <cell r="O30">
            <v>0</v>
          </cell>
          <cell r="W30">
            <v>0</v>
          </cell>
          <cell r="AA30">
            <v>0</v>
          </cell>
        </row>
        <row r="32">
          <cell r="K32">
            <v>0.26920176585365874</v>
          </cell>
          <cell r="O32">
            <v>0</v>
          </cell>
          <cell r="W32">
            <v>0.41169573658536596</v>
          </cell>
          <cell r="AA32">
            <v>5.5088956097560982E-2</v>
          </cell>
        </row>
        <row r="35">
          <cell r="K35">
            <v>0</v>
          </cell>
          <cell r="O35">
            <v>0</v>
          </cell>
          <cell r="W35">
            <v>0</v>
          </cell>
          <cell r="AA35">
            <v>0</v>
          </cell>
        </row>
        <row r="36">
          <cell r="K36">
            <v>1.2263636000000002</v>
          </cell>
          <cell r="O36">
            <v>0</v>
          </cell>
          <cell r="W36">
            <v>1.8755028</v>
          </cell>
          <cell r="AA36">
            <v>0.25096080000000004</v>
          </cell>
        </row>
        <row r="40">
          <cell r="K40">
            <v>1782.567805835047</v>
          </cell>
          <cell r="O40">
            <v>0</v>
          </cell>
          <cell r="W40">
            <v>2726.1175168078657</v>
          </cell>
          <cell r="AA40">
            <v>364.78161010519131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13">
          <cell r="C13">
            <v>1869.3032135260078</v>
          </cell>
        </row>
      </sheetData>
      <sheetData sheetId="23">
        <row r="14">
          <cell r="C14">
            <v>755.64512289905667</v>
          </cell>
        </row>
      </sheetData>
      <sheetData sheetId="24">
        <row r="14">
          <cell r="C14">
            <v>18.038389193956526</v>
          </cell>
        </row>
      </sheetData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view="pageBreakPreview" zoomScale="205" zoomScaleNormal="100" zoomScaleSheetLayoutView="205" workbookViewId="0">
      <selection activeCell="A3" sqref="A3:F3"/>
    </sheetView>
  </sheetViews>
  <sheetFormatPr defaultColWidth="9.109375" defaultRowHeight="13.8" x14ac:dyDescent="0.25"/>
  <cols>
    <col min="1" max="1" width="4.88671875" style="1" bestFit="1" customWidth="1"/>
    <col min="2" max="2" width="32.6640625" style="1" bestFit="1" customWidth="1"/>
    <col min="3" max="3" width="9.33203125" style="1" bestFit="1" customWidth="1"/>
    <col min="4" max="5" width="9.44140625" style="1" bestFit="1" customWidth="1"/>
    <col min="6" max="6" width="9.109375" style="1" bestFit="1"/>
    <col min="7" max="7" width="4.109375" style="1" bestFit="1" customWidth="1"/>
    <col min="8" max="8" width="9.109375" style="1" bestFit="1"/>
    <col min="9" max="16384" width="9.109375" style="1"/>
  </cols>
  <sheetData>
    <row r="1" spans="1:8" ht="48.6" customHeight="1" x14ac:dyDescent="0.25">
      <c r="A1" s="2"/>
      <c r="C1" s="39" t="s">
        <v>65</v>
      </c>
      <c r="D1" s="39"/>
      <c r="E1" s="39"/>
      <c r="F1" s="39"/>
    </row>
    <row r="2" spans="1:8" ht="18.600000000000001" customHeight="1" x14ac:dyDescent="0.25">
      <c r="A2" s="41" t="s">
        <v>0</v>
      </c>
      <c r="B2" s="41"/>
      <c r="C2" s="41"/>
      <c r="D2" s="41"/>
      <c r="E2" s="41"/>
      <c r="F2" s="41"/>
    </row>
    <row r="3" spans="1:8" ht="18.600000000000001" customHeight="1" x14ac:dyDescent="0.25">
      <c r="A3" s="40" t="s">
        <v>1</v>
      </c>
      <c r="B3" s="40"/>
      <c r="C3" s="40"/>
      <c r="D3" s="40"/>
      <c r="E3" s="40"/>
      <c r="F3" s="40"/>
    </row>
    <row r="4" spans="1:8" x14ac:dyDescent="0.25">
      <c r="A4" s="2"/>
      <c r="B4" s="3"/>
      <c r="C4" s="3"/>
      <c r="D4" s="3"/>
      <c r="E4" s="3"/>
      <c r="F4" s="4" t="s">
        <v>2</v>
      </c>
    </row>
    <row r="5" spans="1:8" ht="15" customHeight="1" x14ac:dyDescent="0.25">
      <c r="A5" s="33" t="s">
        <v>3</v>
      </c>
      <c r="B5" s="34" t="s">
        <v>4</v>
      </c>
      <c r="C5" s="35" t="s">
        <v>5</v>
      </c>
      <c r="D5" s="35"/>
      <c r="E5" s="35"/>
      <c r="F5" s="36"/>
    </row>
    <row r="6" spans="1:8" ht="51" x14ac:dyDescent="0.25">
      <c r="A6" s="33"/>
      <c r="B6" s="34"/>
      <c r="C6" s="7" t="s">
        <v>6</v>
      </c>
      <c r="D6" s="7" t="s">
        <v>7</v>
      </c>
      <c r="E6" s="7" t="s">
        <v>8</v>
      </c>
      <c r="F6" s="7" t="s">
        <v>9</v>
      </c>
    </row>
    <row r="7" spans="1:8" ht="11.25" customHeight="1" x14ac:dyDescent="0.25">
      <c r="A7" s="6">
        <v>1</v>
      </c>
      <c r="B7" s="6">
        <v>2</v>
      </c>
      <c r="C7" s="6">
        <v>4</v>
      </c>
      <c r="D7" s="6">
        <v>5</v>
      </c>
      <c r="E7" s="6">
        <v>6</v>
      </c>
      <c r="F7" s="6">
        <v>7</v>
      </c>
    </row>
    <row r="8" spans="1:8" x14ac:dyDescent="0.25">
      <c r="A8" s="8" t="s">
        <v>10</v>
      </c>
      <c r="B8" s="9" t="s">
        <v>11</v>
      </c>
      <c r="C8" s="10">
        <f t="shared" ref="C8:F8" si="0">C29+C30+C31</f>
        <v>18.038389193956526</v>
      </c>
      <c r="D8" s="10">
        <f t="shared" si="0"/>
        <v>0</v>
      </c>
      <c r="E8" s="10">
        <f t="shared" si="0"/>
        <v>18.038389098367325</v>
      </c>
      <c r="F8" s="10">
        <f t="shared" si="0"/>
        <v>18.038388732639465</v>
      </c>
    </row>
    <row r="9" spans="1:8" x14ac:dyDescent="0.25">
      <c r="A9" s="8" t="s">
        <v>12</v>
      </c>
      <c r="B9" s="37" t="s">
        <v>0</v>
      </c>
      <c r="C9" s="37"/>
      <c r="D9" s="37"/>
      <c r="E9" s="37"/>
      <c r="F9" s="37"/>
    </row>
    <row r="10" spans="1:8" x14ac:dyDescent="0.25">
      <c r="A10" s="5">
        <v>1</v>
      </c>
      <c r="B10" s="11" t="s">
        <v>13</v>
      </c>
      <c r="C10" s="12">
        <f>C11+C12+C17+C13</f>
        <v>16.760929109544644</v>
      </c>
      <c r="D10" s="12">
        <f>D11+D12+D17+D13</f>
        <v>0</v>
      </c>
      <c r="E10" s="12">
        <f>E11+E12+E17+E13</f>
        <v>16.760929109544648</v>
      </c>
      <c r="F10" s="12">
        <f>F11+F12+F17+F13</f>
        <v>16.760929109544648</v>
      </c>
      <c r="H10" s="13"/>
    </row>
    <row r="11" spans="1:8" x14ac:dyDescent="0.25">
      <c r="A11" s="5" t="s">
        <v>14</v>
      </c>
      <c r="B11" s="11" t="s">
        <v>15</v>
      </c>
      <c r="C11" s="14">
        <v>0</v>
      </c>
      <c r="D11" s="14">
        <v>0</v>
      </c>
      <c r="E11" s="14">
        <v>0</v>
      </c>
      <c r="F11" s="14">
        <v>0</v>
      </c>
      <c r="H11" s="13"/>
    </row>
    <row r="12" spans="1:8" x14ac:dyDescent="0.25">
      <c r="A12" s="5" t="s">
        <v>16</v>
      </c>
      <c r="B12" s="11" t="s">
        <v>17</v>
      </c>
      <c r="C12" s="14">
        <f>IF($C$35=0,0,[1]Д4!K12/$C$35*1000)</f>
        <v>13.090107169617164</v>
      </c>
      <c r="D12" s="14">
        <f>IF(D35=0,0,[1]Д4!O12/$D$35*1000)</f>
        <v>0</v>
      </c>
      <c r="E12" s="14">
        <f>IF($E$35=0,0,[1]Д4!W12/$E$35*1000)</f>
        <v>13.090107169617164</v>
      </c>
      <c r="F12" s="14">
        <f>IF($F$35=0,0,[1]Д4!AA12/$F$35*1000)</f>
        <v>13.090107169617166</v>
      </c>
      <c r="H12" s="13"/>
    </row>
    <row r="13" spans="1:8" x14ac:dyDescent="0.25">
      <c r="A13" s="5" t="s">
        <v>18</v>
      </c>
      <c r="B13" s="11" t="s">
        <v>19</v>
      </c>
      <c r="C13" s="12">
        <f>SUM(C14:C16)</f>
        <v>3.4428313986190378</v>
      </c>
      <c r="D13" s="12">
        <f>SUM(D14:D16)</f>
        <v>0</v>
      </c>
      <c r="E13" s="12">
        <f>SUM(E14:E16)</f>
        <v>3.4428313986190382</v>
      </c>
      <c r="F13" s="12">
        <f>SUM(F14:F16)</f>
        <v>3.4428313986190382</v>
      </c>
      <c r="H13" s="13"/>
    </row>
    <row r="14" spans="1:8" x14ac:dyDescent="0.25">
      <c r="A14" s="5" t="s">
        <v>20</v>
      </c>
      <c r="B14" s="11" t="s">
        <v>21</v>
      </c>
      <c r="C14" s="14">
        <f>IF($C$35=0,0,[1]Д4!K14/$C$35*1000)</f>
        <v>2.8798235773157757</v>
      </c>
      <c r="D14" s="14">
        <f>IF(D35=0,0,[1]Д4!O14/$D$35*1000)</f>
        <v>0</v>
      </c>
      <c r="E14" s="14">
        <f>IF($E$35=0,0,[1]Д4!W14/$E$35*1000)</f>
        <v>2.8798235773157761</v>
      </c>
      <c r="F14" s="14">
        <f>IF($F$35=0,0,[1]Д4!AA14/$F$35*1000)</f>
        <v>2.8798235773157761</v>
      </c>
      <c r="H14" s="13"/>
    </row>
    <row r="15" spans="1:8" x14ac:dyDescent="0.25">
      <c r="A15" s="5" t="s">
        <v>22</v>
      </c>
      <c r="B15" s="11" t="s">
        <v>23</v>
      </c>
      <c r="C15" s="14">
        <f>IF($C$35=0,0,[1]Д4!K15/$C$35*1000)</f>
        <v>0.23718433221176954</v>
      </c>
      <c r="D15" s="14">
        <f>IF(D35=0,0,[1]Д4!O15/$D$35*1000)</f>
        <v>0</v>
      </c>
      <c r="E15" s="14">
        <f>IF($E$35=0,0,[1]Д4!W15/$E$35*1000)</f>
        <v>0.23718433221176954</v>
      </c>
      <c r="F15" s="14">
        <f>IF($F$35=0,0,[1]Д4!AA15/$F$35*1000)</f>
        <v>0.23718433221176952</v>
      </c>
      <c r="H15" s="13"/>
    </row>
    <row r="16" spans="1:8" x14ac:dyDescent="0.25">
      <c r="A16" s="5" t="s">
        <v>24</v>
      </c>
      <c r="B16" s="11" t="s">
        <v>25</v>
      </c>
      <c r="C16" s="14">
        <f>IF($C$35=0,0,[1]Д4!K16/$C$35*1000)</f>
        <v>0.32582348909149222</v>
      </c>
      <c r="D16" s="14">
        <f>IF(D35=0,0,[1]Д4!O16/$D$35*1000)</f>
        <v>0</v>
      </c>
      <c r="E16" s="14">
        <f>IF($E$35=0,0,[1]Д4!W16/$E$35*1000)</f>
        <v>0.32582348909149222</v>
      </c>
      <c r="F16" s="14">
        <f>IF($F$35=0,0,[1]Д4!AA16/$F$35*1000)</f>
        <v>0.32582348909149222</v>
      </c>
      <c r="H16" s="13"/>
    </row>
    <row r="17" spans="1:8" x14ac:dyDescent="0.25">
      <c r="A17" s="5" t="s">
        <v>26</v>
      </c>
      <c r="B17" s="11" t="s">
        <v>27</v>
      </c>
      <c r="C17" s="12">
        <f>SUM(C18:C21)</f>
        <v>0.22799054130844382</v>
      </c>
      <c r="D17" s="12">
        <f>SUM(D18:D21)</f>
        <v>0</v>
      </c>
      <c r="E17" s="12">
        <f>SUM(E18:E21)</f>
        <v>0.22799054130844382</v>
      </c>
      <c r="F17" s="12">
        <f>SUM(F18:F21)</f>
        <v>0.22799054130844382</v>
      </c>
      <c r="H17" s="13"/>
    </row>
    <row r="18" spans="1:8" x14ac:dyDescent="0.25">
      <c r="A18" s="5" t="s">
        <v>28</v>
      </c>
      <c r="B18" s="11" t="s">
        <v>29</v>
      </c>
      <c r="C18" s="14">
        <f>IF($C$35=0,0,[1]Д4!K18/$C$35*1000)</f>
        <v>3.8900375640290287E-2</v>
      </c>
      <c r="D18" s="14">
        <f>IF(D35=0,0,[1]Д4!O18/$D$35*1000)</f>
        <v>0</v>
      </c>
      <c r="E18" s="14">
        <f>IF($E$35=0,0,[1]Д4!W18/$E$35*1000)</f>
        <v>3.8900375640290287E-2</v>
      </c>
      <c r="F18" s="14">
        <f>IF($F$35=0,0,[1]Д4!AA18/$F$35*1000)</f>
        <v>3.8900375640290287E-2</v>
      </c>
      <c r="H18" s="13"/>
    </row>
    <row r="19" spans="1:8" x14ac:dyDescent="0.25">
      <c r="A19" s="5" t="s">
        <v>30</v>
      </c>
      <c r="B19" s="11" t="s">
        <v>21</v>
      </c>
      <c r="C19" s="14">
        <f>IF($C$35=0,0,[1]Д4!K19/$C$35*1000)</f>
        <v>8.5580826408638636E-3</v>
      </c>
      <c r="D19" s="14">
        <f>IF(D35=0,0,[1]Д4!O19/$D$35*1000)</f>
        <v>0</v>
      </c>
      <c r="E19" s="14">
        <f>IF($E$35=0,0,[1]Д4!W19/$E$35*1000)</f>
        <v>8.5580826408638636E-3</v>
      </c>
      <c r="F19" s="14">
        <f>IF($F$35=0,0,[1]Д4!AA19/$F$35*1000)</f>
        <v>8.5580826408638636E-3</v>
      </c>
      <c r="H19" s="13"/>
    </row>
    <row r="20" spans="1:8" x14ac:dyDescent="0.25">
      <c r="A20" s="5" t="s">
        <v>31</v>
      </c>
      <c r="B20" s="11" t="s">
        <v>23</v>
      </c>
      <c r="C20" s="14">
        <f>IF($C$35=0,0,[1]Д4!K20/$C$35*1000)</f>
        <v>3.3899194427743448E-4</v>
      </c>
      <c r="D20" s="14">
        <f>IF(D35=0,0,[1]Д4!O20/$D$35*1000)</f>
        <v>0</v>
      </c>
      <c r="E20" s="14">
        <f>IF($E$35=0,0,[1]Д4!W20/$E$35*1000)</f>
        <v>3.3899194427743448E-4</v>
      </c>
      <c r="F20" s="14">
        <f>IF($F$35=0,0,[1]Д4!AA20/$F$35*1000)</f>
        <v>3.3899194427743448E-4</v>
      </c>
      <c r="H20" s="13"/>
    </row>
    <row r="21" spans="1:8" x14ac:dyDescent="0.25">
      <c r="A21" s="5" t="s">
        <v>32</v>
      </c>
      <c r="B21" s="11" t="s">
        <v>33</v>
      </c>
      <c r="C21" s="14">
        <f>IF($C$35=0,0,[1]Д4!K21/$C$35*1000)</f>
        <v>0.18019309108301224</v>
      </c>
      <c r="D21" s="14">
        <f>IF(D35=0,0,[1]Д4!O21/$D$35*1000)</f>
        <v>0</v>
      </c>
      <c r="E21" s="14">
        <f>IF($E$35=0,0,[1]Д4!W21/$E$35*1000)</f>
        <v>0.18019309108301224</v>
      </c>
      <c r="F21" s="14">
        <f>IF($F$35=0,0,[1]Д4!AA21/$F$35*1000)</f>
        <v>0.18019309108301224</v>
      </c>
      <c r="H21" s="13"/>
    </row>
    <row r="22" spans="1:8" x14ac:dyDescent="0.25">
      <c r="A22" s="5">
        <v>2</v>
      </c>
      <c r="B22" s="11" t="s">
        <v>34</v>
      </c>
      <c r="C22" s="12">
        <f>SUM(C23:C26)</f>
        <v>0.43846514634664469</v>
      </c>
      <c r="D22" s="12">
        <f>SUM(D23:D26)</f>
        <v>0</v>
      </c>
      <c r="E22" s="12">
        <f>SUM(E23:E26)</f>
        <v>0.43846514634664469</v>
      </c>
      <c r="F22" s="12">
        <f>SUM(F23:F26)</f>
        <v>0.43846514634664469</v>
      </c>
      <c r="H22" s="13"/>
    </row>
    <row r="23" spans="1:8" x14ac:dyDescent="0.25">
      <c r="A23" s="5" t="s">
        <v>35</v>
      </c>
      <c r="B23" s="11" t="s">
        <v>29</v>
      </c>
      <c r="C23" s="14">
        <f>IF($C$35=0,0,[1]Д4!K23/$C$35*1000)</f>
        <v>0.26519195620063324</v>
      </c>
      <c r="D23" s="14">
        <f>IF(D35=0,0,[1]Д4!O23/$D$35*1000)</f>
        <v>0</v>
      </c>
      <c r="E23" s="14">
        <f>IF($E$35=0,0,[1]Д4!W23/$E$35*1000)</f>
        <v>0.26519195620063324</v>
      </c>
      <c r="F23" s="14">
        <f>IF($F$35=0,0,[1]Д4!AA23/$F$35*1000)</f>
        <v>0.26519195620063324</v>
      </c>
      <c r="H23" s="13"/>
    </row>
    <row r="24" spans="1:8" x14ac:dyDescent="0.25">
      <c r="A24" s="5" t="s">
        <v>36</v>
      </c>
      <c r="B24" s="11" t="s">
        <v>37</v>
      </c>
      <c r="C24" s="14">
        <f>IF($C$35=0,0,[1]Д4!K24/$C$35*1000)</f>
        <v>5.8342230364139325E-2</v>
      </c>
      <c r="D24" s="14">
        <f>IF(D35=0,0,[1]Д4!O24/$D$35*1000)</f>
        <v>0</v>
      </c>
      <c r="E24" s="14">
        <f>IF($E$35=0,0,[1]Д4!W24/$E$35*1000)</f>
        <v>5.8342230364139325E-2</v>
      </c>
      <c r="F24" s="14">
        <f>IF($F$35=0,0,[1]Д4!AA24/$F$35*1000)</f>
        <v>5.8342230364139325E-2</v>
      </c>
      <c r="H24" s="13"/>
    </row>
    <row r="25" spans="1:8" x14ac:dyDescent="0.25">
      <c r="A25" s="5" t="s">
        <v>38</v>
      </c>
      <c r="B25" s="11" t="s">
        <v>23</v>
      </c>
      <c r="C25" s="14">
        <f>IF($C$35=0,0,[1]Д4!K25/$C$35*1000)</f>
        <v>7.2062184743051545E-3</v>
      </c>
      <c r="D25" s="14">
        <f>IF(D35=0,0,[1]Д4!O25/$D$35*1000)</f>
        <v>0</v>
      </c>
      <c r="E25" s="14">
        <f>IF($E$35=0,0,[1]Д4!W25/$E$35*1000)</f>
        <v>7.2062184743051537E-3</v>
      </c>
      <c r="F25" s="14">
        <f>IF($F$35=0,0,[1]Д4!AA25/$F$35*1000)</f>
        <v>7.2062184743051537E-3</v>
      </c>
      <c r="H25" s="13"/>
    </row>
    <row r="26" spans="1:8" x14ac:dyDescent="0.25">
      <c r="A26" s="5" t="s">
        <v>39</v>
      </c>
      <c r="B26" s="11" t="s">
        <v>33</v>
      </c>
      <c r="C26" s="14">
        <f>IF($C$35=0,0,[1]Д4!K26/$C$35*1000)</f>
        <v>0.10772474130756697</v>
      </c>
      <c r="D26" s="14">
        <f>IF(D35=0,0,[1]Д4!O26/$D$35*1000)</f>
        <v>0</v>
      </c>
      <c r="E26" s="14">
        <f>IF($E$35=0,0,[1]Д4!W26/$E$35*1000)</f>
        <v>0.10772474130756698</v>
      </c>
      <c r="F26" s="14">
        <f>IF($F$35=0,0,[1]Д4!AA26/$F$35*1000)</f>
        <v>0.10772474130756697</v>
      </c>
      <c r="H26" s="13"/>
    </row>
    <row r="27" spans="1:8" x14ac:dyDescent="0.25">
      <c r="A27" s="15" t="s">
        <v>40</v>
      </c>
      <c r="B27" s="16" t="s">
        <v>41</v>
      </c>
      <c r="C27" s="14">
        <f>IF($C$35=0,0,[1]Д4!K27/$C$35*1000)</f>
        <v>0</v>
      </c>
      <c r="D27" s="14">
        <f>IF(D36=0,0,[1]Д4!O27/$D$35*1000)</f>
        <v>0</v>
      </c>
      <c r="E27" s="14">
        <f>IF($E$35=0,0,[1]Д4!W27/$E$35*1000)</f>
        <v>0</v>
      </c>
      <c r="F27" s="14">
        <f>IF($F$35=0,0,[1]Д4!AA27/$F$35*1000)</f>
        <v>0</v>
      </c>
      <c r="H27" s="13"/>
    </row>
    <row r="28" spans="1:8" x14ac:dyDescent="0.25">
      <c r="A28" s="5" t="s">
        <v>42</v>
      </c>
      <c r="B28" s="11" t="s">
        <v>43</v>
      </c>
      <c r="C28" s="14">
        <f>IF($C$35=0,0,[1]Д4!K28/$C$35*1000)</f>
        <v>0</v>
      </c>
      <c r="D28" s="14">
        <f>IF(D37=0,0,[1]Д4!O28/$D$35*1000)</f>
        <v>0</v>
      </c>
      <c r="E28" s="14">
        <f>IF($E$35=0,0,[1]Д4!W28/$E$35*1000)</f>
        <v>0</v>
      </c>
      <c r="F28" s="14">
        <f>IF($F$35=0,0,[1]Д4!AA28/$F$35*1000)</f>
        <v>0</v>
      </c>
      <c r="H28" s="13"/>
    </row>
    <row r="29" spans="1:8" s="17" customFormat="1" x14ac:dyDescent="0.25">
      <c r="A29" s="5" t="s">
        <v>44</v>
      </c>
      <c r="B29" s="18" t="s">
        <v>45</v>
      </c>
      <c r="C29" s="12">
        <f t="shared" ref="C29:F29" si="1">C10+C22+C27+C28</f>
        <v>17.199394255891288</v>
      </c>
      <c r="D29" s="12">
        <f t="shared" si="1"/>
        <v>0</v>
      </c>
      <c r="E29" s="12">
        <f t="shared" si="1"/>
        <v>17.199394255891292</v>
      </c>
      <c r="F29" s="12">
        <f t="shared" si="1"/>
        <v>17.199394255891292</v>
      </c>
      <c r="H29" s="13"/>
    </row>
    <row r="30" spans="1:8" x14ac:dyDescent="0.25">
      <c r="A30" s="5" t="s">
        <v>46</v>
      </c>
      <c r="B30" s="18" t="s">
        <v>47</v>
      </c>
      <c r="C30" s="14">
        <f>IF($C$35=0,0,[1]Д4!K30/$C$35*1000)</f>
        <v>0</v>
      </c>
      <c r="D30" s="14">
        <f>IF(D39=0,0,[1]Д4!O30/$D$35*1000)</f>
        <v>0</v>
      </c>
      <c r="E30" s="14">
        <f>IF($E$35=0,0,[1]Д4!W30/$E$35*1000)</f>
        <v>0</v>
      </c>
      <c r="F30" s="14">
        <f>IF($F$35=0,0,[1]Д4!AA30/$F$35*1000)</f>
        <v>0</v>
      </c>
      <c r="H30" s="13"/>
    </row>
    <row r="31" spans="1:8" s="17" customFormat="1" x14ac:dyDescent="0.25">
      <c r="A31" s="5" t="s">
        <v>48</v>
      </c>
      <c r="B31" s="11" t="s">
        <v>49</v>
      </c>
      <c r="C31" s="12">
        <f>SUM(C32:C34)</f>
        <v>0.83899493806523595</v>
      </c>
      <c r="D31" s="12">
        <f>SUM(D32:D34)</f>
        <v>0</v>
      </c>
      <c r="E31" s="12">
        <f>SUM(E32:E34)</f>
        <v>0.83899484247603162</v>
      </c>
      <c r="F31" s="12">
        <f>SUM(F32:F34)</f>
        <v>0.83899447674817285</v>
      </c>
      <c r="H31" s="13"/>
    </row>
    <row r="32" spans="1:8" x14ac:dyDescent="0.25">
      <c r="A32" s="5" t="s">
        <v>50</v>
      </c>
      <c r="B32" s="11" t="s">
        <v>51</v>
      </c>
      <c r="C32" s="14">
        <f>IF($C$35=0,0,[1]Д4!K32/$C$35*1000)</f>
        <v>0.15101908885174253</v>
      </c>
      <c r="D32" s="14">
        <f>IF(D35=0,0,[1]Д4!O32/$D$35*1000)</f>
        <v>0</v>
      </c>
      <c r="E32" s="14">
        <f>IF($E$35=0,0,[1]Д4!W32/$E$35*1000)</f>
        <v>0.15101907164568573</v>
      </c>
      <c r="F32" s="14">
        <f>IF($F$35=0,0,[1]Д4!AA32/$F$35*1000)</f>
        <v>0.15101900581467112</v>
      </c>
      <c r="H32" s="13"/>
    </row>
    <row r="33" spans="1:8" x14ac:dyDescent="0.25">
      <c r="A33" s="5" t="s">
        <v>52</v>
      </c>
      <c r="B33" s="11" t="s">
        <v>53</v>
      </c>
      <c r="C33" s="14">
        <f>IF($C$35=0,0,[1]Д4!K35/$C$35*1000)</f>
        <v>0</v>
      </c>
      <c r="D33" s="14">
        <f>IF(D35=0,0,[1]Д4!O35/$D$35*1000)</f>
        <v>0</v>
      </c>
      <c r="E33" s="14">
        <f>IF($E$35=0,0,[1]Д4!W35/$E$35*1000)</f>
        <v>0</v>
      </c>
      <c r="F33" s="14">
        <f>IF($F$35=0,0,[1]Д4!AA35/$F$35*1000)</f>
        <v>0</v>
      </c>
      <c r="H33" s="13"/>
    </row>
    <row r="34" spans="1:8" x14ac:dyDescent="0.25">
      <c r="A34" s="5" t="s">
        <v>54</v>
      </c>
      <c r="B34" s="11" t="s">
        <v>55</v>
      </c>
      <c r="C34" s="14">
        <f>IF($C$35=0,0,[1]Д4!K36/$C$35*1000)</f>
        <v>0.68797584921349342</v>
      </c>
      <c r="D34" s="14">
        <f>IF(D35=0,0,[1]Д4!O36/$D$35*1000)</f>
        <v>0</v>
      </c>
      <c r="E34" s="14">
        <f>IF($E$35=0,0,[1]Д4!W36/$E$35*1000)</f>
        <v>0.68797577083034589</v>
      </c>
      <c r="F34" s="14">
        <f>IF($F$35=0,0,[1]Д4!AA36/$F$35*1000)</f>
        <v>0.68797547093350175</v>
      </c>
      <c r="H34" s="13"/>
    </row>
    <row r="35" spans="1:8" ht="20.399999999999999" x14ac:dyDescent="0.25">
      <c r="A35" s="5" t="s">
        <v>56</v>
      </c>
      <c r="B35" s="11" t="s">
        <v>57</v>
      </c>
      <c r="C35" s="14">
        <f>[1]Д4!K40</f>
        <v>1782.567805835047</v>
      </c>
      <c r="D35" s="14">
        <f>[1]Д4!O40</f>
        <v>0</v>
      </c>
      <c r="E35" s="14">
        <f>[1]Д4!W40</f>
        <v>2726.1175168078657</v>
      </c>
      <c r="F35" s="14">
        <f>[1]Д4!AA40</f>
        <v>364.78161010519131</v>
      </c>
      <c r="H35" s="13"/>
    </row>
    <row r="36" spans="1:8" ht="9.75" customHeight="1" x14ac:dyDescent="0.25">
      <c r="A36" s="19"/>
      <c r="B36" s="20"/>
      <c r="C36" s="21"/>
      <c r="D36" s="21"/>
      <c r="E36" s="21"/>
      <c r="F36" s="21"/>
      <c r="H36" s="13"/>
    </row>
    <row r="37" spans="1:8" ht="15.6" x14ac:dyDescent="0.3">
      <c r="A37" s="22"/>
      <c r="B37" s="23"/>
      <c r="C37" s="24"/>
      <c r="D37" s="25"/>
      <c r="E37" s="26"/>
      <c r="F37" s="27"/>
      <c r="G37" s="28"/>
    </row>
    <row r="38" spans="1:8" ht="26.4" x14ac:dyDescent="0.3">
      <c r="A38" s="29"/>
      <c r="B38" s="30" t="s">
        <v>58</v>
      </c>
      <c r="C38" s="30"/>
      <c r="D38" s="30" t="s">
        <v>59</v>
      </c>
      <c r="E38" s="31"/>
      <c r="F38" s="32" t="s">
        <v>60</v>
      </c>
    </row>
    <row r="39" spans="1:8" x14ac:dyDescent="0.25">
      <c r="B39" s="38" t="s">
        <v>61</v>
      </c>
    </row>
    <row r="40" spans="1:8" x14ac:dyDescent="0.25">
      <c r="B40" s="1" t="s">
        <v>62</v>
      </c>
    </row>
    <row r="41" spans="1:8" x14ac:dyDescent="0.25">
      <c r="B41" s="1" t="s">
        <v>63</v>
      </c>
      <c r="D41" s="1" t="s">
        <v>64</v>
      </c>
    </row>
  </sheetData>
  <mergeCells count="7">
    <mergeCell ref="B9:F9"/>
    <mergeCell ref="C1:F1"/>
    <mergeCell ref="A2:F2"/>
    <mergeCell ref="A3:F3"/>
    <mergeCell ref="A5:A6"/>
    <mergeCell ref="B5:B6"/>
    <mergeCell ref="C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revision>1</cp:revision>
  <dcterms:created xsi:type="dcterms:W3CDTF">2023-07-17T12:28:37Z</dcterms:created>
  <dcterms:modified xsi:type="dcterms:W3CDTF">2023-08-02T13:31:42Z</dcterms:modified>
</cp:coreProperties>
</file>