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228"/>
  <workbookPr/>
  <mc:AlternateContent xmlns:mc="http://schemas.openxmlformats.org/markup-compatibility/2006">
    <mc:Choice Requires="x15">
      <x15ac:absPath xmlns:x15ac="http://schemas.microsoft.com/office/spreadsheetml/2010/11/ac" url="G:\виконком 26 квітня 2023 року\рішення\"/>
    </mc:Choice>
  </mc:AlternateContent>
  <xr:revisionPtr revIDLastSave="0" documentId="10_ncr:8100000_{48D85403-8590-469B-8963-55E6F4EEB903}" xr6:coauthVersionLast="34" xr6:coauthVersionMax="34" xr10:uidLastSave="{00000000-0000-0000-0000-000000000000}"/>
  <bookViews>
    <workbookView xWindow="0" yWindow="0" windowWidth="20400" windowHeight="7716" xr2:uid="{00000000-000D-0000-FFFF-FFFF00000000}"/>
  </bookViews>
  <sheets>
    <sheet name="Лист1" sheetId="1" r:id="rId1"/>
  </sheets>
  <definedNames>
    <definedName name="_xlnm.Print_Area" localSheetId="0">Лист1!$A$1:$N$75</definedName>
  </definedNames>
  <calcPr calcId="162913"/>
</workbook>
</file>

<file path=xl/calcChain.xml><?xml version="1.0" encoding="utf-8"?>
<calcChain xmlns="http://schemas.openxmlformats.org/spreadsheetml/2006/main">
  <c r="G56" i="1" l="1"/>
  <c r="K12" i="1" l="1"/>
  <c r="H35" i="1" l="1"/>
  <c r="L69" i="1" l="1"/>
  <c r="M69" i="1"/>
  <c r="N69" i="1"/>
  <c r="I69" i="1"/>
  <c r="J69" i="1"/>
  <c r="H69" i="1"/>
  <c r="M66" i="1"/>
  <c r="N66" i="1"/>
  <c r="L66" i="1"/>
  <c r="I66" i="1"/>
  <c r="J66" i="1"/>
  <c r="H66" i="1"/>
  <c r="M55" i="1"/>
  <c r="N55" i="1"/>
  <c r="L55" i="1"/>
  <c r="J55" i="1"/>
  <c r="I55" i="1"/>
  <c r="K51" i="1"/>
  <c r="G51" i="1"/>
  <c r="K41" i="1"/>
  <c r="G41" i="1"/>
  <c r="K30" i="1"/>
  <c r="G30" i="1"/>
  <c r="K70" i="1" l="1"/>
  <c r="K69" i="1" s="1"/>
  <c r="G70" i="1"/>
  <c r="G69" i="1" s="1"/>
  <c r="I65" i="1" l="1"/>
  <c r="J65" i="1"/>
  <c r="L65" i="1"/>
  <c r="M65" i="1"/>
  <c r="N65" i="1"/>
  <c r="M13" i="1"/>
  <c r="L13" i="1"/>
  <c r="L12" i="1" s="1"/>
  <c r="G14" i="1"/>
  <c r="G15" i="1"/>
  <c r="G16" i="1"/>
  <c r="G17" i="1"/>
  <c r="G18" i="1"/>
  <c r="G19" i="1"/>
  <c r="G20" i="1"/>
  <c r="G21" i="1"/>
  <c r="G23" i="1"/>
  <c r="G25" i="1"/>
  <c r="G26" i="1"/>
  <c r="G33" i="1"/>
  <c r="G34" i="1"/>
  <c r="G35" i="1"/>
  <c r="G36" i="1"/>
  <c r="G38" i="1"/>
  <c r="G39" i="1"/>
  <c r="G40" i="1"/>
  <c r="G43" i="1"/>
  <c r="G45" i="1"/>
  <c r="G47" i="1"/>
  <c r="G52" i="1"/>
  <c r="G53" i="1"/>
  <c r="G57" i="1"/>
  <c r="G58" i="1"/>
  <c r="G59" i="1"/>
  <c r="G60" i="1"/>
  <c r="G61" i="1"/>
  <c r="G62" i="1"/>
  <c r="G63" i="1"/>
  <c r="G64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1" i="1"/>
  <c r="K32" i="1"/>
  <c r="K33" i="1"/>
  <c r="K34" i="1"/>
  <c r="K35" i="1"/>
  <c r="K36" i="1"/>
  <c r="K37" i="1"/>
  <c r="K38" i="1"/>
  <c r="K39" i="1"/>
  <c r="K40" i="1"/>
  <c r="K42" i="1"/>
  <c r="K43" i="1"/>
  <c r="K44" i="1"/>
  <c r="K45" i="1"/>
  <c r="K46" i="1"/>
  <c r="K47" i="1"/>
  <c r="K48" i="1"/>
  <c r="K49" i="1"/>
  <c r="K50" i="1"/>
  <c r="K52" i="1"/>
  <c r="K53" i="1"/>
  <c r="K56" i="1"/>
  <c r="K57" i="1"/>
  <c r="K58" i="1"/>
  <c r="K59" i="1"/>
  <c r="K60" i="1"/>
  <c r="K61" i="1"/>
  <c r="K62" i="1"/>
  <c r="K63" i="1"/>
  <c r="K64" i="1"/>
  <c r="K67" i="1"/>
  <c r="K66" i="1" s="1"/>
  <c r="N13" i="1"/>
  <c r="N12" i="1" s="1"/>
  <c r="H55" i="1"/>
  <c r="J68" i="1"/>
  <c r="N68" i="1"/>
  <c r="M68" i="1"/>
  <c r="I68" i="1"/>
  <c r="G67" i="1"/>
  <c r="N54" i="1"/>
  <c r="M54" i="1"/>
  <c r="I54" i="1"/>
  <c r="J54" i="1"/>
  <c r="G50" i="1"/>
  <c r="G49" i="1"/>
  <c r="G48" i="1"/>
  <c r="G46" i="1"/>
  <c r="G44" i="1"/>
  <c r="G42" i="1"/>
  <c r="J13" i="1"/>
  <c r="J12" i="1" s="1"/>
  <c r="G37" i="1"/>
  <c r="G32" i="1"/>
  <c r="G31" i="1"/>
  <c r="G29" i="1"/>
  <c r="G28" i="1"/>
  <c r="I27" i="1"/>
  <c r="I13" i="1" s="1"/>
  <c r="I12" i="1" s="1"/>
  <c r="H27" i="1"/>
  <c r="H13" i="1" s="1"/>
  <c r="G24" i="1"/>
  <c r="G22" i="1"/>
  <c r="K55" i="1" l="1"/>
  <c r="G27" i="1"/>
  <c r="K65" i="1"/>
  <c r="G55" i="1"/>
  <c r="H12" i="1"/>
  <c r="G12" i="1" s="1"/>
  <c r="I71" i="1"/>
  <c r="K13" i="1"/>
  <c r="L68" i="1"/>
  <c r="K68" i="1" s="1"/>
  <c r="M12" i="1"/>
  <c r="M71" i="1" s="1"/>
  <c r="J71" i="1"/>
  <c r="N71" i="1"/>
  <c r="L54" i="1"/>
  <c r="H54" i="1"/>
  <c r="G13" i="1" l="1"/>
  <c r="G54" i="1"/>
  <c r="L71" i="1"/>
  <c r="K71" i="1" s="1"/>
  <c r="K54" i="1"/>
  <c r="H68" i="1"/>
  <c r="G68" i="1" s="1"/>
  <c r="G66" i="1"/>
  <c r="H65" i="1"/>
  <c r="G65" i="1" s="1"/>
  <c r="H71" i="1" l="1"/>
  <c r="G71" i="1" s="1"/>
</calcChain>
</file>

<file path=xl/sharedStrings.xml><?xml version="1.0" encoding="utf-8"?>
<sst xmlns="http://schemas.openxmlformats.org/spreadsheetml/2006/main" count="375" uniqueCount="234">
  <si>
    <t>25517000000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</si>
  <si>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</si>
  <si>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</si>
  <si>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</si>
  <si>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</si>
  <si>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Найменування місцевої/ регіональної програми</t>
  </si>
  <si>
    <t>Дата та номер документа, яким затверджено місцеву регіональну програму</t>
  </si>
  <si>
    <t>Кошторис</t>
  </si>
  <si>
    <t>Виконано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</si>
  <si>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</si>
  <si>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</si>
  <si>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</si>
  <si>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</si>
  <si>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</si>
  <si>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0100000</t>
  </si>
  <si>
    <t/>
  </si>
  <si>
    <t>Менська мiська рада</t>
  </si>
  <si>
    <t>0110000</t>
  </si>
  <si>
    <t>0110150</t>
  </si>
  <si>
    <t>0150</t>
  </si>
  <si>
    <t>0111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</si>
  <si>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</si>
  <si>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Програма інформатизації Менської територіальної громади на 2022-2024 роки</t>
  </si>
  <si>
    <t>0110180</t>
  </si>
  <si>
    <t>0180</t>
  </si>
  <si>
    <t>0133</t>
  </si>
  <si>
    <t>Інша діяльність у сфері державного управління</t>
  </si>
  <si>
    <t>Програма виконання заходів з мобілізації, призову на строкову військову службу на території населених пунктів Менської міської територіальної громади на 2022-2024 р.р.</t>
  </si>
  <si>
    <t>ПРОГРАМА підтримки та розвитку місцевого самоврядування на території Менської міської територіальної громади на 2022-2024 роки</t>
  </si>
  <si>
    <t>Програма розвитку міжнародного співробітництва та партнерства Менської міської територіальної громади на 2022-2024 роки</t>
  </si>
  <si>
    <t>ПРОГРАМА вшанування громадян Менської міської територіальної громади Почесними відзнаками Менської міської ради на 2022-2024 роки</t>
  </si>
  <si>
    <t>ПРОГРАМА профілактики правопорушень "Безпечна громада" на 2022-2024 роки</t>
  </si>
  <si>
    <t>Рішення 15 сесії 8-скликання  Менської міської ради від 09.12.2021 року № 801</t>
  </si>
  <si>
    <t>ПРОГРАМА «Молодь Менської громади» на 2022-2024 роки</t>
  </si>
  <si>
    <t>Рішення 15 сесії 8-скликання  Менської міської ради від 09.12.2021 року № 805</t>
  </si>
  <si>
    <t>0112010</t>
  </si>
  <si>
    <t>2010</t>
  </si>
  <si>
    <t>0731</t>
  </si>
  <si>
    <t>Багатопрофільна стаціонарна медична допомога населенню</t>
  </si>
  <si>
    <t>ПРОГРАМА забезпечення медичних закладів Менської міської територіальної громади медичними кадрами на 2022-2026 роки</t>
  </si>
  <si>
    <t>Комплексна програма розвитку та фінансової підтримки закладів охорони здоров'я, що надають медичну допомогу на території Менської міської територіальної громади на 2022-2024 роки</t>
  </si>
  <si>
    <t>Рішення 15 сесії 8-скликання  Менської міської ради від 09.12.2021 року № 806</t>
  </si>
  <si>
    <t>0112111</t>
  </si>
  <si>
    <t>2111</t>
  </si>
  <si>
    <t>0726</t>
  </si>
  <si>
    <t>Первинна медична допомога населенню, що надається центрами первинної медичної (медико-санітарної) допомоги</t>
  </si>
  <si>
    <t>1070</t>
  </si>
  <si>
    <t>Програма відшкодування пільг з послуг зв'язку та компенсаційних виплат за пільговий проїзд залізничним транспортом жителів Менської міської територіальної громади на 2022-2024 роки</t>
  </si>
  <si>
    <t>Рішення 15 сесії 8-скликання  Менської міської ради від 09.12.2021 року № 807</t>
  </si>
  <si>
    <t>0113035</t>
  </si>
  <si>
    <t>3035</t>
  </si>
  <si>
    <t>Компенсаційні виплати за пільговий проїзд окремих категорій громадян на залізничному транспорті</t>
  </si>
  <si>
    <t>0113104</t>
  </si>
  <si>
    <t>3104</t>
  </si>
  <si>
    <t>1020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</si>
  <si>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</si>
  <si>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ПРОГРАМА «Турбота про літніх людей» на 2022-2024 роки</t>
  </si>
  <si>
    <t>0113121</t>
  </si>
  <si>
    <t>3121</t>
  </si>
  <si>
    <t>1040</t>
  </si>
  <si>
    <t>Утримання та забезпечення діяльності центрів соціальних служб</t>
  </si>
  <si>
    <t>Програма попередження дитячої безпритульності та бездоглядності, розвитку сімейних форм виховання дітей-сиріт, дітей, позбавлених батьківського піклування, «Діти Менщини» на 2022-2024 роки</t>
  </si>
  <si>
    <t>0113160</t>
  </si>
  <si>
    <t>3160</t>
  </si>
  <si>
    <t>1010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</si>
  <si>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</si>
  <si>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ПРОГРАМА компенсації фізичним особам, які надають соціальні послуги з догляду на непрофесійній основі, на території Менської міської територіальної громади, на 2022-2024 роки</t>
  </si>
  <si>
    <t>1060</t>
  </si>
  <si>
    <t>Програма соціальної підтримки жителів Менської міської територіальної громади на 2022-2024 роки</t>
  </si>
  <si>
    <t>0113242</t>
  </si>
  <si>
    <t>3242</t>
  </si>
  <si>
    <t>1090</t>
  </si>
  <si>
    <t>Інші заходи у сфері соціального захисту і соціального забезпечення</t>
  </si>
  <si>
    <t>0115011</t>
  </si>
  <si>
    <t>5011</t>
  </si>
  <si>
    <t>0810</t>
  </si>
  <si>
    <t>Проведення навчально-тренувальних зборів і змагань з олімпійських видів спорту</t>
  </si>
  <si>
    <t>ПРОГРАМА розвитку фізичної культури і спорту в Менській міській територіальній громаді на 2022-2024 роки</t>
  </si>
  <si>
    <t>Рішення 15 сесії 8-скликання  Менської міської ради від 09.12.2021 року № 782</t>
  </si>
  <si>
    <t>0115012</t>
  </si>
  <si>
    <t>5012</t>
  </si>
  <si>
    <t>Проведення навчально-тренувальних зборів і змагань з неолімпійських видів спорту</t>
  </si>
  <si>
    <t>0116020</t>
  </si>
  <si>
    <t>6020</t>
  </si>
  <si>
    <t>0620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</si>
  <si>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</si>
  <si>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Програма підтримки КП «Менакомунпослуга» Менської міської ради на 2022-2024 роки</t>
  </si>
  <si>
    <t>Програма видалення аварійних та небезпечних дерев на території Менської міської територіальної громади на 2022-2024 роки</t>
  </si>
  <si>
    <t>0116030</t>
  </si>
  <si>
    <t>6030</t>
  </si>
  <si>
    <t>Організація благоустрою населених пунктів</t>
  </si>
  <si>
    <t>Програма управління майном комунальної власності Менської міської територіальної громади на 2022-2024 роки</t>
  </si>
  <si>
    <t>Рішення 15 сесії 8-скликання  Менської міської ради від 09.12.2021 року № 785</t>
  </si>
  <si>
    <t>ПРОГРАМА_x000D_
«Розвитку комунального підприємства «Менакомунпослуга» _x000D_
Менської міської ради на 2022-2024 роки»</t>
  </si>
  <si>
    <t>Рішення 15 сесії 8-скликання  Менської міської ради від 09.12.2021 року № 784</t>
  </si>
  <si>
    <t>0116040</t>
  </si>
  <si>
    <t>6040</t>
  </si>
  <si>
    <t>Заходи, пов`язані з поліпшенням питної води</t>
  </si>
  <si>
    <t>ПРОГРАМА «Питна вода Менської міської територіальної громади на 2022-2024 роки</t>
  </si>
  <si>
    <t>0116071</t>
  </si>
  <si>
    <t>6071</t>
  </si>
  <si>
    <t>0640</t>
  </si>
  <si>
    <t>Відшкодування різниці між розміром ціни 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обґрунтованих витрат на їх виробництво (надання)</t>
  </si>
  <si>
    <t>ПРОГРАМА відшкодування різниці в тарифах на поводження з побутовими відходами (перевезення та захоронення побутових відходів) на території  Менської територіальної громади на 2022-2024 роки</t>
  </si>
  <si>
    <t>Рішення 15 сесії 8-скликання  Менської міської ради від 09.12.2021 року № 786</t>
  </si>
  <si>
    <t>ПРОГРАМА відшкодування різниці в  тарифах на послуги з постачання теплової енергії  для  населення Менської міської територіальної громади на 2022-2024 роки</t>
  </si>
  <si>
    <t>Рішення 13 сесії 8-скликання  Менської міської ради від 05.11.2021 року № 651</t>
  </si>
  <si>
    <t>0116090</t>
  </si>
  <si>
    <t>6090</t>
  </si>
  <si>
    <t>Інша діяльність у сфері житлово-комунального господарства</t>
  </si>
  <si>
    <t>Програма відшкодування втрат КП "Менакомунпослуга" від надання послуг лазні за пільговими тарифами на 2022-2024 роки</t>
  </si>
  <si>
    <t>Рішення 15 сесії 8-скликання  Менської міської ради від 09.12.2021 року № 783</t>
  </si>
  <si>
    <t>0117350</t>
  </si>
  <si>
    <t>7350</t>
  </si>
  <si>
    <t>0443</t>
  </si>
  <si>
    <t>Розроблення схем планування та забудови територій (містобудівної документації)</t>
  </si>
  <si>
    <t>ПРОГРАМА розроблення (оновлення) містобудівної документації населених пунктів Менської міської територіальної громади на 2022-2024 роки</t>
  </si>
  <si>
    <t>Рішення 15 сесії 8-скликання  Менської міської ради від 09.12.2021 року № 815</t>
  </si>
  <si>
    <t>0117412</t>
  </si>
  <si>
    <t>7412</t>
  </si>
  <si>
    <t>0451</t>
  </si>
  <si>
    <t>Регулювання цін на послуги місцевого автотранспорту</t>
  </si>
  <si>
    <t>ПРОГРАМА “Міський автобус” перевезення пасажирів по місту Мена на 2022-2024 роки</t>
  </si>
  <si>
    <t>Рішення 12 сесії 8-скликання  Менської міської ради від 26.10.2021 року № 588</t>
  </si>
  <si>
    <t>О117461</t>
  </si>
  <si>
    <t>0456</t>
  </si>
  <si>
    <t>Утримання та розвиток інших об`єктів транспортної інфраструктури</t>
  </si>
  <si>
    <t>Програма фінансування робіт з будівництва, реконструкції, ремонту та утримання автомобільних доріг комунальної власності Менської міської територіальної громади на 2022-2024 роки</t>
  </si>
  <si>
    <t>0117680</t>
  </si>
  <si>
    <t>7680</t>
  </si>
  <si>
    <t>0490</t>
  </si>
  <si>
    <t>Членські внески до асоціацій органів місцевого самоврядування</t>
  </si>
  <si>
    <t>0118110</t>
  </si>
  <si>
    <t>8110</t>
  </si>
  <si>
    <t>0320</t>
  </si>
  <si>
    <t>Заходи із запобігання та ліквідації надзвичайних ситуацій та наслідків стихійного лиха</t>
  </si>
  <si>
    <t>ПРОГРАМА розвитку цивільного захисту Менської міської територіальної громади на 2022-2024 роки</t>
  </si>
  <si>
    <t>О118220</t>
  </si>
  <si>
    <t>О380</t>
  </si>
  <si>
    <t>Заходи та роботи з мобілізаційної підготовки місцевого значення</t>
  </si>
  <si>
    <t>0118230</t>
  </si>
  <si>
    <t>8230</t>
  </si>
  <si>
    <t>0380</t>
  </si>
  <si>
    <t>Інші заходи громадського порядку та безпеки</t>
  </si>
  <si>
    <t>ПРОГРАМА територіальної оборони на території населених пунктів Менської міської територіальної громади на 2022-2024 роки</t>
  </si>
  <si>
    <t>0118831</t>
  </si>
  <si>
    <t>8831</t>
  </si>
  <si>
    <t>Надання довгострокових кредитів індивідуальним забудовникам житла на селі</t>
  </si>
  <si>
    <t>Програма Підтримки індивідуального житлового  будівництва та розвитку особистого селянського господарства «Власний дім» на 2022 - 2024 роки на території Менської територіальної громади</t>
  </si>
  <si>
    <t>Рішення 15 сесії 8-скликання  Менської міської ради від 09.12.2021 року № 789</t>
  </si>
  <si>
    <t>0118832</t>
  </si>
  <si>
    <t>8832</t>
  </si>
  <si>
    <t>Повернення довгострокових кредитів, наданих індивідуальним забудовникам житла на селі</t>
  </si>
  <si>
    <t>0600000</t>
  </si>
  <si>
    <t>Вiддiл освiти Менської мiської ради Менського району Чернiгiвської областi</t>
  </si>
  <si>
    <t>0610000</t>
  </si>
  <si>
    <t>0611010</t>
  </si>
  <si>
    <t>0910</t>
  </si>
  <si>
    <t>Надання дошкільної освіти</t>
  </si>
  <si>
    <t>Програма організації харчування дітей в закладах дошкільної освіти Менської міської ради на 2022-2024 роки</t>
  </si>
  <si>
    <t>0611021</t>
  </si>
  <si>
    <t>1021</t>
  </si>
  <si>
    <t>0921</t>
  </si>
  <si>
    <t>Надання загальної середньої освіти закладами загальної середньої освіти</t>
  </si>
  <si>
    <t>Програма організації харчування дітей у закладах загальної середньої освіти Менської міської ради на 2022-2024 роки</t>
  </si>
  <si>
    <t>ПРОГРАМА оздоровлення та літнього відпочинку дітей "Різнобарвне літо" на 2022-2024 роки</t>
  </si>
  <si>
    <t>Рішення 15 сесії 8-скликання  Менської міської ради від 09.12.2021 року № 828</t>
  </si>
  <si>
    <t>ПРОГРАМА національно-патріотичного виховання на 2022-2024 роки</t>
  </si>
  <si>
    <t>Рішення 15 сесії 8-скликання  Менської міської ради від 09.12.2021 року № 820</t>
  </si>
  <si>
    <t>ПРОГРАМА підтримки та розвитку обдарованої учнівської молоді та творчих педагогів на 2022-2024 роки</t>
  </si>
  <si>
    <t>0611070</t>
  </si>
  <si>
    <t>0960</t>
  </si>
  <si>
    <t>Надання позашкільної освіти закладами позашкільної освіти, заходи із позашкільної роботи з дітьми</t>
  </si>
  <si>
    <t>ПРОГРАМА розвитку позашкільної освіти на 2022-2024 роки</t>
  </si>
  <si>
    <t>0990</t>
  </si>
  <si>
    <t>0611142</t>
  </si>
  <si>
    <t>1142</t>
  </si>
  <si>
    <t>Інші програми та заходи у сфері освіти</t>
  </si>
  <si>
    <t>ПРОГРАМА надання допомоги дітям-сиротам і дітям, позбавленим батьківського піклування, після досягнення 18-річного віку на 2022-2024 роки</t>
  </si>
  <si>
    <t>1000000</t>
  </si>
  <si>
    <t>Вiддiл культури Менської мiської ради Менського району Чернiгiвської областi</t>
  </si>
  <si>
    <t>1010000</t>
  </si>
  <si>
    <t>1014082</t>
  </si>
  <si>
    <t>4082</t>
  </si>
  <si>
    <t>0829</t>
  </si>
  <si>
    <t>Інші заходи в галузі культури і мистецтва</t>
  </si>
  <si>
    <t>ПРОГРАМА культурно-мистецьких заходів на 2022-2024 рік</t>
  </si>
  <si>
    <t>Фінансове управління Менської міської ради</t>
  </si>
  <si>
    <t>Субвенція з місцевого бюджету державному бюджету на виконання програм соціально-економічного розвитку регіонів</t>
  </si>
  <si>
    <t>X</t>
  </si>
  <si>
    <t>УСЬОГО</t>
  </si>
  <si>
    <t>Начальник Фінансового управління
Менської міської ради</t>
  </si>
  <si>
    <t>Алла НЕРОСЛИК</t>
  </si>
  <si>
    <t>Виконання місцевих/регіональних програм бюджету Менської ТГ за 1 квартал 2023 року</t>
  </si>
  <si>
    <t>Рішення 27 сесії 8-скликання  Менської міської ради від 07.12.2022 року № 460</t>
  </si>
  <si>
    <t>Рішення 27 сесії 8-скликання  Менської міської ради від 07.12.2022 року № 459</t>
  </si>
  <si>
    <t>Рішення 27 сесії 8-скликання  Менської міської ради від 07.12.2022 року № 459
Рішення 30 сесії 8-го скликання Менської міської ради від 28.02.2023 №65</t>
  </si>
  <si>
    <t>Рішення 27 сесії 8-скликання  Менської міської ради від 07.12.2022 року № 458</t>
  </si>
  <si>
    <t>Рішення 15 сесії 8-скликання  Менської міської ради від 09.12.2021 року № 795
Рішення 26 сесії 8-го скликання Менської міської ради від 23 листопада 2022 №408</t>
  </si>
  <si>
    <t>Програма фінансової підтримки Комунального підприємства "Агенція регіонального розвитку Менщини" Менської міської ради на 2023 рік</t>
  </si>
  <si>
    <t>Рішення 30 сесії 8-скликання  Менської міської ради від 28.02.2023 року № 76</t>
  </si>
  <si>
    <t>Рішення 26 сесії 8-скликання  Менської міської ради від 23.11.2022 року № 411</t>
  </si>
  <si>
    <t>Рішення 26 сесії 8-скликання  Менської міської ради від 23.11.2022 року №411</t>
  </si>
  <si>
    <t>Рішення 15 сесії 8-скликання  Менської міської ради від 09.12.2021 року № 804
Рішення 26 сесії 8 скликання Менської міської ради від 23.11.2022 №410</t>
  </si>
  <si>
    <t>Рішення 26 сесії 8-скликання  Менської міської ради від 23.11.2022 року № 414</t>
  </si>
  <si>
    <t>Рішення 26 сесії 8-скликання  Менської міської ради від 23.11.2022 року № 409</t>
  </si>
  <si>
    <t>Рішення 27 сесії 8-скликання  Менської міської ради від 21.12.2022 року № 498</t>
  </si>
  <si>
    <t xml:space="preserve">Програма фінансової підтримки патронатних родин, що функціонують на території громади на 2023 рік </t>
  </si>
  <si>
    <t>Рішення виконавчого комітету Менської міської ради від 28.10.2022 №202
'Рішення 30 сесії 8-скликання  Менської міської ради від 28.02.2023 року № 75</t>
  </si>
  <si>
    <t>Рішення 15 сесії 8-скликання  Менської міської ради від 09.12.2021 року № 791
Рішення 27 сесії 8-го скликання Менської міської ради від 07.12.2022 №457</t>
  </si>
  <si>
    <t>'Рішення 15 сесії 8-скликання  Менської міської ради від 09.12.2021 року № 790 Рішення 22 сесії 8-скликання  Менської міської ради від 29.08.2022 року № 257</t>
  </si>
  <si>
    <t>Рішення 15 сесії 8-скликання  Менської міської ради від 09.12.2021 року № 788
Рішення 16 сесії 8-скликання  Менської міської ради від 25.01.2022 року № 15
Рішення 26 сесії 8-скликання  Менської міської ради від 23.11.2022 року № 423
Рішення 30 сесії 8-скликання  Менської міської ради від 28.02.2023 року № 69</t>
  </si>
  <si>
    <t>0117130</t>
  </si>
  <si>
    <t>0421</t>
  </si>
  <si>
    <t>Здійснення заходів із землеустрою</t>
  </si>
  <si>
    <t>Програма розвитку земельних відносин Менської міської територіальної громади на 2023-2025 роки</t>
  </si>
  <si>
    <t>Рішення 27 сесії 8-скликання  Менської міської ради від 21.12.2022 року № 496</t>
  </si>
  <si>
    <t>Рішення 15 сесії 8-скликання  Менської міської ради від 09.12.2021 року № 814
'Рішення 24 сесії 8-скликання  Менської міської ради від 10.10.2022 року № 344
'Рішення 30 сесії 8-скликання  Менської міської ради від 28.02.2023 року № 70</t>
  </si>
  <si>
    <t>Рішення 26 сесії 8-скликання  Менської міської ради від 23.11.2022 року № 412
Рішення 26 сесії 8-скликання  Менської міської ради від 28.02.2023 року № 67</t>
  </si>
  <si>
    <t>Рішення 24 сесії 8 скликання Менської міської ради від 26.10.2022 року № 351</t>
  </si>
  <si>
    <t>Рішення 26 сесії 8-скликання  Менської міської ради від 23.11.2022 року № 412</t>
  </si>
  <si>
    <t>Рішення 26 сесії 8-скликання  Менської міської ради від 23.11.2022 року № 406</t>
  </si>
  <si>
    <t>ПРОГРАМА підвищення обороноздатності та безпеки населених пунктів Менської міської територіальної громади в умовах воєнного стану на 2023 рік</t>
  </si>
  <si>
    <t>Рішення 27 сесії 8-скликання  Менської міської ради від 21.12.2022 року № 497
Рішення 29 сесії 8-скликання  Менської міської ради від 30.01.2023 року № 23
Рішення 30 сесії 8-скликання  Менської міської ради від 28.02.2023 року № 68</t>
  </si>
  <si>
    <t xml:space="preserve">Рішення 26 сесії 8-скликання  Менської міської ради від 23.11.2022 року № 407
Рішення 29 сесії 8-скликання  Менської міської ради від 30.01.2023 року № 23
</t>
  </si>
  <si>
    <t>Рішення 26 сесії 8-скликання  Менської міської ради від 23.11.2022 року № 402</t>
  </si>
  <si>
    <t>Рішення 26 сесії 8-скликання  Менської міської ради від 23.11.2022 року № 403</t>
  </si>
  <si>
    <t>Рішення 26 сесії 8-скликання  Менської міської ради від 23.11.2022 року № 401</t>
  </si>
  <si>
    <t>Рішення 15 сесії 8-скликання  Менської міської ради від 09.12.2021 року № 831
Рішення 30 сесії 8-скликання  Менської міської ради від 28.02.2023 року № 72</t>
  </si>
  <si>
    <t>Рішення 15 сесії 8-скликання  Менської міської ради від 09.12.2021 року № 822
Рішення 30 сесії 8-скликання  Менської міської ради від 23.02.2023 року № 74</t>
  </si>
  <si>
    <t>Рішення 15 сесії 8-скликання  Менської міської ради від 09.12.2021 року № 831
Рішення 30 сесії 8-скликання  Менської міської ради від 23.02.2023 року № 72</t>
  </si>
  <si>
    <t>Рішення 16 сесії 8-скликання  Менської міської ради від 25.01.2022 року № 8</t>
  </si>
  <si>
    <t>Рішення 29 сесії 8-скликання  Менської міської ради від 30.01.2023 року № 22
Рішення 30 сесії 8-скликання  Менської міської ради від 28.02.2023 року № 66</t>
  </si>
  <si>
    <t>Додаток 3
до рішення виконавчого комітету Менської міської ради 26 квітня 2023 року № 97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</si>
</sst>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;\-#,##0.00;#,&quot;-&quot;"/>
  </numFmts>
  <fonts count="13" x14ac:knownFonts="1">
    <font>
      <sz val="10"/>
      <color theme="1"/>
      <name val="Calibri"/>
      <scheme val="minor"/>
    </font>
    <font>
      <b/>
      <sz val="16"/>
      <color theme="1"/>
      <name val="Times New Roman"/>
      <family val="1"/>
      <charset val="204"/>
    </font>
    <font>
      <b/>
      <u/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i/>
      <sz val="1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theme="8" tint="0.59999389629810485"/>
        <bgColor theme="8" tint="0.59999389629810485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8" fillId="0" borderId="0"/>
  </cellStyleXfs>
  <cellXfs count="72">
    <xf numFmtId="0" fontId="0" fillId="0" borderId="0" xfId="0"/>
    <xf numFmtId="0" fontId="0" fillId="2" borderId="0" xfId="0" applyFill="1"/>
    <xf numFmtId="2" fontId="0" fillId="2" borderId="0" xfId="0" applyNumberFormat="1" applyFill="1"/>
    <xf numFmtId="0" fontId="0" fillId="2" borderId="0" xfId="0" applyFill="1" applyAlignment="1">
      <alignment vertical="top" wrapText="1"/>
    </xf>
    <xf numFmtId="0" fontId="2" fillId="2" borderId="0" xfId="0" quotePrefix="1" applyFont="1" applyFill="1" applyAlignment="1">
      <alignment horizontal="center"/>
    </xf>
    <xf numFmtId="2" fontId="0" fillId="2" borderId="5" xfId="0" applyNumberFormat="1" applyFill="1" applyBorder="1" applyAlignment="1">
      <alignment horizontal="center" vertical="center" wrapText="1"/>
    </xf>
    <xf numFmtId="1" fontId="0" fillId="3" borderId="5" xfId="0" applyNumberFormat="1" applyFill="1" applyBorder="1"/>
    <xf numFmtId="1" fontId="0" fillId="2" borderId="5" xfId="0" applyNumberFormat="1" applyFill="1" applyBorder="1"/>
    <xf numFmtId="164" fontId="3" fillId="3" borderId="5" xfId="0" applyNumberFormat="1" applyFont="1" applyFill="1" applyBorder="1" applyAlignment="1">
      <alignment horizontal="right" vertical="center"/>
    </xf>
    <xf numFmtId="4" fontId="3" fillId="3" borderId="5" xfId="0" applyNumberFormat="1" applyFont="1" applyFill="1" applyBorder="1" applyAlignment="1">
      <alignment horizontal="right" vertical="center" wrapText="1"/>
    </xf>
    <xf numFmtId="164" fontId="4" fillId="0" borderId="5" xfId="0" applyNumberFormat="1" applyFont="1" applyBorder="1" applyAlignment="1">
      <alignment horizontal="right" vertical="center"/>
    </xf>
    <xf numFmtId="4" fontId="4" fillId="0" borderId="5" xfId="0" applyNumberFormat="1" applyFont="1" applyBorder="1" applyAlignment="1">
      <alignment horizontal="right" vertical="center"/>
    </xf>
    <xf numFmtId="4" fontId="4" fillId="3" borderId="5" xfId="0" applyNumberFormat="1" applyFont="1" applyFill="1" applyBorder="1" applyAlignment="1">
      <alignment horizontal="right" vertical="center"/>
    </xf>
    <xf numFmtId="164" fontId="5" fillId="3" borderId="5" xfId="0" applyNumberFormat="1" applyFont="1" applyFill="1" applyBorder="1" applyAlignment="1">
      <alignment horizontal="right" vertical="center"/>
    </xf>
    <xf numFmtId="4" fontId="5" fillId="3" borderId="5" xfId="0" applyNumberFormat="1" applyFont="1" applyFill="1" applyBorder="1" applyAlignment="1">
      <alignment horizontal="right" vertical="center"/>
    </xf>
    <xf numFmtId="4" fontId="4" fillId="2" borderId="5" xfId="0" applyNumberFormat="1" applyFont="1" applyFill="1" applyBorder="1" applyAlignment="1">
      <alignment horizontal="right" vertical="center"/>
    </xf>
    <xf numFmtId="4" fontId="5" fillId="2" borderId="5" xfId="0" applyNumberFormat="1" applyFont="1" applyFill="1" applyBorder="1" applyAlignment="1">
      <alignment horizontal="right" vertical="center"/>
    </xf>
    <xf numFmtId="0" fontId="6" fillId="0" borderId="0" xfId="0" applyFont="1"/>
    <xf numFmtId="0" fontId="7" fillId="0" borderId="0" xfId="1" applyFont="1" applyAlignment="1">
      <alignment horizontal="right" vertical="top"/>
    </xf>
    <xf numFmtId="0" fontId="0" fillId="0" borderId="0" xfId="0" applyAlignment="1">
      <alignment vertical="top"/>
    </xf>
    <xf numFmtId="2" fontId="6" fillId="2" borderId="0" xfId="0" applyNumberFormat="1" applyFont="1" applyFill="1"/>
    <xf numFmtId="0" fontId="6" fillId="2" borderId="0" xfId="0" applyFont="1" applyFill="1"/>
    <xf numFmtId="164" fontId="4" fillId="4" borderId="5" xfId="0" applyNumberFormat="1" applyFont="1" applyFill="1" applyBorder="1" applyAlignment="1">
      <alignment horizontal="right" vertical="center"/>
    </xf>
    <xf numFmtId="164" fontId="9" fillId="3" borderId="5" xfId="0" applyNumberFormat="1" applyFont="1" applyFill="1" applyBorder="1" applyAlignment="1">
      <alignment horizontal="right" vertical="center"/>
    </xf>
    <xf numFmtId="4" fontId="9" fillId="3" borderId="5" xfId="0" applyNumberFormat="1" applyFont="1" applyFill="1" applyBorder="1" applyAlignment="1">
      <alignment horizontal="right" vertical="center" wrapText="1"/>
    </xf>
    <xf numFmtId="0" fontId="9" fillId="2" borderId="0" xfId="0" applyFont="1" applyFill="1"/>
    <xf numFmtId="0" fontId="9" fillId="0" borderId="0" xfId="0" applyFont="1"/>
    <xf numFmtId="4" fontId="10" fillId="3" borderId="5" xfId="0" applyNumberFormat="1" applyFont="1" applyFill="1" applyBorder="1" applyAlignment="1">
      <alignment horizontal="right" vertical="center"/>
    </xf>
    <xf numFmtId="0" fontId="7" fillId="2" borderId="0" xfId="0" applyFont="1" applyFill="1" applyAlignment="1">
      <alignment wrapText="1"/>
    </xf>
    <xf numFmtId="0" fontId="4" fillId="2" borderId="5" xfId="0" applyFont="1" applyFill="1" applyBorder="1" applyAlignment="1">
      <alignment horizontal="center" vertical="center" wrapText="1"/>
    </xf>
    <xf numFmtId="0" fontId="4" fillId="0" borderId="5" xfId="0" applyFont="1" applyBorder="1"/>
    <xf numFmtId="0" fontId="4" fillId="2" borderId="5" xfId="0" applyFont="1" applyFill="1" applyBorder="1"/>
    <xf numFmtId="0" fontId="4" fillId="3" borderId="5" xfId="0" applyFont="1" applyFill="1" applyBorder="1"/>
    <xf numFmtId="0" fontId="5" fillId="0" borderId="5" xfId="0" applyFont="1" applyBorder="1" applyAlignment="1">
      <alignment vertical="center" wrapText="1"/>
    </xf>
    <xf numFmtId="0" fontId="5" fillId="0" borderId="5" xfId="0" quotePrefix="1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4" fillId="0" borderId="5" xfId="0" quotePrefix="1" applyFont="1" applyBorder="1" applyAlignment="1">
      <alignment vertical="center" wrapText="1"/>
    </xf>
    <xf numFmtId="49" fontId="4" fillId="0" borderId="5" xfId="0" applyNumberFormat="1" applyFont="1" applyBorder="1" applyAlignment="1">
      <alignment vertical="center" wrapText="1"/>
    </xf>
    <xf numFmtId="0" fontId="4" fillId="0" borderId="5" xfId="0" applyFont="1" applyBorder="1" applyAlignment="1">
      <alignment horizontal="left" vertical="center" wrapText="1"/>
    </xf>
    <xf numFmtId="0" fontId="4" fillId="2" borderId="5" xfId="0" applyFont="1" applyFill="1" applyBorder="1" applyAlignment="1">
      <alignment vertical="center" wrapText="1"/>
    </xf>
    <xf numFmtId="0" fontId="4" fillId="2" borderId="5" xfId="0" quotePrefix="1" applyFont="1" applyFill="1" applyBorder="1" applyAlignment="1">
      <alignment vertical="center" wrapText="1"/>
    </xf>
    <xf numFmtId="164" fontId="4" fillId="2" borderId="5" xfId="0" applyNumberFormat="1" applyFont="1" applyFill="1" applyBorder="1" applyAlignment="1">
      <alignment horizontal="right" vertical="center"/>
    </xf>
    <xf numFmtId="0" fontId="5" fillId="3" borderId="5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vertical="center" wrapText="1"/>
    </xf>
    <xf numFmtId="0" fontId="4" fillId="0" borderId="0" xfId="0" applyFont="1"/>
    <xf numFmtId="0" fontId="4" fillId="2" borderId="1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2" fontId="0" fillId="3" borderId="5" xfId="0" applyNumberFormat="1" applyFill="1" applyBorder="1" applyAlignment="1">
      <alignment horizontal="center" vertical="center" wrapText="1"/>
    </xf>
    <xf numFmtId="2" fontId="0" fillId="2" borderId="5" xfId="0" applyNumberFormat="1" applyFill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7" fillId="0" borderId="0" xfId="1" applyFont="1" applyAlignment="1">
      <alignment horizontal="left" vertical="top" wrapText="1"/>
    </xf>
    <xf numFmtId="0" fontId="0" fillId="2" borderId="0" xfId="0" applyFill="1" applyAlignment="1">
      <alignment horizontal="left"/>
    </xf>
    <xf numFmtId="0" fontId="1" fillId="2" borderId="0" xfId="0" applyFont="1" applyFill="1" applyAlignment="1">
      <alignment horizontal="center"/>
    </xf>
    <xf numFmtId="0" fontId="11" fillId="0" borderId="1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2" fontId="0" fillId="2" borderId="5" xfId="0" applyNumberFormat="1" applyFill="1" applyBorder="1" applyAlignment="1">
      <alignment horizontal="center"/>
    </xf>
    <xf numFmtId="0" fontId="4" fillId="3" borderId="1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left" wrapText="1"/>
    </xf>
  </cellXfs>
  <cellStyles count="2">
    <cellStyle name="Звичайни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75"/>
  <sheetViews>
    <sheetView tabSelected="1" topLeftCell="E2" zoomScale="80" zoomScaleNormal="80" workbookViewId="0">
      <selection activeCell="F2" sqref="F2"/>
    </sheetView>
  </sheetViews>
  <sheetFormatPr defaultRowHeight="13.8" x14ac:dyDescent="0.3"/>
  <cols>
    <col min="1" max="1" width="9.44140625" bestFit="1" customWidth="1"/>
    <col min="2" max="2" width="6" bestFit="1" customWidth="1"/>
    <col min="3" max="3" width="5.88671875" bestFit="1" customWidth="1"/>
    <col min="4" max="4" width="33" bestFit="1" customWidth="1"/>
    <col min="5" max="5" width="47.109375" style="1" bestFit="1" customWidth="1"/>
    <col min="6" max="6" width="27.33203125" style="1" bestFit="1" customWidth="1"/>
    <col min="7" max="7" width="13.88671875" customWidth="1"/>
    <col min="8" max="8" width="14.109375" style="1" bestFit="1" customWidth="1"/>
    <col min="9" max="9" width="12.33203125" style="1" bestFit="1" customWidth="1"/>
    <col min="10" max="10" width="11.6640625" style="1" customWidth="1"/>
    <col min="11" max="11" width="13.109375" style="2" bestFit="1" customWidth="1"/>
    <col min="12" max="12" width="15.109375" style="2" bestFit="1" customWidth="1"/>
    <col min="13" max="13" width="11.88671875" style="2" bestFit="1" customWidth="1"/>
    <col min="14" max="14" width="11.33203125" style="2" bestFit="1" customWidth="1"/>
    <col min="15" max="18" width="9.109375" style="1" bestFit="1"/>
  </cols>
  <sheetData>
    <row r="1" spans="1:14" ht="15.75" customHeight="1" x14ac:dyDescent="0.3">
      <c r="A1" s="1"/>
      <c r="B1" s="1"/>
      <c r="C1" s="1"/>
      <c r="D1" s="1"/>
      <c r="G1" s="53"/>
      <c r="H1" s="53"/>
      <c r="I1" s="53"/>
      <c r="J1" s="53"/>
    </row>
    <row r="2" spans="1:14" ht="57" customHeight="1" x14ac:dyDescent="0.3">
      <c r="A2" s="1"/>
      <c r="B2" s="1"/>
      <c r="C2" s="1"/>
      <c r="D2" s="1"/>
      <c r="G2" s="3"/>
      <c r="H2" s="3"/>
      <c r="I2" s="3"/>
      <c r="J2" s="28"/>
      <c r="K2" s="28"/>
      <c r="L2" s="71" t="s">
        <v>233</v>
      </c>
      <c r="M2" s="71"/>
      <c r="N2" s="71"/>
    </row>
    <row r="3" spans="1:14" ht="10.5" customHeight="1" x14ac:dyDescent="0.3">
      <c r="A3" s="1"/>
      <c r="B3" s="1"/>
      <c r="C3" s="1"/>
      <c r="D3" s="1"/>
      <c r="G3" s="3"/>
      <c r="H3" s="3"/>
      <c r="I3" s="3"/>
      <c r="J3" s="28"/>
      <c r="K3" s="28"/>
      <c r="L3" s="28"/>
      <c r="M3" s="28"/>
      <c r="N3" s="28"/>
    </row>
    <row r="4" spans="1:14" x14ac:dyDescent="0.3">
      <c r="A4" s="1"/>
      <c r="B4" s="1"/>
      <c r="C4" s="1"/>
      <c r="D4" s="1"/>
      <c r="G4" s="1"/>
    </row>
    <row r="5" spans="1:14" ht="20.399999999999999" x14ac:dyDescent="0.35">
      <c r="A5" s="54" t="s">
        <v>193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</row>
    <row r="6" spans="1:14" x14ac:dyDescent="0.3">
      <c r="A6" s="1"/>
      <c r="B6" s="1"/>
      <c r="C6" s="1"/>
      <c r="D6" s="1"/>
      <c r="G6" s="1"/>
    </row>
    <row r="7" spans="1:14" x14ac:dyDescent="0.3">
      <c r="A7" s="4" t="s">
        <v>0</v>
      </c>
      <c r="B7" s="1"/>
      <c r="C7" s="1"/>
      <c r="D7" s="1"/>
      <c r="G7" s="1"/>
    </row>
    <row r="8" spans="1:14" ht="12.75" customHeight="1" x14ac:dyDescent="0.3">
      <c r="A8" s="55" t="s">
        <v>1</v>
      </c>
      <c r="B8" s="55" t="s">
        <v>2</v>
      </c>
      <c r="C8" s="55" t="s">
        <v>3</v>
      </c>
      <c r="D8" s="58" t="s">
        <v>4</v>
      </c>
      <c r="E8" s="45" t="s">
        <v>5</v>
      </c>
      <c r="F8" s="62" t="s">
        <v>6</v>
      </c>
      <c r="G8" s="65" t="s">
        <v>7</v>
      </c>
      <c r="H8" s="66"/>
      <c r="I8" s="66"/>
      <c r="J8" s="67"/>
      <c r="K8" s="68" t="s">
        <v>8</v>
      </c>
      <c r="L8" s="68"/>
      <c r="M8" s="68"/>
      <c r="N8" s="68"/>
    </row>
    <row r="9" spans="1:14" ht="12.75" customHeight="1" x14ac:dyDescent="0.3">
      <c r="A9" s="56"/>
      <c r="B9" s="56"/>
      <c r="C9" s="56"/>
      <c r="D9" s="59"/>
      <c r="E9" s="61"/>
      <c r="F9" s="63"/>
      <c r="G9" s="69" t="s">
        <v>9</v>
      </c>
      <c r="H9" s="45" t="s">
        <v>10</v>
      </c>
      <c r="I9" s="47" t="s">
        <v>11</v>
      </c>
      <c r="J9" s="48"/>
      <c r="K9" s="49" t="s">
        <v>9</v>
      </c>
      <c r="L9" s="50" t="s">
        <v>10</v>
      </c>
      <c r="M9" s="50" t="s">
        <v>11</v>
      </c>
      <c r="N9" s="50"/>
    </row>
    <row r="10" spans="1:14" ht="41.4" x14ac:dyDescent="0.3">
      <c r="A10" s="57"/>
      <c r="B10" s="57"/>
      <c r="C10" s="57"/>
      <c r="D10" s="60"/>
      <c r="E10" s="46"/>
      <c r="F10" s="64"/>
      <c r="G10" s="70"/>
      <c r="H10" s="46"/>
      <c r="I10" s="29" t="s">
        <v>12</v>
      </c>
      <c r="J10" s="29" t="s">
        <v>13</v>
      </c>
      <c r="K10" s="49"/>
      <c r="L10" s="50"/>
      <c r="M10" s="5" t="s">
        <v>12</v>
      </c>
      <c r="N10" s="5" t="s">
        <v>13</v>
      </c>
    </row>
    <row r="11" spans="1:14" x14ac:dyDescent="0.3">
      <c r="A11" s="30">
        <v>1</v>
      </c>
      <c r="B11" s="30">
        <v>2</v>
      </c>
      <c r="C11" s="30">
        <v>3</v>
      </c>
      <c r="D11" s="30">
        <v>4</v>
      </c>
      <c r="E11" s="31">
        <v>5</v>
      </c>
      <c r="F11" s="31">
        <v>6</v>
      </c>
      <c r="G11" s="32">
        <v>7</v>
      </c>
      <c r="H11" s="31">
        <v>8</v>
      </c>
      <c r="I11" s="31">
        <v>9</v>
      </c>
      <c r="J11" s="31">
        <v>10</v>
      </c>
      <c r="K11" s="6">
        <v>11</v>
      </c>
      <c r="L11" s="7">
        <v>12</v>
      </c>
      <c r="M11" s="7">
        <v>13</v>
      </c>
      <c r="N11" s="7">
        <v>14</v>
      </c>
    </row>
    <row r="12" spans="1:14" x14ac:dyDescent="0.3">
      <c r="A12" s="33" t="s">
        <v>14</v>
      </c>
      <c r="B12" s="33" t="s">
        <v>15</v>
      </c>
      <c r="C12" s="33" t="s">
        <v>15</v>
      </c>
      <c r="D12" s="34" t="s">
        <v>16</v>
      </c>
      <c r="E12" s="34" t="s">
        <v>15</v>
      </c>
      <c r="F12" s="34" t="s">
        <v>15</v>
      </c>
      <c r="G12" s="13">
        <f>H12+I12</f>
        <v>39160142.149999999</v>
      </c>
      <c r="H12" s="13">
        <f>H13</f>
        <v>37878942</v>
      </c>
      <c r="I12" s="13">
        <f t="shared" ref="I12:N12" si="0">I13</f>
        <v>1281200.1499999999</v>
      </c>
      <c r="J12" s="13">
        <f t="shared" si="0"/>
        <v>1041569</v>
      </c>
      <c r="K12" s="9">
        <f>L12+M12</f>
        <v>6839835.4699999997</v>
      </c>
      <c r="L12" s="8">
        <f t="shared" si="0"/>
        <v>6761713.4699999997</v>
      </c>
      <c r="M12" s="8">
        <f t="shared" si="0"/>
        <v>78122</v>
      </c>
      <c r="N12" s="8">
        <f t="shared" si="0"/>
        <v>109122</v>
      </c>
    </row>
    <row r="13" spans="1:14" x14ac:dyDescent="0.3">
      <c r="A13" s="33" t="s">
        <v>17</v>
      </c>
      <c r="B13" s="33" t="s">
        <v>15</v>
      </c>
      <c r="C13" s="33" t="s">
        <v>15</v>
      </c>
      <c r="D13" s="34" t="s">
        <v>16</v>
      </c>
      <c r="E13" s="34" t="s">
        <v>15</v>
      </c>
      <c r="F13" s="34" t="s">
        <v>15</v>
      </c>
      <c r="G13" s="13">
        <f t="shared" ref="G13:G65" si="1">H13+I13</f>
        <v>39160142.149999999</v>
      </c>
      <c r="H13" s="13">
        <f>SUM(H14:H53)</f>
        <v>37878942</v>
      </c>
      <c r="I13" s="13">
        <f>SUM(I14:I53)</f>
        <v>1281200.1499999999</v>
      </c>
      <c r="J13" s="13">
        <f>SUM(J14:J53)</f>
        <v>1041569</v>
      </c>
      <c r="K13" s="9">
        <f t="shared" ref="K13:K65" si="2">L13+M13</f>
        <v>6839835.4699999997</v>
      </c>
      <c r="L13" s="8">
        <f>SUM(L14:L53)</f>
        <v>6761713.4699999997</v>
      </c>
      <c r="M13" s="8">
        <f>SUM(M14:M53)</f>
        <v>78122</v>
      </c>
      <c r="N13" s="8">
        <f>SUM(N14:N53)</f>
        <v>109122</v>
      </c>
    </row>
    <row r="14" spans="1:14" ht="82.8" x14ac:dyDescent="0.3">
      <c r="A14" s="35" t="s">
        <v>18</v>
      </c>
      <c r="B14" s="35" t="s">
        <v>19</v>
      </c>
      <c r="C14" s="35" t="s">
        <v>20</v>
      </c>
      <c r="D14" s="36" t="s">
        <v>21</v>
      </c>
      <c r="E14" s="36" t="s">
        <v>22</v>
      </c>
      <c r="F14" s="36" t="s">
        <v>194</v>
      </c>
      <c r="G14" s="13">
        <f t="shared" si="1"/>
        <v>188969</v>
      </c>
      <c r="H14" s="10">
        <v>188969</v>
      </c>
      <c r="I14" s="10">
        <v>0</v>
      </c>
      <c r="J14" s="10">
        <v>0</v>
      </c>
      <c r="K14" s="9">
        <f t="shared" si="2"/>
        <v>73969</v>
      </c>
      <c r="L14" s="11">
        <v>73969</v>
      </c>
      <c r="M14" s="11"/>
      <c r="N14" s="11"/>
    </row>
    <row r="15" spans="1:14" ht="82.8" x14ac:dyDescent="0.3">
      <c r="A15" s="35" t="s">
        <v>23</v>
      </c>
      <c r="B15" s="35" t="s">
        <v>24</v>
      </c>
      <c r="C15" s="35" t="s">
        <v>25</v>
      </c>
      <c r="D15" s="36" t="s">
        <v>26</v>
      </c>
      <c r="E15" s="36" t="s">
        <v>28</v>
      </c>
      <c r="F15" s="36" t="s">
        <v>196</v>
      </c>
      <c r="G15" s="13">
        <f t="shared" si="1"/>
        <v>191350</v>
      </c>
      <c r="H15" s="10">
        <v>191350</v>
      </c>
      <c r="I15" s="10">
        <v>0</v>
      </c>
      <c r="J15" s="10">
        <v>0</v>
      </c>
      <c r="K15" s="9">
        <f t="shared" si="2"/>
        <v>30276</v>
      </c>
      <c r="L15" s="11">
        <v>30276</v>
      </c>
      <c r="M15" s="11"/>
      <c r="N15" s="11"/>
    </row>
    <row r="16" spans="1:14" ht="41.4" x14ac:dyDescent="0.3">
      <c r="A16" s="35" t="s">
        <v>23</v>
      </c>
      <c r="B16" s="35" t="s">
        <v>24</v>
      </c>
      <c r="C16" s="35" t="s">
        <v>25</v>
      </c>
      <c r="D16" s="36" t="s">
        <v>26</v>
      </c>
      <c r="E16" s="36" t="s">
        <v>29</v>
      </c>
      <c r="F16" s="36" t="s">
        <v>197</v>
      </c>
      <c r="G16" s="13">
        <f t="shared" si="1"/>
        <v>35000</v>
      </c>
      <c r="H16" s="10">
        <v>35000</v>
      </c>
      <c r="I16" s="10">
        <v>0</v>
      </c>
      <c r="J16" s="10">
        <v>0</v>
      </c>
      <c r="K16" s="9">
        <f t="shared" si="2"/>
        <v>2000</v>
      </c>
      <c r="L16" s="11">
        <v>2000</v>
      </c>
      <c r="M16" s="11"/>
      <c r="N16" s="11"/>
    </row>
    <row r="17" spans="1:14" ht="82.8" x14ac:dyDescent="0.3">
      <c r="A17" s="35" t="s">
        <v>23</v>
      </c>
      <c r="B17" s="35" t="s">
        <v>24</v>
      </c>
      <c r="C17" s="35" t="s">
        <v>25</v>
      </c>
      <c r="D17" s="36" t="s">
        <v>26</v>
      </c>
      <c r="E17" s="36" t="s">
        <v>30</v>
      </c>
      <c r="F17" s="36" t="s">
        <v>198</v>
      </c>
      <c r="G17" s="13">
        <f t="shared" si="1"/>
        <v>103240</v>
      </c>
      <c r="H17" s="10">
        <v>103240</v>
      </c>
      <c r="I17" s="10">
        <v>0</v>
      </c>
      <c r="J17" s="10">
        <v>0</v>
      </c>
      <c r="K17" s="9">
        <f t="shared" si="2"/>
        <v>49709.14</v>
      </c>
      <c r="L17" s="11">
        <v>49709.14</v>
      </c>
      <c r="M17" s="11"/>
      <c r="N17" s="11"/>
    </row>
    <row r="18" spans="1:14" ht="41.4" x14ac:dyDescent="0.3">
      <c r="A18" s="35" t="s">
        <v>23</v>
      </c>
      <c r="B18" s="35" t="s">
        <v>24</v>
      </c>
      <c r="C18" s="35" t="s">
        <v>25</v>
      </c>
      <c r="D18" s="36" t="s">
        <v>26</v>
      </c>
      <c r="E18" s="36" t="s">
        <v>31</v>
      </c>
      <c r="F18" s="36" t="s">
        <v>32</v>
      </c>
      <c r="G18" s="13">
        <f t="shared" si="1"/>
        <v>49750</v>
      </c>
      <c r="H18" s="10">
        <v>49750</v>
      </c>
      <c r="I18" s="10">
        <v>0</v>
      </c>
      <c r="J18" s="10">
        <v>0</v>
      </c>
      <c r="K18" s="9">
        <f t="shared" si="2"/>
        <v>49750</v>
      </c>
      <c r="L18" s="11">
        <v>49750</v>
      </c>
      <c r="M18" s="11"/>
      <c r="N18" s="11"/>
    </row>
    <row r="19" spans="1:14" ht="41.4" x14ac:dyDescent="0.3">
      <c r="A19" s="35" t="s">
        <v>23</v>
      </c>
      <c r="B19" s="35" t="s">
        <v>24</v>
      </c>
      <c r="C19" s="35" t="s">
        <v>25</v>
      </c>
      <c r="D19" s="36" t="s">
        <v>26</v>
      </c>
      <c r="E19" s="36" t="s">
        <v>33</v>
      </c>
      <c r="F19" s="36" t="s">
        <v>34</v>
      </c>
      <c r="G19" s="13">
        <f t="shared" si="1"/>
        <v>10000</v>
      </c>
      <c r="H19" s="10">
        <v>10000</v>
      </c>
      <c r="I19" s="10">
        <v>0</v>
      </c>
      <c r="J19" s="10">
        <v>0</v>
      </c>
      <c r="K19" s="9">
        <f t="shared" si="2"/>
        <v>0</v>
      </c>
      <c r="L19" s="11"/>
      <c r="M19" s="11"/>
      <c r="N19" s="11"/>
    </row>
    <row r="20" spans="1:14" ht="41.4" x14ac:dyDescent="0.3">
      <c r="A20" s="35" t="s">
        <v>23</v>
      </c>
      <c r="B20" s="35" t="s">
        <v>24</v>
      </c>
      <c r="C20" s="35" t="s">
        <v>25</v>
      </c>
      <c r="D20" s="36" t="s">
        <v>26</v>
      </c>
      <c r="E20" s="36" t="s">
        <v>199</v>
      </c>
      <c r="F20" s="36" t="s">
        <v>200</v>
      </c>
      <c r="G20" s="13">
        <f t="shared" si="1"/>
        <v>118300</v>
      </c>
      <c r="H20" s="10">
        <v>118300</v>
      </c>
      <c r="I20" s="10">
        <v>0</v>
      </c>
      <c r="J20" s="10">
        <v>0</v>
      </c>
      <c r="K20" s="9">
        <f t="shared" si="2"/>
        <v>109117.17</v>
      </c>
      <c r="L20" s="11">
        <v>109117.17</v>
      </c>
      <c r="M20" s="11"/>
      <c r="N20" s="11"/>
    </row>
    <row r="21" spans="1:14" ht="41.4" x14ac:dyDescent="0.3">
      <c r="A21" s="35" t="s">
        <v>35</v>
      </c>
      <c r="B21" s="35" t="s">
        <v>36</v>
      </c>
      <c r="C21" s="35" t="s">
        <v>37</v>
      </c>
      <c r="D21" s="36" t="s">
        <v>38</v>
      </c>
      <c r="E21" s="36" t="s">
        <v>39</v>
      </c>
      <c r="F21" s="36" t="s">
        <v>201</v>
      </c>
      <c r="G21" s="13">
        <f t="shared" si="1"/>
        <v>508000</v>
      </c>
      <c r="H21" s="10">
        <v>508000</v>
      </c>
      <c r="I21" s="10">
        <v>0</v>
      </c>
      <c r="J21" s="10">
        <v>0</v>
      </c>
      <c r="K21" s="9">
        <f t="shared" si="2"/>
        <v>25000</v>
      </c>
      <c r="L21" s="11">
        <v>25000</v>
      </c>
      <c r="M21" s="11"/>
      <c r="N21" s="11"/>
    </row>
    <row r="22" spans="1:14" ht="55.2" x14ac:dyDescent="0.3">
      <c r="A22" s="35" t="s">
        <v>35</v>
      </c>
      <c r="B22" s="35" t="s">
        <v>36</v>
      </c>
      <c r="C22" s="35" t="s">
        <v>37</v>
      </c>
      <c r="D22" s="36" t="s">
        <v>38</v>
      </c>
      <c r="E22" s="36" t="s">
        <v>40</v>
      </c>
      <c r="F22" s="36" t="s">
        <v>41</v>
      </c>
      <c r="G22" s="13">
        <f t="shared" si="1"/>
        <v>3921430</v>
      </c>
      <c r="H22" s="10">
        <v>3921430</v>
      </c>
      <c r="I22" s="10">
        <v>0</v>
      </c>
      <c r="J22" s="10">
        <v>0</v>
      </c>
      <c r="K22" s="9">
        <f t="shared" si="2"/>
        <v>1300599.8899999999</v>
      </c>
      <c r="L22" s="11">
        <v>1300599.8899999999</v>
      </c>
      <c r="M22" s="11"/>
      <c r="N22" s="11"/>
    </row>
    <row r="23" spans="1:14" ht="55.2" x14ac:dyDescent="0.3">
      <c r="A23" s="35" t="s">
        <v>42</v>
      </c>
      <c r="B23" s="35" t="s">
        <v>43</v>
      </c>
      <c r="C23" s="35" t="s">
        <v>44</v>
      </c>
      <c r="D23" s="36" t="s">
        <v>45</v>
      </c>
      <c r="E23" s="36" t="s">
        <v>39</v>
      </c>
      <c r="F23" s="36" t="s">
        <v>202</v>
      </c>
      <c r="G23" s="13">
        <f t="shared" si="1"/>
        <v>57400</v>
      </c>
      <c r="H23" s="10">
        <v>57400</v>
      </c>
      <c r="I23" s="10">
        <v>0</v>
      </c>
      <c r="J23" s="10">
        <v>0</v>
      </c>
      <c r="K23" s="9">
        <f t="shared" si="2"/>
        <v>0</v>
      </c>
      <c r="L23" s="11"/>
      <c r="M23" s="11"/>
      <c r="N23" s="11"/>
    </row>
    <row r="24" spans="1:14" ht="55.2" x14ac:dyDescent="0.3">
      <c r="A24" s="35" t="s">
        <v>42</v>
      </c>
      <c r="B24" s="35" t="s">
        <v>43</v>
      </c>
      <c r="C24" s="35" t="s">
        <v>44</v>
      </c>
      <c r="D24" s="36" t="s">
        <v>45</v>
      </c>
      <c r="E24" s="36" t="s">
        <v>40</v>
      </c>
      <c r="F24" s="36" t="s">
        <v>41</v>
      </c>
      <c r="G24" s="13">
        <f t="shared" si="1"/>
        <v>1704380</v>
      </c>
      <c r="H24" s="10">
        <v>1408600</v>
      </c>
      <c r="I24" s="10">
        <v>295780</v>
      </c>
      <c r="J24" s="10">
        <v>295780</v>
      </c>
      <c r="K24" s="9">
        <f t="shared" si="2"/>
        <v>442162.81</v>
      </c>
      <c r="L24" s="11">
        <v>442162.81</v>
      </c>
      <c r="M24" s="11"/>
      <c r="N24" s="11"/>
    </row>
    <row r="25" spans="1:14" ht="55.2" x14ac:dyDescent="0.3">
      <c r="A25" s="35" t="s">
        <v>49</v>
      </c>
      <c r="B25" s="35" t="s">
        <v>50</v>
      </c>
      <c r="C25" s="35" t="s">
        <v>46</v>
      </c>
      <c r="D25" s="36" t="s">
        <v>51</v>
      </c>
      <c r="E25" s="36" t="s">
        <v>47</v>
      </c>
      <c r="F25" s="36" t="s">
        <v>48</v>
      </c>
      <c r="G25" s="13">
        <f t="shared" si="1"/>
        <v>20000</v>
      </c>
      <c r="H25" s="10">
        <v>20000</v>
      </c>
      <c r="I25" s="10">
        <v>0</v>
      </c>
      <c r="J25" s="10">
        <v>0</v>
      </c>
      <c r="K25" s="9">
        <f t="shared" si="2"/>
        <v>0</v>
      </c>
      <c r="L25" s="11"/>
      <c r="M25" s="11"/>
      <c r="N25" s="11"/>
    </row>
    <row r="26" spans="1:14" ht="82.8" x14ac:dyDescent="0.3">
      <c r="A26" s="35" t="s">
        <v>52</v>
      </c>
      <c r="B26" s="35" t="s">
        <v>53</v>
      </c>
      <c r="C26" s="35" t="s">
        <v>54</v>
      </c>
      <c r="D26" s="36" t="s">
        <v>55</v>
      </c>
      <c r="E26" s="36" t="s">
        <v>56</v>
      </c>
      <c r="F26" s="36" t="s">
        <v>203</v>
      </c>
      <c r="G26" s="13">
        <f t="shared" si="1"/>
        <v>23900</v>
      </c>
      <c r="H26" s="10">
        <v>23900</v>
      </c>
      <c r="I26" s="10">
        <v>0</v>
      </c>
      <c r="J26" s="10">
        <v>0</v>
      </c>
      <c r="K26" s="9">
        <f t="shared" si="2"/>
        <v>1800</v>
      </c>
      <c r="L26" s="11">
        <v>1800</v>
      </c>
      <c r="M26" s="11"/>
      <c r="N26" s="11"/>
    </row>
    <row r="27" spans="1:14" ht="55.2" x14ac:dyDescent="0.3">
      <c r="A27" s="35" t="s">
        <v>57</v>
      </c>
      <c r="B27" s="35" t="s">
        <v>58</v>
      </c>
      <c r="C27" s="35" t="s">
        <v>59</v>
      </c>
      <c r="D27" s="36" t="s">
        <v>60</v>
      </c>
      <c r="E27" s="36" t="s">
        <v>61</v>
      </c>
      <c r="F27" s="36" t="s">
        <v>204</v>
      </c>
      <c r="G27" s="13">
        <f t="shared" si="1"/>
        <v>20000</v>
      </c>
      <c r="H27" s="10">
        <f>40000-20000</f>
        <v>20000</v>
      </c>
      <c r="I27" s="10">
        <f>30000-30000</f>
        <v>0</v>
      </c>
      <c r="J27" s="10">
        <v>0</v>
      </c>
      <c r="K27" s="9">
        <f t="shared" si="2"/>
        <v>0</v>
      </c>
      <c r="L27" s="11"/>
      <c r="M27" s="11"/>
      <c r="N27" s="11"/>
    </row>
    <row r="28" spans="1:14" ht="96.6" x14ac:dyDescent="0.3">
      <c r="A28" s="35" t="s">
        <v>62</v>
      </c>
      <c r="B28" s="35" t="s">
        <v>63</v>
      </c>
      <c r="C28" s="35" t="s">
        <v>64</v>
      </c>
      <c r="D28" s="36" t="s">
        <v>65</v>
      </c>
      <c r="E28" s="36" t="s">
        <v>66</v>
      </c>
      <c r="F28" s="36" t="s">
        <v>205</v>
      </c>
      <c r="G28" s="13">
        <f t="shared" si="1"/>
        <v>400000</v>
      </c>
      <c r="H28" s="10">
        <v>400000</v>
      </c>
      <c r="I28" s="10">
        <v>0</v>
      </c>
      <c r="J28" s="10">
        <v>0</v>
      </c>
      <c r="K28" s="9">
        <f t="shared" si="2"/>
        <v>103530.4</v>
      </c>
      <c r="L28" s="11">
        <v>103530.4</v>
      </c>
      <c r="M28" s="11"/>
      <c r="N28" s="11"/>
    </row>
    <row r="29" spans="1:14" ht="41.4" x14ac:dyDescent="0.3">
      <c r="A29" s="35" t="s">
        <v>69</v>
      </c>
      <c r="B29" s="35" t="s">
        <v>70</v>
      </c>
      <c r="C29" s="35" t="s">
        <v>71</v>
      </c>
      <c r="D29" s="36" t="s">
        <v>72</v>
      </c>
      <c r="E29" s="36" t="s">
        <v>68</v>
      </c>
      <c r="F29" s="36" t="s">
        <v>206</v>
      </c>
      <c r="G29" s="13">
        <f t="shared" si="1"/>
        <v>1295000</v>
      </c>
      <c r="H29" s="10">
        <v>1295000</v>
      </c>
      <c r="I29" s="10">
        <v>0</v>
      </c>
      <c r="J29" s="10">
        <v>0</v>
      </c>
      <c r="K29" s="9">
        <f t="shared" si="2"/>
        <v>141320</v>
      </c>
      <c r="L29" s="11">
        <v>141320</v>
      </c>
      <c r="M29" s="11"/>
      <c r="N29" s="11"/>
    </row>
    <row r="30" spans="1:14" ht="82.8" x14ac:dyDescent="0.3">
      <c r="A30" s="35" t="s">
        <v>69</v>
      </c>
      <c r="B30" s="35" t="s">
        <v>70</v>
      </c>
      <c r="C30" s="35" t="s">
        <v>71</v>
      </c>
      <c r="D30" s="36" t="s">
        <v>72</v>
      </c>
      <c r="E30" s="36" t="s">
        <v>207</v>
      </c>
      <c r="F30" s="36" t="s">
        <v>208</v>
      </c>
      <c r="G30" s="13">
        <f t="shared" si="1"/>
        <v>10000</v>
      </c>
      <c r="H30" s="10">
        <v>10000</v>
      </c>
      <c r="I30" s="10"/>
      <c r="J30" s="10"/>
      <c r="K30" s="9">
        <f t="shared" si="2"/>
        <v>0</v>
      </c>
      <c r="L30" s="11"/>
      <c r="M30" s="11"/>
      <c r="N30" s="11"/>
    </row>
    <row r="31" spans="1:14" ht="41.4" x14ac:dyDescent="0.3">
      <c r="A31" s="35" t="s">
        <v>73</v>
      </c>
      <c r="B31" s="35" t="s">
        <v>74</v>
      </c>
      <c r="C31" s="35" t="s">
        <v>75</v>
      </c>
      <c r="D31" s="36" t="s">
        <v>76</v>
      </c>
      <c r="E31" s="36" t="s">
        <v>77</v>
      </c>
      <c r="F31" s="36" t="s">
        <v>78</v>
      </c>
      <c r="G31" s="13">
        <f t="shared" si="1"/>
        <v>55000</v>
      </c>
      <c r="H31" s="10">
        <v>55000</v>
      </c>
      <c r="I31" s="10">
        <v>0</v>
      </c>
      <c r="J31" s="10">
        <v>0</v>
      </c>
      <c r="K31" s="9">
        <f t="shared" si="2"/>
        <v>8060</v>
      </c>
      <c r="L31" s="11">
        <v>8060</v>
      </c>
      <c r="M31" s="11"/>
      <c r="N31" s="11"/>
    </row>
    <row r="32" spans="1:14" ht="41.4" x14ac:dyDescent="0.3">
      <c r="A32" s="35" t="s">
        <v>79</v>
      </c>
      <c r="B32" s="35" t="s">
        <v>80</v>
      </c>
      <c r="C32" s="35" t="s">
        <v>75</v>
      </c>
      <c r="D32" s="36" t="s">
        <v>81</v>
      </c>
      <c r="E32" s="36" t="s">
        <v>77</v>
      </c>
      <c r="F32" s="36" t="s">
        <v>78</v>
      </c>
      <c r="G32" s="13">
        <f t="shared" si="1"/>
        <v>45000</v>
      </c>
      <c r="H32" s="10">
        <v>45000</v>
      </c>
      <c r="I32" s="10">
        <v>0</v>
      </c>
      <c r="J32" s="10">
        <v>0</v>
      </c>
      <c r="K32" s="9">
        <f t="shared" si="2"/>
        <v>10663</v>
      </c>
      <c r="L32" s="11">
        <v>10663</v>
      </c>
      <c r="M32" s="11"/>
      <c r="N32" s="11"/>
    </row>
    <row r="33" spans="1:14" ht="82.8" x14ac:dyDescent="0.3">
      <c r="A33" s="35" t="s">
        <v>82</v>
      </c>
      <c r="B33" s="35" t="s">
        <v>83</v>
      </c>
      <c r="C33" s="35" t="s">
        <v>84</v>
      </c>
      <c r="D33" s="36" t="s">
        <v>85</v>
      </c>
      <c r="E33" s="36" t="s">
        <v>86</v>
      </c>
      <c r="F33" s="36" t="s">
        <v>209</v>
      </c>
      <c r="G33" s="13">
        <f t="shared" si="1"/>
        <v>8296000</v>
      </c>
      <c r="H33" s="10">
        <v>8296000</v>
      </c>
      <c r="I33" s="10">
        <v>0</v>
      </c>
      <c r="J33" s="10">
        <v>0</v>
      </c>
      <c r="K33" s="9">
        <f t="shared" si="2"/>
        <v>1695053.31</v>
      </c>
      <c r="L33" s="11">
        <v>1695053.31</v>
      </c>
      <c r="M33" s="11"/>
      <c r="N33" s="11"/>
    </row>
    <row r="34" spans="1:14" ht="82.8" x14ac:dyDescent="0.3">
      <c r="A34" s="35" t="s">
        <v>82</v>
      </c>
      <c r="B34" s="35" t="s">
        <v>83</v>
      </c>
      <c r="C34" s="35" t="s">
        <v>84</v>
      </c>
      <c r="D34" s="36" t="s">
        <v>85</v>
      </c>
      <c r="E34" s="36" t="s">
        <v>87</v>
      </c>
      <c r="F34" s="36" t="s">
        <v>210</v>
      </c>
      <c r="G34" s="13">
        <f t="shared" si="1"/>
        <v>20000</v>
      </c>
      <c r="H34" s="10">
        <v>20000</v>
      </c>
      <c r="I34" s="10"/>
      <c r="J34" s="10"/>
      <c r="K34" s="9">
        <f t="shared" si="2"/>
        <v>0</v>
      </c>
      <c r="L34" s="11"/>
      <c r="M34" s="11"/>
      <c r="N34" s="11"/>
    </row>
    <row r="35" spans="1:14" ht="41.4" x14ac:dyDescent="0.3">
      <c r="A35" s="35" t="s">
        <v>88</v>
      </c>
      <c r="B35" s="35" t="s">
        <v>89</v>
      </c>
      <c r="C35" s="35" t="s">
        <v>84</v>
      </c>
      <c r="D35" s="36" t="s">
        <v>90</v>
      </c>
      <c r="E35" s="36" t="s">
        <v>91</v>
      </c>
      <c r="F35" s="36" t="s">
        <v>92</v>
      </c>
      <c r="G35" s="13">
        <f t="shared" si="1"/>
        <v>66943</v>
      </c>
      <c r="H35" s="10">
        <f>50000+16943</f>
        <v>66943</v>
      </c>
      <c r="I35" s="10">
        <v>0</v>
      </c>
      <c r="J35" s="10">
        <v>0</v>
      </c>
      <c r="K35" s="9">
        <f t="shared" si="2"/>
        <v>64754.29</v>
      </c>
      <c r="L35" s="11">
        <v>64754.29</v>
      </c>
      <c r="M35" s="11"/>
      <c r="N35" s="11"/>
    </row>
    <row r="36" spans="1:14" ht="55.2" x14ac:dyDescent="0.3">
      <c r="A36" s="35" t="s">
        <v>88</v>
      </c>
      <c r="B36" s="35" t="s">
        <v>89</v>
      </c>
      <c r="C36" s="35" t="s">
        <v>84</v>
      </c>
      <c r="D36" s="36" t="s">
        <v>90</v>
      </c>
      <c r="E36" s="36" t="s">
        <v>93</v>
      </c>
      <c r="F36" s="36" t="s">
        <v>94</v>
      </c>
      <c r="G36" s="13">
        <f t="shared" si="1"/>
        <v>340000</v>
      </c>
      <c r="H36" s="10">
        <v>340000</v>
      </c>
      <c r="I36" s="10">
        <v>0</v>
      </c>
      <c r="J36" s="10">
        <v>0</v>
      </c>
      <c r="K36" s="9">
        <f t="shared" si="2"/>
        <v>0</v>
      </c>
      <c r="L36" s="11"/>
      <c r="M36" s="11"/>
      <c r="N36" s="11"/>
    </row>
    <row r="37" spans="1:14" ht="165.6" x14ac:dyDescent="0.3">
      <c r="A37" s="35" t="s">
        <v>95</v>
      </c>
      <c r="B37" s="35" t="s">
        <v>96</v>
      </c>
      <c r="C37" s="35" t="s">
        <v>84</v>
      </c>
      <c r="D37" s="36" t="s">
        <v>97</v>
      </c>
      <c r="E37" s="36" t="s">
        <v>98</v>
      </c>
      <c r="F37" s="36" t="s">
        <v>211</v>
      </c>
      <c r="G37" s="13">
        <f t="shared" si="1"/>
        <v>495050</v>
      </c>
      <c r="H37" s="10">
        <v>111763</v>
      </c>
      <c r="I37" s="10">
        <v>383287</v>
      </c>
      <c r="J37" s="10">
        <v>383287</v>
      </c>
      <c r="K37" s="9">
        <f t="shared" si="2"/>
        <v>74793.929999999993</v>
      </c>
      <c r="L37" s="11">
        <v>29423.93</v>
      </c>
      <c r="M37" s="11">
        <v>45370</v>
      </c>
      <c r="N37" s="11">
        <v>45370</v>
      </c>
    </row>
    <row r="38" spans="1:14" ht="110.4" x14ac:dyDescent="0.3">
      <c r="A38" s="35" t="s">
        <v>99</v>
      </c>
      <c r="B38" s="35" t="s">
        <v>100</v>
      </c>
      <c r="C38" s="35" t="s">
        <v>101</v>
      </c>
      <c r="D38" s="36" t="s">
        <v>102</v>
      </c>
      <c r="E38" s="36" t="s">
        <v>103</v>
      </c>
      <c r="F38" s="36" t="s">
        <v>104</v>
      </c>
      <c r="G38" s="13">
        <f t="shared" si="1"/>
        <v>486157</v>
      </c>
      <c r="H38" s="10">
        <v>486157</v>
      </c>
      <c r="I38" s="10">
        <v>0</v>
      </c>
      <c r="J38" s="10">
        <v>0</v>
      </c>
      <c r="K38" s="9">
        <f t="shared" si="2"/>
        <v>305472.23</v>
      </c>
      <c r="L38" s="11">
        <v>305472.23</v>
      </c>
      <c r="M38" s="11"/>
      <c r="N38" s="11"/>
    </row>
    <row r="39" spans="1:14" ht="110.4" x14ac:dyDescent="0.3">
      <c r="A39" s="35" t="s">
        <v>99</v>
      </c>
      <c r="B39" s="35" t="s">
        <v>100</v>
      </c>
      <c r="C39" s="35" t="s">
        <v>101</v>
      </c>
      <c r="D39" s="36" t="s">
        <v>102</v>
      </c>
      <c r="E39" s="36" t="s">
        <v>105</v>
      </c>
      <c r="F39" s="36" t="s">
        <v>106</v>
      </c>
      <c r="G39" s="13">
        <f t="shared" si="1"/>
        <v>733697</v>
      </c>
      <c r="H39" s="10">
        <v>733697</v>
      </c>
      <c r="I39" s="10">
        <v>0</v>
      </c>
      <c r="J39" s="10">
        <v>0</v>
      </c>
      <c r="K39" s="9">
        <f t="shared" si="2"/>
        <v>0</v>
      </c>
      <c r="L39" s="11"/>
      <c r="M39" s="11"/>
      <c r="N39" s="11"/>
    </row>
    <row r="40" spans="1:14" ht="41.4" x14ac:dyDescent="0.3">
      <c r="A40" s="35" t="s">
        <v>107</v>
      </c>
      <c r="B40" s="35" t="s">
        <v>108</v>
      </c>
      <c r="C40" s="35" t="s">
        <v>101</v>
      </c>
      <c r="D40" s="36" t="s">
        <v>109</v>
      </c>
      <c r="E40" s="36" t="s">
        <v>110</v>
      </c>
      <c r="F40" s="36" t="s">
        <v>111</v>
      </c>
      <c r="G40" s="13">
        <f t="shared" si="1"/>
        <v>52900</v>
      </c>
      <c r="H40" s="10">
        <v>52900</v>
      </c>
      <c r="I40" s="10">
        <v>0</v>
      </c>
      <c r="J40" s="10">
        <v>0</v>
      </c>
      <c r="K40" s="9">
        <f t="shared" si="2"/>
        <v>36400</v>
      </c>
      <c r="L40" s="11">
        <v>36400</v>
      </c>
      <c r="M40" s="11"/>
      <c r="N40" s="11"/>
    </row>
    <row r="41" spans="1:14" ht="41.4" x14ac:dyDescent="0.3">
      <c r="A41" s="37" t="s">
        <v>212</v>
      </c>
      <c r="B41" s="37">
        <v>7130</v>
      </c>
      <c r="C41" s="37" t="s">
        <v>213</v>
      </c>
      <c r="D41" s="36" t="s">
        <v>214</v>
      </c>
      <c r="E41" s="36" t="s">
        <v>215</v>
      </c>
      <c r="F41" s="36" t="s">
        <v>216</v>
      </c>
      <c r="G41" s="13">
        <f t="shared" ref="G41" si="3">H41+I41</f>
        <v>253631.15</v>
      </c>
      <c r="H41" s="10">
        <v>0</v>
      </c>
      <c r="I41" s="10">
        <v>253631.15</v>
      </c>
      <c r="J41" s="10">
        <v>14000</v>
      </c>
      <c r="K41" s="9">
        <f t="shared" ref="K41" si="4">L41+M41</f>
        <v>14000</v>
      </c>
      <c r="L41" s="11"/>
      <c r="M41" s="11">
        <v>14000</v>
      </c>
      <c r="N41" s="11">
        <v>14000</v>
      </c>
    </row>
    <row r="42" spans="1:14" ht="41.4" x14ac:dyDescent="0.3">
      <c r="A42" s="35" t="s">
        <v>112</v>
      </c>
      <c r="B42" s="35" t="s">
        <v>113</v>
      </c>
      <c r="C42" s="35" t="s">
        <v>114</v>
      </c>
      <c r="D42" s="36" t="s">
        <v>115</v>
      </c>
      <c r="E42" s="36" t="s">
        <v>116</v>
      </c>
      <c r="F42" s="36" t="s">
        <v>117</v>
      </c>
      <c r="G42" s="13">
        <f t="shared" si="1"/>
        <v>250000</v>
      </c>
      <c r="H42" s="10">
        <v>250000</v>
      </c>
      <c r="I42" s="10">
        <v>0</v>
      </c>
      <c r="J42" s="10">
        <v>0</v>
      </c>
      <c r="K42" s="9">
        <f t="shared" si="2"/>
        <v>0</v>
      </c>
      <c r="L42" s="11"/>
      <c r="M42" s="11"/>
      <c r="N42" s="11"/>
    </row>
    <row r="43" spans="1:14" ht="41.4" x14ac:dyDescent="0.3">
      <c r="A43" s="35" t="s">
        <v>118</v>
      </c>
      <c r="B43" s="35" t="s">
        <v>119</v>
      </c>
      <c r="C43" s="35" t="s">
        <v>120</v>
      </c>
      <c r="D43" s="36" t="s">
        <v>121</v>
      </c>
      <c r="E43" s="36" t="s">
        <v>122</v>
      </c>
      <c r="F43" s="36" t="s">
        <v>123</v>
      </c>
      <c r="G43" s="13">
        <f t="shared" si="1"/>
        <v>217730</v>
      </c>
      <c r="H43" s="10">
        <v>217730</v>
      </c>
      <c r="I43" s="10">
        <v>0</v>
      </c>
      <c r="J43" s="10">
        <v>0</v>
      </c>
      <c r="K43" s="9">
        <f t="shared" si="2"/>
        <v>42000</v>
      </c>
      <c r="L43" s="11">
        <v>42000</v>
      </c>
      <c r="M43" s="11"/>
      <c r="N43" s="11"/>
    </row>
    <row r="44" spans="1:14" ht="124.2" x14ac:dyDescent="0.3">
      <c r="A44" s="35" t="s">
        <v>124</v>
      </c>
      <c r="B44" s="35">
        <v>7461</v>
      </c>
      <c r="C44" s="35" t="s">
        <v>125</v>
      </c>
      <c r="D44" s="36" t="s">
        <v>126</v>
      </c>
      <c r="E44" s="35" t="s">
        <v>127</v>
      </c>
      <c r="F44" s="36" t="s">
        <v>217</v>
      </c>
      <c r="G44" s="13">
        <f t="shared" si="1"/>
        <v>5011000</v>
      </c>
      <c r="H44" s="10">
        <v>4712250</v>
      </c>
      <c r="I44" s="10">
        <v>298750</v>
      </c>
      <c r="J44" s="10">
        <v>298750</v>
      </c>
      <c r="K44" s="9">
        <f t="shared" si="2"/>
        <v>0</v>
      </c>
      <c r="L44" s="11"/>
      <c r="M44" s="11"/>
      <c r="N44" s="11"/>
    </row>
    <row r="45" spans="1:14" ht="41.4" x14ac:dyDescent="0.3">
      <c r="A45" s="35" t="s">
        <v>128</v>
      </c>
      <c r="B45" s="35" t="s">
        <v>129</v>
      </c>
      <c r="C45" s="35" t="s">
        <v>130</v>
      </c>
      <c r="D45" s="36" t="s">
        <v>131</v>
      </c>
      <c r="E45" s="36" t="s">
        <v>28</v>
      </c>
      <c r="F45" s="36" t="s">
        <v>195</v>
      </c>
      <c r="G45" s="13">
        <f t="shared" si="1"/>
        <v>60000</v>
      </c>
      <c r="H45" s="10">
        <v>60000</v>
      </c>
      <c r="I45" s="10">
        <v>0</v>
      </c>
      <c r="J45" s="10">
        <v>0</v>
      </c>
      <c r="K45" s="9">
        <f t="shared" si="2"/>
        <v>33581</v>
      </c>
      <c r="L45" s="11">
        <v>33581</v>
      </c>
      <c r="M45" s="11"/>
      <c r="N45" s="11"/>
    </row>
    <row r="46" spans="1:14" ht="82.8" x14ac:dyDescent="0.3">
      <c r="A46" s="35" t="s">
        <v>132</v>
      </c>
      <c r="B46" s="35" t="s">
        <v>133</v>
      </c>
      <c r="C46" s="35" t="s">
        <v>134</v>
      </c>
      <c r="D46" s="36" t="s">
        <v>135</v>
      </c>
      <c r="E46" s="36" t="s">
        <v>136</v>
      </c>
      <c r="F46" s="36" t="s">
        <v>218</v>
      </c>
      <c r="G46" s="13">
        <f t="shared" si="1"/>
        <v>319877</v>
      </c>
      <c r="H46" s="10">
        <v>319877</v>
      </c>
      <c r="I46" s="10">
        <v>0</v>
      </c>
      <c r="J46" s="10">
        <v>0</v>
      </c>
      <c r="K46" s="9">
        <f t="shared" si="2"/>
        <v>266837</v>
      </c>
      <c r="L46" s="11">
        <v>266837</v>
      </c>
      <c r="M46" s="11"/>
      <c r="N46" s="11"/>
    </row>
    <row r="47" spans="1:14" ht="55.2" x14ac:dyDescent="0.3">
      <c r="A47" s="35" t="s">
        <v>137</v>
      </c>
      <c r="B47" s="38">
        <v>8220</v>
      </c>
      <c r="C47" s="35" t="s">
        <v>138</v>
      </c>
      <c r="D47" s="36" t="s">
        <v>139</v>
      </c>
      <c r="E47" s="36" t="s">
        <v>27</v>
      </c>
      <c r="F47" s="36" t="s">
        <v>219</v>
      </c>
      <c r="G47" s="13">
        <f t="shared" si="1"/>
        <v>572000</v>
      </c>
      <c r="H47" s="10">
        <v>572000</v>
      </c>
      <c r="I47" s="10"/>
      <c r="J47" s="10"/>
      <c r="K47" s="9">
        <f t="shared" si="2"/>
        <v>191352</v>
      </c>
      <c r="L47" s="11">
        <v>191352</v>
      </c>
      <c r="M47" s="11"/>
      <c r="N47" s="11"/>
    </row>
    <row r="48" spans="1:14" ht="41.4" x14ac:dyDescent="0.3">
      <c r="A48" s="35" t="s">
        <v>140</v>
      </c>
      <c r="B48" s="35" t="s">
        <v>141</v>
      </c>
      <c r="C48" s="35" t="s">
        <v>142</v>
      </c>
      <c r="D48" s="36" t="s">
        <v>143</v>
      </c>
      <c r="E48" s="36" t="s">
        <v>136</v>
      </c>
      <c r="F48" s="36" t="s">
        <v>220</v>
      </c>
      <c r="G48" s="13">
        <f t="shared" si="1"/>
        <v>375938</v>
      </c>
      <c r="H48" s="10">
        <v>375938</v>
      </c>
      <c r="I48" s="10"/>
      <c r="J48" s="10"/>
      <c r="K48" s="9">
        <f t="shared" si="2"/>
        <v>0</v>
      </c>
      <c r="L48" s="11"/>
      <c r="M48" s="11"/>
      <c r="N48" s="11"/>
    </row>
    <row r="49" spans="1:18" ht="41.4" x14ac:dyDescent="0.3">
      <c r="A49" s="35" t="s">
        <v>140</v>
      </c>
      <c r="B49" s="35" t="s">
        <v>141</v>
      </c>
      <c r="C49" s="35" t="s">
        <v>142</v>
      </c>
      <c r="D49" s="36" t="s">
        <v>143</v>
      </c>
      <c r="E49" s="36" t="s">
        <v>144</v>
      </c>
      <c r="F49" s="36" t="s">
        <v>221</v>
      </c>
      <c r="G49" s="13">
        <f t="shared" si="1"/>
        <v>200000</v>
      </c>
      <c r="H49" s="10">
        <v>200000</v>
      </c>
      <c r="I49" s="10">
        <v>0</v>
      </c>
      <c r="J49" s="10">
        <v>0</v>
      </c>
      <c r="K49" s="9">
        <f t="shared" si="2"/>
        <v>64197</v>
      </c>
      <c r="L49" s="11">
        <v>64197</v>
      </c>
      <c r="M49" s="11"/>
      <c r="N49" s="11"/>
    </row>
    <row r="50" spans="1:18" s="1" customFormat="1" ht="124.2" x14ac:dyDescent="0.3">
      <c r="A50" s="39" t="s">
        <v>140</v>
      </c>
      <c r="B50" s="39" t="s">
        <v>141</v>
      </c>
      <c r="C50" s="39" t="s">
        <v>142</v>
      </c>
      <c r="D50" s="40" t="s">
        <v>143</v>
      </c>
      <c r="E50" s="40" t="s">
        <v>222</v>
      </c>
      <c r="F50" s="40" t="s">
        <v>223</v>
      </c>
      <c r="G50" s="13">
        <f t="shared" si="1"/>
        <v>11800000</v>
      </c>
      <c r="H50" s="41">
        <v>11750248</v>
      </c>
      <c r="I50" s="41">
        <v>49752</v>
      </c>
      <c r="J50" s="41">
        <v>49752</v>
      </c>
      <c r="K50" s="9">
        <f t="shared" si="2"/>
        <v>1734437.3</v>
      </c>
      <c r="L50" s="11">
        <v>1684685.3</v>
      </c>
      <c r="M50" s="11">
        <v>49752</v>
      </c>
      <c r="N50" s="11">
        <v>49752</v>
      </c>
    </row>
    <row r="51" spans="1:18" s="1" customFormat="1" ht="96.6" x14ac:dyDescent="0.3">
      <c r="A51" s="39" t="s">
        <v>140</v>
      </c>
      <c r="B51" s="39" t="s">
        <v>141</v>
      </c>
      <c r="C51" s="39" t="s">
        <v>142</v>
      </c>
      <c r="D51" s="40" t="s">
        <v>143</v>
      </c>
      <c r="E51" s="40" t="s">
        <v>31</v>
      </c>
      <c r="F51" s="40" t="s">
        <v>224</v>
      </c>
      <c r="G51" s="13">
        <f t="shared" ref="G51" si="5">H51+I51</f>
        <v>605000</v>
      </c>
      <c r="H51" s="41">
        <v>605000</v>
      </c>
      <c r="I51" s="41"/>
      <c r="J51" s="41"/>
      <c r="K51" s="9">
        <f t="shared" ref="K51" si="6">L51+M51</f>
        <v>0</v>
      </c>
      <c r="L51" s="11"/>
      <c r="M51" s="11"/>
      <c r="N51" s="11"/>
    </row>
    <row r="52" spans="1:18" ht="55.2" x14ac:dyDescent="0.3">
      <c r="A52" s="35" t="s">
        <v>145</v>
      </c>
      <c r="B52" s="35" t="s">
        <v>146</v>
      </c>
      <c r="C52" s="35" t="s">
        <v>67</v>
      </c>
      <c r="D52" s="36" t="s">
        <v>147</v>
      </c>
      <c r="E52" s="36" t="s">
        <v>148</v>
      </c>
      <c r="F52" s="36" t="s">
        <v>149</v>
      </c>
      <c r="G52" s="13">
        <f t="shared" si="1"/>
        <v>397500</v>
      </c>
      <c r="H52" s="10">
        <v>247500</v>
      </c>
      <c r="I52" s="10">
        <v>150000</v>
      </c>
      <c r="J52" s="10">
        <v>0</v>
      </c>
      <c r="K52" s="9">
        <f t="shared" si="2"/>
        <v>0</v>
      </c>
      <c r="L52" s="11"/>
      <c r="M52" s="11"/>
      <c r="N52" s="11"/>
    </row>
    <row r="53" spans="1:18" ht="55.2" x14ac:dyDescent="0.3">
      <c r="A53" s="35" t="s">
        <v>150</v>
      </c>
      <c r="B53" s="35" t="s">
        <v>151</v>
      </c>
      <c r="C53" s="35" t="s">
        <v>67</v>
      </c>
      <c r="D53" s="36" t="s">
        <v>152</v>
      </c>
      <c r="E53" s="36" t="s">
        <v>148</v>
      </c>
      <c r="F53" s="36" t="s">
        <v>149</v>
      </c>
      <c r="G53" s="13">
        <f t="shared" si="1"/>
        <v>-150000</v>
      </c>
      <c r="H53" s="10">
        <v>0</v>
      </c>
      <c r="I53" s="10">
        <v>-150000</v>
      </c>
      <c r="J53" s="10">
        <v>0</v>
      </c>
      <c r="K53" s="9">
        <f t="shared" si="2"/>
        <v>-31000</v>
      </c>
      <c r="L53" s="11"/>
      <c r="M53" s="11">
        <v>-31000</v>
      </c>
      <c r="N53" s="11"/>
    </row>
    <row r="54" spans="1:18" s="26" customFormat="1" ht="41.4" x14ac:dyDescent="0.3">
      <c r="A54" s="33" t="s">
        <v>153</v>
      </c>
      <c r="B54" s="33" t="s">
        <v>15</v>
      </c>
      <c r="C54" s="33" t="s">
        <v>15</v>
      </c>
      <c r="D54" s="34" t="s">
        <v>154</v>
      </c>
      <c r="E54" s="34" t="s">
        <v>15</v>
      </c>
      <c r="F54" s="34" t="s">
        <v>15</v>
      </c>
      <c r="G54" s="13">
        <f t="shared" si="1"/>
        <v>9710064.1099999994</v>
      </c>
      <c r="H54" s="13">
        <f t="shared" ref="H54:N54" si="7">H55</f>
        <v>4382060</v>
      </c>
      <c r="I54" s="13">
        <f t="shared" si="7"/>
        <v>5328004.1100000003</v>
      </c>
      <c r="J54" s="13">
        <f t="shared" si="7"/>
        <v>0</v>
      </c>
      <c r="K54" s="24">
        <f t="shared" si="2"/>
        <v>861887.59000000008</v>
      </c>
      <c r="L54" s="27">
        <f t="shared" si="7"/>
        <v>520912.27</v>
      </c>
      <c r="M54" s="27">
        <f t="shared" si="7"/>
        <v>340975.32</v>
      </c>
      <c r="N54" s="27">
        <f t="shared" si="7"/>
        <v>0</v>
      </c>
      <c r="O54" s="25"/>
      <c r="P54" s="25"/>
      <c r="Q54" s="25"/>
      <c r="R54" s="25"/>
    </row>
    <row r="55" spans="1:18" s="26" customFormat="1" ht="41.4" x14ac:dyDescent="0.3">
      <c r="A55" s="33" t="s">
        <v>155</v>
      </c>
      <c r="B55" s="33" t="s">
        <v>15</v>
      </c>
      <c r="C55" s="33" t="s">
        <v>15</v>
      </c>
      <c r="D55" s="34" t="s">
        <v>154</v>
      </c>
      <c r="E55" s="34" t="s">
        <v>15</v>
      </c>
      <c r="F55" s="34" t="s">
        <v>15</v>
      </c>
      <c r="G55" s="13">
        <f t="shared" si="1"/>
        <v>9710064.1099999994</v>
      </c>
      <c r="H55" s="13">
        <f>SUM(H56:H64)</f>
        <v>4382060</v>
      </c>
      <c r="I55" s="13">
        <f>SUM(I56:I64)</f>
        <v>5328004.1100000003</v>
      </c>
      <c r="J55" s="13">
        <f>SUM(J56:J64)</f>
        <v>0</v>
      </c>
      <c r="K55" s="24">
        <f t="shared" si="2"/>
        <v>861887.59000000008</v>
      </c>
      <c r="L55" s="27">
        <f>SUM(L56:L64)</f>
        <v>520912.27</v>
      </c>
      <c r="M55" s="27">
        <f t="shared" ref="M55:N55" si="8">SUM(M56:M64)</f>
        <v>340975.32</v>
      </c>
      <c r="N55" s="27">
        <f t="shared" si="8"/>
        <v>0</v>
      </c>
      <c r="O55" s="25"/>
      <c r="P55" s="25"/>
      <c r="Q55" s="25"/>
      <c r="R55" s="25"/>
    </row>
    <row r="56" spans="1:18" ht="41.4" x14ac:dyDescent="0.3">
      <c r="A56" s="35" t="s">
        <v>156</v>
      </c>
      <c r="B56" s="35" t="s">
        <v>64</v>
      </c>
      <c r="C56" s="35" t="s">
        <v>157</v>
      </c>
      <c r="D56" s="36" t="s">
        <v>158</v>
      </c>
      <c r="E56" s="36" t="s">
        <v>159</v>
      </c>
      <c r="F56" s="36" t="s">
        <v>225</v>
      </c>
      <c r="G56" s="13">
        <f>H56+I56</f>
        <v>3486288.01</v>
      </c>
      <c r="H56" s="10">
        <v>2064157</v>
      </c>
      <c r="I56" s="10">
        <v>1422131.01</v>
      </c>
      <c r="J56" s="10">
        <v>0</v>
      </c>
      <c r="K56" s="9">
        <f t="shared" si="2"/>
        <v>370202.97000000003</v>
      </c>
      <c r="L56" s="11">
        <v>257691.14</v>
      </c>
      <c r="M56" s="11">
        <v>112511.83</v>
      </c>
      <c r="N56" s="15"/>
    </row>
    <row r="57" spans="1:18" ht="41.4" x14ac:dyDescent="0.3">
      <c r="A57" s="35" t="s">
        <v>160</v>
      </c>
      <c r="B57" s="35" t="s">
        <v>161</v>
      </c>
      <c r="C57" s="35" t="s">
        <v>162</v>
      </c>
      <c r="D57" s="36" t="s">
        <v>163</v>
      </c>
      <c r="E57" s="36" t="s">
        <v>164</v>
      </c>
      <c r="F57" s="36" t="s">
        <v>227</v>
      </c>
      <c r="G57" s="13">
        <f t="shared" si="1"/>
        <v>5188123.0999999996</v>
      </c>
      <c r="H57" s="10">
        <v>1282250</v>
      </c>
      <c r="I57" s="10">
        <v>3905873.1</v>
      </c>
      <c r="J57" s="10">
        <v>0</v>
      </c>
      <c r="K57" s="9">
        <f t="shared" si="2"/>
        <v>485434.62</v>
      </c>
      <c r="L57" s="11">
        <v>256971.13</v>
      </c>
      <c r="M57" s="11">
        <v>228463.49</v>
      </c>
      <c r="N57" s="15"/>
    </row>
    <row r="58" spans="1:18" ht="41.4" x14ac:dyDescent="0.3">
      <c r="A58" s="35" t="s">
        <v>160</v>
      </c>
      <c r="B58" s="35" t="s">
        <v>161</v>
      </c>
      <c r="C58" s="35" t="s">
        <v>162</v>
      </c>
      <c r="D58" s="36" t="s">
        <v>163</v>
      </c>
      <c r="E58" s="36" t="s">
        <v>165</v>
      </c>
      <c r="F58" s="36" t="s">
        <v>166</v>
      </c>
      <c r="G58" s="13">
        <f t="shared" si="1"/>
        <v>451500</v>
      </c>
      <c r="H58" s="10">
        <v>451500</v>
      </c>
      <c r="I58" s="10">
        <v>0</v>
      </c>
      <c r="J58" s="10">
        <v>0</v>
      </c>
      <c r="K58" s="9">
        <f t="shared" si="2"/>
        <v>0</v>
      </c>
      <c r="L58" s="15"/>
      <c r="M58" s="15"/>
      <c r="N58" s="15"/>
    </row>
    <row r="59" spans="1:18" ht="41.4" x14ac:dyDescent="0.3">
      <c r="A59" s="35" t="s">
        <v>160</v>
      </c>
      <c r="B59" s="35" t="s">
        <v>161</v>
      </c>
      <c r="C59" s="35" t="s">
        <v>162</v>
      </c>
      <c r="D59" s="36" t="s">
        <v>163</v>
      </c>
      <c r="E59" s="36" t="s">
        <v>167</v>
      </c>
      <c r="F59" s="36" t="s">
        <v>168</v>
      </c>
      <c r="G59" s="13">
        <f t="shared" si="1"/>
        <v>1000</v>
      </c>
      <c r="H59" s="22">
        <v>1000</v>
      </c>
      <c r="I59" s="22">
        <v>0</v>
      </c>
      <c r="J59" s="22">
        <v>0</v>
      </c>
      <c r="K59" s="9">
        <f t="shared" si="2"/>
        <v>0</v>
      </c>
      <c r="L59" s="15"/>
      <c r="M59" s="15"/>
      <c r="N59" s="15"/>
    </row>
    <row r="60" spans="1:18" ht="82.8" x14ac:dyDescent="0.3">
      <c r="A60" s="35" t="s">
        <v>170</v>
      </c>
      <c r="B60" s="35" t="s">
        <v>46</v>
      </c>
      <c r="C60" s="35" t="s">
        <v>171</v>
      </c>
      <c r="D60" s="36" t="s">
        <v>172</v>
      </c>
      <c r="E60" s="36" t="s">
        <v>173</v>
      </c>
      <c r="F60" s="36" t="s">
        <v>228</v>
      </c>
      <c r="G60" s="13">
        <f t="shared" si="1"/>
        <v>33000</v>
      </c>
      <c r="H60" s="22">
        <v>33000</v>
      </c>
      <c r="I60" s="22">
        <v>0</v>
      </c>
      <c r="J60" s="22">
        <v>0</v>
      </c>
      <c r="K60" s="9">
        <f t="shared" si="2"/>
        <v>2630</v>
      </c>
      <c r="L60" s="15">
        <v>2630</v>
      </c>
      <c r="M60" s="15"/>
      <c r="N60" s="15"/>
    </row>
    <row r="61" spans="1:18" ht="41.4" x14ac:dyDescent="0.3">
      <c r="A61" s="37" t="s">
        <v>175</v>
      </c>
      <c r="B61" s="37" t="s">
        <v>176</v>
      </c>
      <c r="C61" s="37" t="s">
        <v>174</v>
      </c>
      <c r="D61" s="36" t="s">
        <v>177</v>
      </c>
      <c r="E61" s="36" t="s">
        <v>167</v>
      </c>
      <c r="F61" s="36" t="s">
        <v>168</v>
      </c>
      <c r="G61" s="13">
        <f t="shared" si="1"/>
        <v>134000</v>
      </c>
      <c r="H61" s="10">
        <v>134000</v>
      </c>
      <c r="I61" s="10">
        <v>0</v>
      </c>
      <c r="J61" s="10">
        <v>0</v>
      </c>
      <c r="K61" s="9">
        <f t="shared" si="2"/>
        <v>0</v>
      </c>
      <c r="L61" s="15"/>
      <c r="M61" s="15"/>
      <c r="N61" s="15"/>
    </row>
    <row r="62" spans="1:18" ht="82.8" x14ac:dyDescent="0.3">
      <c r="A62" s="35" t="s">
        <v>175</v>
      </c>
      <c r="B62" s="35" t="s">
        <v>176</v>
      </c>
      <c r="C62" s="35" t="s">
        <v>174</v>
      </c>
      <c r="D62" s="36" t="s">
        <v>177</v>
      </c>
      <c r="E62" s="36" t="s">
        <v>169</v>
      </c>
      <c r="F62" s="36" t="s">
        <v>229</v>
      </c>
      <c r="G62" s="13">
        <f t="shared" si="1"/>
        <v>185483</v>
      </c>
      <c r="H62" s="10">
        <v>185483</v>
      </c>
      <c r="I62" s="10">
        <v>0</v>
      </c>
      <c r="J62" s="10">
        <v>0</v>
      </c>
      <c r="K62" s="9">
        <f t="shared" si="2"/>
        <v>0</v>
      </c>
      <c r="L62" s="11"/>
      <c r="M62" s="15"/>
      <c r="N62" s="15"/>
    </row>
    <row r="63" spans="1:18" ht="41.4" x14ac:dyDescent="0.3">
      <c r="A63" s="35" t="s">
        <v>175</v>
      </c>
      <c r="B63" s="35" t="s">
        <v>176</v>
      </c>
      <c r="C63" s="35" t="s">
        <v>174</v>
      </c>
      <c r="D63" s="36" t="s">
        <v>177</v>
      </c>
      <c r="E63" s="36" t="s">
        <v>178</v>
      </c>
      <c r="F63" s="36" t="s">
        <v>226</v>
      </c>
      <c r="G63" s="13">
        <f t="shared" si="1"/>
        <v>18100</v>
      </c>
      <c r="H63" s="10">
        <v>18100</v>
      </c>
      <c r="I63" s="10">
        <v>0</v>
      </c>
      <c r="J63" s="10">
        <v>0</v>
      </c>
      <c r="K63" s="9">
        <f t="shared" si="2"/>
        <v>3620</v>
      </c>
      <c r="L63" s="11">
        <v>3620</v>
      </c>
      <c r="M63" s="15"/>
      <c r="N63" s="15"/>
    </row>
    <row r="64" spans="1:18" ht="82.8" x14ac:dyDescent="0.3">
      <c r="A64" s="35" t="s">
        <v>175</v>
      </c>
      <c r="B64" s="35" t="s">
        <v>176</v>
      </c>
      <c r="C64" s="35" t="s">
        <v>174</v>
      </c>
      <c r="D64" s="36" t="s">
        <v>177</v>
      </c>
      <c r="E64" s="36" t="s">
        <v>173</v>
      </c>
      <c r="F64" s="36" t="s">
        <v>230</v>
      </c>
      <c r="G64" s="13">
        <f t="shared" si="1"/>
        <v>212570</v>
      </c>
      <c r="H64" s="10">
        <v>212570</v>
      </c>
      <c r="I64" s="10">
        <v>0</v>
      </c>
      <c r="J64" s="10">
        <v>0</v>
      </c>
      <c r="K64" s="9">
        <f t="shared" si="2"/>
        <v>0</v>
      </c>
      <c r="L64" s="15"/>
      <c r="M64" s="16"/>
      <c r="N64" s="16"/>
    </row>
    <row r="65" spans="1:18" ht="41.4" x14ac:dyDescent="0.3">
      <c r="A65" s="33" t="s">
        <v>179</v>
      </c>
      <c r="B65" s="33" t="s">
        <v>15</v>
      </c>
      <c r="C65" s="33" t="s">
        <v>15</v>
      </c>
      <c r="D65" s="34" t="s">
        <v>180</v>
      </c>
      <c r="E65" s="34" t="s">
        <v>15</v>
      </c>
      <c r="F65" s="34" t="s">
        <v>15</v>
      </c>
      <c r="G65" s="13">
        <f t="shared" si="1"/>
        <v>370000</v>
      </c>
      <c r="H65" s="13">
        <f>H66</f>
        <v>370000</v>
      </c>
      <c r="I65" s="13">
        <f t="shared" ref="I65:J66" si="9">I66</f>
        <v>0</v>
      </c>
      <c r="J65" s="13">
        <f t="shared" si="9"/>
        <v>0</v>
      </c>
      <c r="K65" s="9">
        <f t="shared" si="2"/>
        <v>1630</v>
      </c>
      <c r="L65" s="12">
        <f>L66</f>
        <v>1630</v>
      </c>
      <c r="M65" s="12">
        <f t="shared" ref="M65:N66" si="10">M66</f>
        <v>0</v>
      </c>
      <c r="N65" s="12">
        <f t="shared" si="10"/>
        <v>0</v>
      </c>
    </row>
    <row r="66" spans="1:18" ht="41.4" x14ac:dyDescent="0.3">
      <c r="A66" s="33" t="s">
        <v>181</v>
      </c>
      <c r="B66" s="33" t="s">
        <v>15</v>
      </c>
      <c r="C66" s="33" t="s">
        <v>15</v>
      </c>
      <c r="D66" s="34" t="s">
        <v>180</v>
      </c>
      <c r="E66" s="34" t="s">
        <v>15</v>
      </c>
      <c r="F66" s="34" t="s">
        <v>15</v>
      </c>
      <c r="G66" s="13">
        <f>H66+I66</f>
        <v>370000</v>
      </c>
      <c r="H66" s="13">
        <f>H67</f>
        <v>370000</v>
      </c>
      <c r="I66" s="13">
        <f t="shared" si="9"/>
        <v>0</v>
      </c>
      <c r="J66" s="13">
        <f t="shared" si="9"/>
        <v>0</v>
      </c>
      <c r="K66" s="13">
        <f>K67</f>
        <v>1630</v>
      </c>
      <c r="L66" s="13">
        <f>L67</f>
        <v>1630</v>
      </c>
      <c r="M66" s="13">
        <f t="shared" si="10"/>
        <v>0</v>
      </c>
      <c r="N66" s="13">
        <f t="shared" si="10"/>
        <v>0</v>
      </c>
    </row>
    <row r="67" spans="1:18" ht="41.4" x14ac:dyDescent="0.3">
      <c r="A67" s="35" t="s">
        <v>182</v>
      </c>
      <c r="B67" s="35" t="s">
        <v>183</v>
      </c>
      <c r="C67" s="35" t="s">
        <v>184</v>
      </c>
      <c r="D67" s="36" t="s">
        <v>185</v>
      </c>
      <c r="E67" s="36" t="s">
        <v>186</v>
      </c>
      <c r="F67" s="36" t="s">
        <v>231</v>
      </c>
      <c r="G67" s="13">
        <f t="shared" ref="G67:G71" si="11">H67+I67</f>
        <v>370000</v>
      </c>
      <c r="H67" s="10">
        <v>370000</v>
      </c>
      <c r="I67" s="10">
        <v>0</v>
      </c>
      <c r="J67" s="10">
        <v>0</v>
      </c>
      <c r="K67" s="9">
        <f t="shared" ref="K67:K68" si="12">L67+M67</f>
        <v>1630</v>
      </c>
      <c r="L67" s="11">
        <v>1630</v>
      </c>
      <c r="M67" s="16"/>
      <c r="N67" s="16"/>
    </row>
    <row r="68" spans="1:18" ht="27.6" x14ac:dyDescent="0.3">
      <c r="A68" s="33">
        <v>3700000</v>
      </c>
      <c r="B68" s="33" t="s">
        <v>15</v>
      </c>
      <c r="C68" s="33" t="s">
        <v>15</v>
      </c>
      <c r="D68" s="34" t="s">
        <v>187</v>
      </c>
      <c r="E68" s="34" t="s">
        <v>15</v>
      </c>
      <c r="F68" s="34" t="s">
        <v>15</v>
      </c>
      <c r="G68" s="13">
        <f t="shared" si="11"/>
        <v>1030000</v>
      </c>
      <c r="H68" s="13">
        <f t="shared" ref="H68" si="13">H69</f>
        <v>280000</v>
      </c>
      <c r="I68" s="13">
        <f t="shared" ref="I68:M69" si="14">I69</f>
        <v>750000</v>
      </c>
      <c r="J68" s="13">
        <f t="shared" si="14"/>
        <v>750000</v>
      </c>
      <c r="K68" s="9">
        <f t="shared" si="12"/>
        <v>1030000</v>
      </c>
      <c r="L68" s="14">
        <f t="shared" ref="L68" si="15">L69</f>
        <v>280000</v>
      </c>
      <c r="M68" s="14">
        <f t="shared" ref="M68:N69" si="16">M69</f>
        <v>750000</v>
      </c>
      <c r="N68" s="14">
        <f t="shared" si="16"/>
        <v>750000</v>
      </c>
    </row>
    <row r="69" spans="1:18" ht="27.6" x14ac:dyDescent="0.3">
      <c r="A69" s="33">
        <v>3710000</v>
      </c>
      <c r="B69" s="33" t="s">
        <v>15</v>
      </c>
      <c r="C69" s="33" t="s">
        <v>15</v>
      </c>
      <c r="D69" s="34" t="s">
        <v>187</v>
      </c>
      <c r="E69" s="34" t="s">
        <v>15</v>
      </c>
      <c r="F69" s="34" t="s">
        <v>15</v>
      </c>
      <c r="G69" s="13">
        <f>G70</f>
        <v>1030000</v>
      </c>
      <c r="H69" s="13">
        <f>H70</f>
        <v>280000</v>
      </c>
      <c r="I69" s="13">
        <f t="shared" si="14"/>
        <v>750000</v>
      </c>
      <c r="J69" s="13">
        <f t="shared" si="14"/>
        <v>750000</v>
      </c>
      <c r="K69" s="8">
        <f t="shared" si="14"/>
        <v>1030000</v>
      </c>
      <c r="L69" s="8">
        <f t="shared" si="14"/>
        <v>280000</v>
      </c>
      <c r="M69" s="8">
        <f t="shared" si="14"/>
        <v>750000</v>
      </c>
      <c r="N69" s="8">
        <f t="shared" si="16"/>
        <v>750000</v>
      </c>
    </row>
    <row r="70" spans="1:18" ht="82.8" x14ac:dyDescent="0.3">
      <c r="A70" s="35">
        <v>3719800</v>
      </c>
      <c r="B70" s="35">
        <v>9800</v>
      </c>
      <c r="C70" s="35">
        <v>180</v>
      </c>
      <c r="D70" s="36" t="s">
        <v>188</v>
      </c>
      <c r="E70" s="36" t="s">
        <v>31</v>
      </c>
      <c r="F70" s="36" t="s">
        <v>232</v>
      </c>
      <c r="G70" s="13">
        <f t="shared" ref="G70" si="17">H70+I70</f>
        <v>1030000</v>
      </c>
      <c r="H70" s="10">
        <v>280000</v>
      </c>
      <c r="I70" s="10">
        <v>750000</v>
      </c>
      <c r="J70" s="10">
        <v>750000</v>
      </c>
      <c r="K70" s="9">
        <f t="shared" ref="K70" si="18">L70+M70</f>
        <v>1030000</v>
      </c>
      <c r="L70" s="11">
        <v>280000</v>
      </c>
      <c r="M70" s="16">
        <v>750000</v>
      </c>
      <c r="N70" s="16">
        <v>750000</v>
      </c>
    </row>
    <row r="71" spans="1:18" s="26" customFormat="1" x14ac:dyDescent="0.3">
      <c r="A71" s="42" t="s">
        <v>189</v>
      </c>
      <c r="B71" s="42" t="s">
        <v>189</v>
      </c>
      <c r="C71" s="42" t="s">
        <v>189</v>
      </c>
      <c r="D71" s="43" t="s">
        <v>190</v>
      </c>
      <c r="E71" s="43" t="s">
        <v>189</v>
      </c>
      <c r="F71" s="43" t="s">
        <v>189</v>
      </c>
      <c r="G71" s="13">
        <f t="shared" si="11"/>
        <v>50270206.259999998</v>
      </c>
      <c r="H71" s="13">
        <f>H12+H54+H65+H68</f>
        <v>42911002</v>
      </c>
      <c r="I71" s="13">
        <f>I12+I54+I65+I68</f>
        <v>7359204.2599999998</v>
      </c>
      <c r="J71" s="13">
        <f>J12+J54+J65+J68</f>
        <v>1791569</v>
      </c>
      <c r="K71" s="24">
        <f>L71+M71</f>
        <v>8733353.0600000005</v>
      </c>
      <c r="L71" s="23">
        <f>L12+L54+L65+L68</f>
        <v>7564255.7400000002</v>
      </c>
      <c r="M71" s="23">
        <f>M12+M54+M65+M68</f>
        <v>1169097.32</v>
      </c>
      <c r="N71" s="23">
        <f>N12+N54+N65+N68</f>
        <v>859122</v>
      </c>
      <c r="O71" s="25"/>
      <c r="P71" s="25"/>
      <c r="Q71" s="25"/>
      <c r="R71" s="25"/>
    </row>
    <row r="72" spans="1:18" x14ac:dyDescent="0.3">
      <c r="A72" s="44"/>
      <c r="B72" s="44"/>
      <c r="C72" s="44"/>
      <c r="D72" s="44"/>
      <c r="E72" s="44"/>
      <c r="F72" s="44"/>
      <c r="G72" s="44"/>
      <c r="H72" s="44"/>
      <c r="I72" s="44"/>
      <c r="J72" s="44"/>
    </row>
    <row r="73" spans="1:18" x14ac:dyDescent="0.3">
      <c r="A73" s="51"/>
      <c r="B73" s="51"/>
      <c r="C73" s="51"/>
      <c r="D73" s="51"/>
      <c r="E73" s="51"/>
      <c r="F73" s="51"/>
      <c r="G73" s="51"/>
      <c r="H73" s="51"/>
      <c r="I73" s="51"/>
      <c r="J73" s="51"/>
    </row>
    <row r="74" spans="1:18" x14ac:dyDescent="0.3">
      <c r="A74" s="44"/>
      <c r="B74" s="44"/>
      <c r="C74" s="44"/>
      <c r="D74" s="44"/>
      <c r="E74" s="44"/>
      <c r="F74" s="44"/>
      <c r="G74" s="44"/>
      <c r="H74" s="44"/>
      <c r="I74" s="44"/>
      <c r="J74" s="44"/>
    </row>
    <row r="75" spans="1:18" s="17" customFormat="1" ht="39.75" customHeight="1" x14ac:dyDescent="0.35">
      <c r="A75" s="52" t="s">
        <v>191</v>
      </c>
      <c r="B75" s="52"/>
      <c r="C75" s="52"/>
      <c r="E75" s="18" t="s">
        <v>192</v>
      </c>
      <c r="F75" s="19"/>
      <c r="G75" s="19"/>
      <c r="H75" s="19"/>
      <c r="I75" s="19"/>
      <c r="J75"/>
      <c r="K75" s="20"/>
      <c r="L75" s="20"/>
      <c r="M75" s="20"/>
      <c r="N75" s="20"/>
      <c r="O75" s="21"/>
      <c r="P75" s="21"/>
      <c r="Q75" s="21"/>
      <c r="R75" s="21"/>
    </row>
  </sheetData>
  <mergeCells count="19">
    <mergeCell ref="A73:J73"/>
    <mergeCell ref="A75:C75"/>
    <mergeCell ref="G1:J1"/>
    <mergeCell ref="A5:N5"/>
    <mergeCell ref="A8:A10"/>
    <mergeCell ref="B8:B10"/>
    <mergeCell ref="C8:C10"/>
    <mergeCell ref="D8:D10"/>
    <mergeCell ref="E8:E10"/>
    <mergeCell ref="F8:F10"/>
    <mergeCell ref="G8:J8"/>
    <mergeCell ref="K8:N8"/>
    <mergeCell ref="G9:G10"/>
    <mergeCell ref="L2:N2"/>
    <mergeCell ref="H9:H10"/>
    <mergeCell ref="I9:J9"/>
    <mergeCell ref="K9:K10"/>
    <mergeCell ref="L9:L10"/>
    <mergeCell ref="M9:N9"/>
  </mergeCells>
  <printOptions gridLines="1"/>
  <pageMargins left="0.19685039370078741" right="0.19685039370078741" top="0.39370078740157483" bottom="0.19685039370078741" header="0" footer="0"/>
  <pageSetup paperSize="9" scale="69" fitToHeight="0" orientation="landscape" r:id="rId1"/>
  <headerFooter differentFirst="1">
    <oddHeader>&amp;C&amp;P&amp;Rпродовження додатка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Лист1</vt:lpstr>
      <vt:lpstr>Лист1!Область_друку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Usher</cp:lastModifiedBy>
  <cp:revision>9</cp:revision>
  <cp:lastPrinted>2023-04-30T11:30:06Z</cp:lastPrinted>
  <dcterms:created xsi:type="dcterms:W3CDTF">2021-02-22T13:28:45Z</dcterms:created>
  <dcterms:modified xsi:type="dcterms:W3CDTF">2023-04-30T11:30:34Z</dcterms:modified>
</cp:coreProperties>
</file>