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484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'Лист1'!$A$1:$K$153</definedName>
  </definedNames>
  <calcPr fullCalcOnLoad="1"/>
</workbook>
</file>

<file path=xl/sharedStrings.xml><?xml version="1.0" encoding="utf-8"?>
<sst xmlns="http://schemas.openxmlformats.org/spreadsheetml/2006/main" count="173" uniqueCount="151">
  <si>
    <t>ПОГОДЖЕНО</t>
  </si>
  <si>
    <t>___________________________</t>
  </si>
  <si>
    <t>(дата)</t>
  </si>
  <si>
    <t>ЗАТВЕРДЖЕНО</t>
  </si>
  <si>
    <t>(посада уповноваженої особи)</t>
  </si>
  <si>
    <t>____________________________________________________</t>
  </si>
  <si>
    <t>______________________________</t>
  </si>
  <si>
    <t>М.П.                  (підпис, П.І.Б)</t>
  </si>
  <si>
    <t>у тому числі по кварталах планового року</t>
  </si>
  <si>
    <t>І</t>
  </si>
  <si>
    <t>ІІ</t>
  </si>
  <si>
    <t>III</t>
  </si>
  <si>
    <t>IV</t>
  </si>
  <si>
    <t>Найменування показника</t>
  </si>
  <si>
    <t>Код рядка</t>
  </si>
  <si>
    <t>Фінансовий план поточного року (затведжений зі змінами)</t>
  </si>
  <si>
    <t>Прогноз на поточний рік</t>
  </si>
  <si>
    <t>Плановий рік (усього)</t>
  </si>
  <si>
    <t>1. Формування фінансовий результатів</t>
  </si>
  <si>
    <t>Доходи</t>
  </si>
  <si>
    <t>Інші доходи, у т.ч.</t>
  </si>
  <si>
    <t>Видатки</t>
  </si>
  <si>
    <t>Нарахування на оплату праці</t>
  </si>
  <si>
    <t>Видатки на відрядження</t>
  </si>
  <si>
    <t>Оплата комунальних послуг та енергоносіїв, у т.ч.</t>
  </si>
  <si>
    <t xml:space="preserve">        оплата теплопостачання</t>
  </si>
  <si>
    <t xml:space="preserve">        оплата водопостачання та водовідведення</t>
  </si>
  <si>
    <t xml:space="preserve">        оплата електроенергії</t>
  </si>
  <si>
    <t xml:space="preserve">        оплата інших енергоносіїв</t>
  </si>
  <si>
    <t>Окремі заходи по реалізації державних (регіональних) програм, не віднесені до заходів розвитку</t>
  </si>
  <si>
    <t>Соціальне забезпечення</t>
  </si>
  <si>
    <t>Інші поточні видатки</t>
  </si>
  <si>
    <t>Резервний фонд</t>
  </si>
  <si>
    <t>Усього  доходів</t>
  </si>
  <si>
    <t>Фінансовий результат</t>
  </si>
  <si>
    <t>2. Розрахунки з бюджетом</t>
  </si>
  <si>
    <t>3. Інвестиційна діяльність</t>
  </si>
  <si>
    <t>Доходи від інвестиційної діяльності, у т.ч.</t>
  </si>
  <si>
    <t xml:space="preserve">         доходи з місцевого бюджету цільового фінансування по                                                                                                 капітальних видатках</t>
  </si>
  <si>
    <t>Капітальні інвестиції, у т.ч.</t>
  </si>
  <si>
    <t xml:space="preserve">         капітальне будівництво</t>
  </si>
  <si>
    <t xml:space="preserve">         придбання (виготовлення)основних засобів</t>
  </si>
  <si>
    <t xml:space="preserve">         модернізація,модифікація (добудова, дообладнання, реконструкція) основних засобів</t>
  </si>
  <si>
    <t xml:space="preserve">         капітальний ремонт</t>
  </si>
  <si>
    <t>Вартість основних засобів</t>
  </si>
  <si>
    <t>4. Фінансова діяльність</t>
  </si>
  <si>
    <t xml:space="preserve">         кредити</t>
  </si>
  <si>
    <t xml:space="preserve">         позики</t>
  </si>
  <si>
    <t xml:space="preserve">         депозити</t>
  </si>
  <si>
    <t>Інші надходження</t>
  </si>
  <si>
    <t>Доходи від фінансової діяльності за зобов'язаннями, у т.ч.:</t>
  </si>
  <si>
    <t>Витрати від фінансової діяльності за зобов'язаннями, у т.ч.:</t>
  </si>
  <si>
    <t>Інші витрати</t>
  </si>
  <si>
    <t>Необоротні активи</t>
  </si>
  <si>
    <t>Оборотні активи</t>
  </si>
  <si>
    <t>Усього активи</t>
  </si>
  <si>
    <t>Дебіторська заборгованість</t>
  </si>
  <si>
    <t>Фонд оплати праці, у.т.ч.:</t>
  </si>
  <si>
    <t>Уточнений</t>
  </si>
  <si>
    <t>Змінений</t>
  </si>
  <si>
    <t>Проект</t>
  </si>
  <si>
    <t>зробити позначку Х</t>
  </si>
  <si>
    <t>Коди</t>
  </si>
  <si>
    <t xml:space="preserve">Одиниця виміру                                                                        </t>
  </si>
  <si>
    <t>тис.грн.</t>
  </si>
  <si>
    <t>за ЄДРПОУ</t>
  </si>
  <si>
    <t>за КОПФГ</t>
  </si>
  <si>
    <t>за КОАТУУ</t>
  </si>
  <si>
    <t>за СПОДУ</t>
  </si>
  <si>
    <t>за ЗКГНГ</t>
  </si>
  <si>
    <t>за КВЕД</t>
  </si>
  <si>
    <t>стандарти звітності МСФЗ</t>
  </si>
  <si>
    <t xml:space="preserve">        дохід від реалізації необоротних активів</t>
  </si>
  <si>
    <t xml:space="preserve">        дохід від  оренди активів</t>
  </si>
  <si>
    <t xml:space="preserve">        паливо-мастильні матеріали</t>
  </si>
  <si>
    <t xml:space="preserve">        запчастини для автомобілів</t>
  </si>
  <si>
    <t xml:space="preserve">        канцтовари</t>
  </si>
  <si>
    <t xml:space="preserve">        виробнича собівартісь</t>
  </si>
  <si>
    <t xml:space="preserve">        загальновиробничі та адміністративні витрати</t>
  </si>
  <si>
    <t>КЕКВ</t>
  </si>
  <si>
    <t>5. Звіт про фінансовий стан</t>
  </si>
  <si>
    <t>6. Дані про персонал та оплату праці</t>
  </si>
  <si>
    <t>Залишок коштів на початок планового року</t>
  </si>
  <si>
    <t>Заликок коштів на рахунках на кінець звітного періоду</t>
  </si>
  <si>
    <t>Оплата праці</t>
  </si>
  <si>
    <t xml:space="preserve">        оргтехніка</t>
  </si>
  <si>
    <t xml:space="preserve">        страхові  внески</t>
  </si>
  <si>
    <t xml:space="preserve">        по оплаті праці</t>
  </si>
  <si>
    <t>Предмети і матеріали, обладнання та інвентар, у т.ч.</t>
  </si>
  <si>
    <t>Оплата послуг (крім комунальних), у т.ч.</t>
  </si>
  <si>
    <t>Усього видатків, у т.ч.:</t>
  </si>
  <si>
    <t xml:space="preserve">Кредиторська заборгованість, у т.ч </t>
  </si>
  <si>
    <t xml:space="preserve">        по сплаті за енергоносії</t>
  </si>
  <si>
    <t xml:space="preserve">       благодійна допомога</t>
  </si>
  <si>
    <t xml:space="preserve">Капітальні видатки </t>
  </si>
  <si>
    <t>Дохід (виручка) від реалізації продукції (товарів, робіт,послуг), в т.ч.</t>
  </si>
  <si>
    <t>Плановий рік</t>
  </si>
  <si>
    <t>ІІІ</t>
  </si>
  <si>
    <t>ІV</t>
  </si>
  <si>
    <t>Міський голова</t>
  </si>
  <si>
    <t>Примаков Г.А.</t>
  </si>
  <si>
    <t>Фінансове управління Менської міської ради</t>
  </si>
  <si>
    <t>М.П.                    (підпис, П.І.Б)</t>
  </si>
  <si>
    <t>Дохід з місцевого бюджету за цільовими програмами, у т.ч.:</t>
  </si>
  <si>
    <t>___________________________Нерослик А.П.</t>
  </si>
  <si>
    <r>
      <t xml:space="preserve">Територія                                                                                        </t>
    </r>
    <r>
      <rPr>
        <b/>
        <sz val="14"/>
        <rFont val="Arial Cyr"/>
        <family val="0"/>
      </rPr>
      <t xml:space="preserve"> </t>
    </r>
  </si>
  <si>
    <t xml:space="preserve">Орган державного управління                                                                   </t>
  </si>
  <si>
    <r>
      <t xml:space="preserve">Галузь  </t>
    </r>
    <r>
      <rPr>
        <b/>
        <sz val="14"/>
        <rFont val="Arial Cyr"/>
        <family val="0"/>
      </rPr>
      <t xml:space="preserve">                                                                                                                                     </t>
    </r>
  </si>
  <si>
    <t xml:space="preserve">Вид економічної діяльності                                                                                         </t>
  </si>
  <si>
    <t xml:space="preserve">Форма власності                                                                                                                              </t>
  </si>
  <si>
    <r>
      <t xml:space="preserve">Телефон                                                                                                                                                   </t>
    </r>
    <r>
      <rPr>
        <b/>
        <sz val="14"/>
        <rFont val="Arial Cyr"/>
        <family val="0"/>
      </rPr>
      <t xml:space="preserve"> </t>
    </r>
  </si>
  <si>
    <t xml:space="preserve">        програмне забезпечення</t>
  </si>
  <si>
    <t xml:space="preserve">        періодичні видання</t>
  </si>
  <si>
    <t xml:space="preserve">        навчання персоналу</t>
  </si>
  <si>
    <t xml:space="preserve">        комісія банку</t>
  </si>
  <si>
    <t xml:space="preserve">        амортизація</t>
  </si>
  <si>
    <t>Х</t>
  </si>
  <si>
    <t>14232978</t>
  </si>
  <si>
    <t>68.2</t>
  </si>
  <si>
    <r>
      <t xml:space="preserve">Призвіще та ініціали керівника     </t>
    </r>
    <r>
      <rPr>
        <b/>
        <sz val="14"/>
        <rFont val="Arial Cyr"/>
        <family val="0"/>
      </rPr>
      <t xml:space="preserve"> Квашук Валерій Анатолійович </t>
    </r>
    <r>
      <rPr>
        <sz val="14"/>
        <rFont val="Arial Cyr"/>
        <family val="0"/>
      </rPr>
      <t xml:space="preserve">                                                                                                </t>
    </r>
  </si>
  <si>
    <r>
      <t xml:space="preserve">Місцезнаходження </t>
    </r>
    <r>
      <rPr>
        <b/>
        <sz val="14"/>
        <rFont val="Arial Cyr"/>
        <family val="0"/>
      </rPr>
      <t xml:space="preserve"> 15600 Чернігівська обл. м. Мена вул. Героїв АТО 6     </t>
    </r>
    <r>
      <rPr>
        <sz val="14"/>
        <rFont val="Arial Cyr"/>
        <family val="0"/>
      </rPr>
      <t xml:space="preserve">                                                                                                 </t>
    </r>
  </si>
  <si>
    <r>
      <t xml:space="preserve">Організаційно-правова форма                    </t>
    </r>
    <r>
      <rPr>
        <b/>
        <sz val="14"/>
        <rFont val="Arial Cyr"/>
        <family val="0"/>
      </rPr>
      <t xml:space="preserve">    Комунальне підприємство </t>
    </r>
    <r>
      <rPr>
        <sz val="14"/>
        <rFont val="Arial Cyr"/>
        <family val="0"/>
      </rPr>
      <t xml:space="preserve">                                                              </t>
    </r>
  </si>
  <si>
    <t>Директор</t>
  </si>
  <si>
    <t>Бухгалтер</t>
  </si>
  <si>
    <t>Спец.діджиталізації</t>
  </si>
  <si>
    <t>Спец.архітектурно-го планування та БТІ</t>
  </si>
  <si>
    <t>Землевпорядник</t>
  </si>
  <si>
    <t>Завгосп</t>
  </si>
  <si>
    <t xml:space="preserve">          дохід від надання послуг БТІ</t>
  </si>
  <si>
    <t xml:space="preserve">          дохід від надання платних послуг Діджиталізації</t>
  </si>
  <si>
    <t>програма підтримки й розвитку комунальних підприємств, що здійснюється в галузі містобудування, архітектури та благоустрою на 2021 рік.</t>
  </si>
  <si>
    <t xml:space="preserve">          дохід з надання послуг з землеупорядника                                                                     </t>
  </si>
  <si>
    <t>Середньомісячні витрати на оплату праці одного працівника, у т.ч.:</t>
  </si>
  <si>
    <t>Енергоменеджер</t>
  </si>
  <si>
    <r>
      <t xml:space="preserve">Рік                                                                                         </t>
    </r>
    <r>
      <rPr>
        <b/>
        <sz val="14"/>
        <rFont val="Arial Cyr"/>
        <family val="0"/>
      </rPr>
      <t>2023</t>
    </r>
  </si>
  <si>
    <r>
      <t xml:space="preserve">Назва підприємства                    </t>
    </r>
    <r>
      <rPr>
        <b/>
        <sz val="14"/>
        <rFont val="Arial Cyr"/>
        <family val="0"/>
      </rPr>
      <t xml:space="preserve">КП "Агенція регіонального розвитку Менщини"  Менської міської ради            </t>
    </r>
    <r>
      <rPr>
        <sz val="14"/>
        <rFont val="Arial Cyr"/>
        <family val="0"/>
      </rPr>
      <t xml:space="preserve">                                            </t>
    </r>
  </si>
  <si>
    <t>ФІНАНСОВИЙ ПЛАН ПІДПРИЄМСТВА НА  2023 РІК</t>
  </si>
  <si>
    <t>Факт минулого року 2022</t>
  </si>
  <si>
    <r>
      <t xml:space="preserve">        оплата телефонного зв</t>
    </r>
    <r>
      <rPr>
        <sz val="14"/>
        <rFont val="Calibri"/>
        <family val="2"/>
      </rPr>
      <t>'</t>
    </r>
    <r>
      <rPr>
        <sz val="14"/>
        <rFont val="Arial Cyr"/>
        <family val="0"/>
      </rPr>
      <t>язку</t>
    </r>
  </si>
  <si>
    <t>Спеціаліст</t>
  </si>
  <si>
    <t xml:space="preserve">          дохід від продажу деревини</t>
  </si>
  <si>
    <t>Сплата податків та зборів всього</t>
  </si>
  <si>
    <t>в т.ч. ПДФО</t>
  </si>
  <si>
    <t>Середньорічна кількість працівників, у т.ч.</t>
  </si>
  <si>
    <t>Індикатори та коефіцієнти для аналізу фінансового плану</t>
  </si>
  <si>
    <t>коефіцієнт оновлення основних засобів</t>
  </si>
  <si>
    <t>коефіцієнт зростання доходів</t>
  </si>
  <si>
    <t>коефіцієнт зростання середної заробітної плати</t>
  </si>
  <si>
    <t>Додаток
до рішення виконавочго комітету
Менської міської ради
20 грудня 2022 року №263</t>
  </si>
  <si>
    <t>Валерій КВАШУК</t>
  </si>
  <si>
    <t>Директор  КП "Агенція регіонального розвитку Менщини"</t>
  </si>
</sst>
</file>

<file path=xl/styles.xml><?xml version="1.0" encoding="utf-8"?>
<styleSheet xmlns="http://schemas.openxmlformats.org/spreadsheetml/2006/main">
  <numFmts count="1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0.0"/>
    <numFmt numFmtId="173" formatCode="#,##0.0"/>
  </numFmts>
  <fonts count="5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sz val="14"/>
      <color indexed="10"/>
      <name val="Arial Cyr"/>
      <family val="0"/>
    </font>
    <font>
      <b/>
      <sz val="14"/>
      <color indexed="10"/>
      <name val="Arial Cyr"/>
      <family val="0"/>
    </font>
    <font>
      <sz val="14"/>
      <name val="Times New Roman"/>
      <family val="1"/>
    </font>
    <font>
      <sz val="14"/>
      <name val="Calibri"/>
      <family val="2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i/>
      <sz val="14"/>
      <color indexed="8"/>
      <name val="Arial Cyr"/>
      <family val="0"/>
    </font>
    <font>
      <sz val="14"/>
      <color indexed="8"/>
      <name val="Arial Cyr"/>
      <family val="0"/>
    </font>
    <font>
      <u val="single"/>
      <sz val="10"/>
      <color indexed="30"/>
      <name val="Arial Cyr"/>
      <family val="0"/>
    </font>
    <font>
      <u val="single"/>
      <sz val="10"/>
      <color indexed="25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yr"/>
      <family val="0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i/>
      <sz val="14"/>
      <color rgb="FF000000"/>
      <name val="Arial Cyr"/>
      <family val="0"/>
    </font>
    <font>
      <sz val="14"/>
      <color rgb="FFFF0000"/>
      <name val="Arial Cyr"/>
      <family val="0"/>
    </font>
    <font>
      <sz val="14"/>
      <color rgb="FF000000"/>
      <name val="Arial Cyr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9" fontId="0" fillId="0" borderId="0" applyFont="0" applyFill="0" applyBorder="0" applyAlignment="0" applyProtection="0"/>
    <xf numFmtId="0" fontId="34" fillId="21" borderId="0" applyNumberFormat="0" applyBorder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40" fillId="28" borderId="6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46" fillId="31" borderId="0" applyNumberFormat="0" applyBorder="0" applyAlignment="0" applyProtection="0"/>
    <xf numFmtId="0" fontId="0" fillId="32" borderId="8" applyNumberFormat="0" applyFont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0" fillId="33" borderId="0" xfId="0" applyFill="1" applyAlignment="1">
      <alignment/>
    </xf>
    <xf numFmtId="0" fontId="3" fillId="0" borderId="0" xfId="0" applyFont="1" applyAlignment="1">
      <alignment/>
    </xf>
    <xf numFmtId="0" fontId="3" fillId="33" borderId="0" xfId="0" applyFont="1" applyFill="1" applyAlignment="1">
      <alignment/>
    </xf>
    <xf numFmtId="0" fontId="4" fillId="0" borderId="0" xfId="0" applyFont="1" applyAlignment="1">
      <alignment/>
    </xf>
    <xf numFmtId="0" fontId="4" fillId="33" borderId="0" xfId="0" applyFont="1" applyFill="1" applyAlignment="1">
      <alignment/>
    </xf>
    <xf numFmtId="0" fontId="3" fillId="0" borderId="10" xfId="0" applyFont="1" applyBorder="1" applyAlignment="1">
      <alignment horizontal="center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3" fillId="0" borderId="10" xfId="0" applyFont="1" applyBorder="1" applyAlignment="1">
      <alignment/>
    </xf>
    <xf numFmtId="0" fontId="4" fillId="34" borderId="10" xfId="0" applyFont="1" applyFill="1" applyBorder="1" applyAlignment="1">
      <alignment/>
    </xf>
    <xf numFmtId="0" fontId="4" fillId="0" borderId="10" xfId="0" applyFont="1" applyBorder="1" applyAlignment="1">
      <alignment/>
    </xf>
    <xf numFmtId="0" fontId="5" fillId="35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173" fontId="4" fillId="33" borderId="10" xfId="0" applyNumberFormat="1" applyFont="1" applyFill="1" applyBorder="1" applyAlignment="1">
      <alignment/>
    </xf>
    <xf numFmtId="173" fontId="3" fillId="33" borderId="10" xfId="0" applyNumberFormat="1" applyFont="1" applyFill="1" applyBorder="1" applyAlignment="1">
      <alignment/>
    </xf>
    <xf numFmtId="0" fontId="6" fillId="33" borderId="0" xfId="0" applyFont="1" applyFill="1" applyAlignment="1">
      <alignment/>
    </xf>
    <xf numFmtId="0" fontId="5" fillId="36" borderId="10" xfId="0" applyFont="1" applyFill="1" applyBorder="1" applyAlignment="1">
      <alignment/>
    </xf>
    <xf numFmtId="172" fontId="4" fillId="0" borderId="10" xfId="0" applyNumberFormat="1" applyFont="1" applyBorder="1" applyAlignment="1">
      <alignment/>
    </xf>
    <xf numFmtId="172" fontId="3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2" fontId="3" fillId="0" borderId="10" xfId="0" applyNumberFormat="1" applyFont="1" applyBorder="1" applyAlignment="1">
      <alignment/>
    </xf>
    <xf numFmtId="0" fontId="3" fillId="0" borderId="10" xfId="0" applyFont="1" applyFill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33" borderId="10" xfId="0" applyFont="1" applyFill="1" applyBorder="1" applyAlignment="1">
      <alignment wrapText="1"/>
    </xf>
    <xf numFmtId="0" fontId="4" fillId="35" borderId="10" xfId="0" applyFont="1" applyFill="1" applyBorder="1" applyAlignment="1">
      <alignment/>
    </xf>
    <xf numFmtId="0" fontId="4" fillId="35" borderId="10" xfId="0" applyFont="1" applyFill="1" applyBorder="1" applyAlignment="1">
      <alignment wrapText="1"/>
    </xf>
    <xf numFmtId="0" fontId="3" fillId="35" borderId="10" xfId="0" applyFont="1" applyFill="1" applyBorder="1" applyAlignment="1">
      <alignment/>
    </xf>
    <xf numFmtId="173" fontId="4" fillId="35" borderId="10" xfId="0" applyNumberFormat="1" applyFont="1" applyFill="1" applyBorder="1" applyAlignment="1">
      <alignment/>
    </xf>
    <xf numFmtId="0" fontId="4" fillId="36" borderId="10" xfId="0" applyFont="1" applyFill="1" applyBorder="1" applyAlignment="1">
      <alignment/>
    </xf>
    <xf numFmtId="0" fontId="4" fillId="36" borderId="10" xfId="0" applyFont="1" applyFill="1" applyBorder="1" applyAlignment="1">
      <alignment wrapText="1"/>
    </xf>
    <xf numFmtId="0" fontId="3" fillId="36" borderId="10" xfId="0" applyFont="1" applyFill="1" applyBorder="1" applyAlignment="1">
      <alignment/>
    </xf>
    <xf numFmtId="173" fontId="4" fillId="36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 wrapText="1"/>
    </xf>
    <xf numFmtId="0" fontId="4" fillId="34" borderId="10" xfId="0" applyFont="1" applyFill="1" applyBorder="1" applyAlignment="1">
      <alignment wrapText="1"/>
    </xf>
    <xf numFmtId="173" fontId="4" fillId="34" borderId="10" xfId="0" applyNumberFormat="1" applyFont="1" applyFill="1" applyBorder="1" applyAlignment="1">
      <alignment/>
    </xf>
    <xf numFmtId="0" fontId="7" fillId="33" borderId="0" xfId="0" applyFont="1" applyFill="1" applyAlignment="1">
      <alignment/>
    </xf>
    <xf numFmtId="172" fontId="3" fillId="33" borderId="0" xfId="0" applyNumberFormat="1" applyFont="1" applyFill="1" applyAlignment="1">
      <alignment/>
    </xf>
    <xf numFmtId="172" fontId="3" fillId="33" borderId="0" xfId="0" applyNumberFormat="1" applyFont="1" applyFill="1" applyBorder="1" applyAlignment="1">
      <alignment/>
    </xf>
    <xf numFmtId="172" fontId="4" fillId="33" borderId="10" xfId="0" applyNumberFormat="1" applyFont="1" applyFill="1" applyBorder="1" applyAlignment="1">
      <alignment/>
    </xf>
    <xf numFmtId="172" fontId="3" fillId="33" borderId="10" xfId="0" applyNumberFormat="1" applyFont="1" applyFill="1" applyBorder="1" applyAlignment="1">
      <alignment/>
    </xf>
    <xf numFmtId="173" fontId="3" fillId="33" borderId="10" xfId="0" applyNumberFormat="1" applyFont="1" applyFill="1" applyBorder="1" applyAlignment="1">
      <alignment horizontal="center"/>
    </xf>
    <xf numFmtId="173" fontId="4" fillId="37" borderId="10" xfId="0" applyNumberFormat="1" applyFont="1" applyFill="1" applyBorder="1" applyAlignment="1">
      <alignment/>
    </xf>
    <xf numFmtId="173" fontId="3" fillId="37" borderId="10" xfId="0" applyNumberFormat="1" applyFont="1" applyFill="1" applyBorder="1" applyAlignment="1">
      <alignment/>
    </xf>
    <xf numFmtId="173" fontId="3" fillId="0" borderId="0" xfId="0" applyNumberFormat="1" applyFont="1" applyAlignment="1">
      <alignment/>
    </xf>
    <xf numFmtId="172" fontId="4" fillId="35" borderId="10" xfId="0" applyNumberFormat="1" applyFont="1" applyFill="1" applyBorder="1" applyAlignment="1">
      <alignment/>
    </xf>
    <xf numFmtId="172" fontId="4" fillId="36" borderId="10" xfId="0" applyNumberFormat="1" applyFont="1" applyFill="1" applyBorder="1" applyAlignment="1">
      <alignment/>
    </xf>
    <xf numFmtId="2" fontId="4" fillId="33" borderId="10" xfId="0" applyNumberFormat="1" applyFont="1" applyFill="1" applyBorder="1" applyAlignment="1">
      <alignment/>
    </xf>
    <xf numFmtId="0" fontId="3" fillId="0" borderId="0" xfId="0" applyFont="1" applyBorder="1" applyAlignment="1">
      <alignment/>
    </xf>
    <xf numFmtId="0" fontId="3" fillId="33" borderId="0" xfId="0" applyFont="1" applyFill="1" applyBorder="1" applyAlignment="1">
      <alignment/>
    </xf>
    <xf numFmtId="0" fontId="3" fillId="0" borderId="11" xfId="0" applyFont="1" applyBorder="1" applyAlignment="1">
      <alignment/>
    </xf>
    <xf numFmtId="0" fontId="5" fillId="0" borderId="12" xfId="0" applyFont="1" applyBorder="1" applyAlignment="1">
      <alignment wrapText="1"/>
    </xf>
    <xf numFmtId="0" fontId="8" fillId="0" borderId="10" xfId="0" applyFont="1" applyBorder="1" applyAlignment="1">
      <alignment horizontal="justify" vertical="top" wrapText="1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3" fillId="33" borderId="10" xfId="0" applyFont="1" applyFill="1" applyBorder="1" applyAlignment="1">
      <alignment horizontal="center" wrapText="1"/>
    </xf>
    <xf numFmtId="0" fontId="3" fillId="0" borderId="12" xfId="0" applyFont="1" applyBorder="1" applyAlignment="1">
      <alignment/>
    </xf>
    <xf numFmtId="0" fontId="3" fillId="33" borderId="12" xfId="0" applyFont="1" applyFill="1" applyBorder="1" applyAlignment="1">
      <alignment/>
    </xf>
    <xf numFmtId="0" fontId="5" fillId="0" borderId="13" xfId="0" applyFont="1" applyBorder="1" applyAlignment="1">
      <alignment wrapText="1"/>
    </xf>
    <xf numFmtId="0" fontId="4" fillId="33" borderId="12" xfId="0" applyFont="1" applyFill="1" applyBorder="1" applyAlignment="1">
      <alignment/>
    </xf>
    <xf numFmtId="0" fontId="50" fillId="0" borderId="10" xfId="0" applyFont="1" applyBorder="1" applyAlignment="1">
      <alignment wrapText="1"/>
    </xf>
    <xf numFmtId="0" fontId="4" fillId="0" borderId="14" xfId="0" applyFont="1" applyBorder="1" applyAlignment="1">
      <alignment/>
    </xf>
    <xf numFmtId="173" fontId="4" fillId="33" borderId="11" xfId="0" applyNumberFormat="1" applyFont="1" applyFill="1" applyBorder="1" applyAlignment="1">
      <alignment/>
    </xf>
    <xf numFmtId="173" fontId="4" fillId="37" borderId="0" xfId="0" applyNumberFormat="1" applyFont="1" applyFill="1" applyBorder="1" applyAlignment="1">
      <alignment/>
    </xf>
    <xf numFmtId="0" fontId="51" fillId="33" borderId="10" xfId="0" applyFont="1" applyFill="1" applyBorder="1" applyAlignment="1">
      <alignment/>
    </xf>
    <xf numFmtId="173" fontId="3" fillId="0" borderId="10" xfId="0" applyNumberFormat="1" applyFont="1" applyBorder="1" applyAlignment="1">
      <alignment/>
    </xf>
    <xf numFmtId="0" fontId="52" fillId="0" borderId="10" xfId="0" applyFont="1" applyBorder="1" applyAlignment="1">
      <alignment wrapText="1"/>
    </xf>
    <xf numFmtId="0" fontId="52" fillId="0" borderId="10" xfId="0" applyFont="1" applyBorder="1" applyAlignment="1">
      <alignment/>
    </xf>
    <xf numFmtId="0" fontId="52" fillId="38" borderId="10" xfId="0" applyFont="1" applyFill="1" applyBorder="1" applyAlignment="1">
      <alignment/>
    </xf>
    <xf numFmtId="0" fontId="10" fillId="0" borderId="10" xfId="0" applyFont="1" applyBorder="1" applyAlignment="1">
      <alignment horizontal="justify" vertical="top" wrapText="1"/>
    </xf>
    <xf numFmtId="0" fontId="3" fillId="0" borderId="12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33" borderId="12" xfId="0" applyFont="1" applyFill="1" applyBorder="1" applyAlignment="1">
      <alignment horizontal="center" wrapText="1"/>
    </xf>
    <xf numFmtId="0" fontId="3" fillId="33" borderId="15" xfId="0" applyFont="1" applyFill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16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" fillId="0" borderId="0" xfId="0" applyFont="1" applyAlignment="1">
      <alignment horizontal="center"/>
    </xf>
    <xf numFmtId="49" fontId="3" fillId="0" borderId="16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0" fontId="3" fillId="33" borderId="0" xfId="0" applyFont="1" applyFill="1" applyAlignment="1">
      <alignment horizontal="center" vertical="top" wrapText="1"/>
    </xf>
    <xf numFmtId="0" fontId="3" fillId="0" borderId="16" xfId="0" applyFont="1" applyBorder="1" applyAlignment="1">
      <alignment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wrapText="1"/>
    </xf>
  </cellXfs>
  <cellStyles count="49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Hyperlink" xfId="36"/>
    <cellStyle name="Currency" xfId="37"/>
    <cellStyle name="Currency [0]" xfId="38"/>
    <cellStyle name="Заголовок 1" xfId="39"/>
    <cellStyle name="Заголовок 2" xfId="40"/>
    <cellStyle name="Заголовок 3" xfId="41"/>
    <cellStyle name="Заголовок 4" xfId="42"/>
    <cellStyle name="Зв'язана клітинка" xfId="43"/>
    <cellStyle name="Колірна тема 1" xfId="44"/>
    <cellStyle name="Колірна тема 2" xfId="45"/>
    <cellStyle name="Колірна тема 3" xfId="46"/>
    <cellStyle name="Колірна тема 4" xfId="47"/>
    <cellStyle name="Колірна тема 5" xfId="48"/>
    <cellStyle name="Колірна тема 6" xfId="49"/>
    <cellStyle name="Контрольна клітинка" xfId="50"/>
    <cellStyle name="Назва" xfId="51"/>
    <cellStyle name="Нейтральний" xfId="52"/>
    <cellStyle name="Обчислення" xfId="53"/>
    <cellStyle name="Followed Hyperlink" xfId="54"/>
    <cellStyle name="Підсумок" xfId="55"/>
    <cellStyle name="Поганий" xfId="56"/>
    <cellStyle name="Примітка" xfId="57"/>
    <cellStyle name="Результат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53"/>
  <sheetViews>
    <sheetView tabSelected="1" view="pageBreakPreview" zoomScale="75" zoomScaleNormal="75" zoomScaleSheetLayoutView="75" workbookViewId="0" topLeftCell="B109">
      <selection activeCell="F149" sqref="F149"/>
    </sheetView>
  </sheetViews>
  <sheetFormatPr defaultColWidth="9.00390625" defaultRowHeight="12.75"/>
  <cols>
    <col min="2" max="2" width="80.50390625" style="0" customWidth="1"/>
    <col min="3" max="3" width="9.625" style="0" customWidth="1"/>
    <col min="4" max="4" width="11.625" style="0" customWidth="1"/>
    <col min="5" max="5" width="12.50390625" style="1" customWidth="1"/>
    <col min="6" max="6" width="12.375" style="1" customWidth="1"/>
    <col min="7" max="7" width="17.375" style="1" customWidth="1"/>
    <col min="8" max="8" width="16.00390625" style="0" customWidth="1"/>
    <col min="9" max="9" width="12.50390625" style="0" customWidth="1"/>
    <col min="10" max="10" width="16.375" style="0" customWidth="1"/>
    <col min="11" max="11" width="17.00390625" style="0" customWidth="1"/>
    <col min="12" max="12" width="14.50390625" style="0" customWidth="1"/>
    <col min="13" max="13" width="12.50390625" style="0" customWidth="1"/>
    <col min="14" max="15" width="14.50390625" style="0" customWidth="1"/>
    <col min="16" max="16" width="11.00390625" style="0" customWidth="1"/>
  </cols>
  <sheetData>
    <row r="1" spans="5:10" s="2" customFormat="1" ht="94.5" customHeight="1">
      <c r="E1" s="3"/>
      <c r="F1" s="3"/>
      <c r="G1" s="86" t="s">
        <v>148</v>
      </c>
      <c r="H1" s="86"/>
      <c r="I1" s="86"/>
      <c r="J1" s="86"/>
    </row>
    <row r="2" spans="2:7" s="2" customFormat="1" ht="17.25">
      <c r="B2" s="2" t="s">
        <v>0</v>
      </c>
      <c r="E2" s="3"/>
      <c r="F2" s="3"/>
      <c r="G2" s="3" t="s">
        <v>3</v>
      </c>
    </row>
    <row r="3" spans="5:7" s="2" customFormat="1" ht="17.25">
      <c r="E3" s="3"/>
      <c r="F3" s="3"/>
      <c r="G3" s="3"/>
    </row>
    <row r="4" spans="2:7" s="2" customFormat="1" ht="17.25">
      <c r="B4" s="4" t="s">
        <v>101</v>
      </c>
      <c r="E4" s="3"/>
      <c r="F4" s="3"/>
      <c r="G4" s="5" t="s">
        <v>99</v>
      </c>
    </row>
    <row r="5" spans="5:7" s="2" customFormat="1" ht="17.25">
      <c r="E5" s="3"/>
      <c r="F5" s="3"/>
      <c r="G5" s="3" t="s">
        <v>4</v>
      </c>
    </row>
    <row r="6" spans="2:7" s="2" customFormat="1" ht="17.25">
      <c r="B6" s="4"/>
      <c r="E6" s="3"/>
      <c r="F6" s="3"/>
      <c r="G6" s="3"/>
    </row>
    <row r="7" spans="2:10" s="2" customFormat="1" ht="17.25">
      <c r="B7" s="4" t="s">
        <v>104</v>
      </c>
      <c r="E7" s="3"/>
      <c r="F7" s="3"/>
      <c r="G7" s="3" t="s">
        <v>5</v>
      </c>
      <c r="I7" s="4"/>
      <c r="J7" s="4" t="s">
        <v>100</v>
      </c>
    </row>
    <row r="8" spans="2:7" s="2" customFormat="1" ht="17.25">
      <c r="B8" s="2" t="s">
        <v>102</v>
      </c>
      <c r="E8" s="3"/>
      <c r="F8" s="3"/>
      <c r="G8" s="3" t="s">
        <v>7</v>
      </c>
    </row>
    <row r="9" spans="2:7" s="2" customFormat="1" ht="17.25">
      <c r="B9" s="2" t="s">
        <v>1</v>
      </c>
      <c r="E9" s="3"/>
      <c r="F9" s="3"/>
      <c r="G9" s="3" t="s">
        <v>6</v>
      </c>
    </row>
    <row r="10" spans="2:7" s="2" customFormat="1" ht="17.25">
      <c r="B10" s="2" t="s">
        <v>2</v>
      </c>
      <c r="E10" s="3"/>
      <c r="F10" s="3"/>
      <c r="G10" s="3" t="s">
        <v>2</v>
      </c>
    </row>
    <row r="11" spans="5:7" s="2" customFormat="1" ht="17.25">
      <c r="E11" s="3"/>
      <c r="F11" s="3"/>
      <c r="G11" s="3"/>
    </row>
    <row r="12" spans="5:11" s="2" customFormat="1" ht="17.25">
      <c r="E12" s="3"/>
      <c r="F12" s="3"/>
      <c r="G12" s="3"/>
      <c r="I12" s="77" t="s">
        <v>60</v>
      </c>
      <c r="J12" s="79"/>
      <c r="K12" s="6"/>
    </row>
    <row r="13" spans="5:11" s="2" customFormat="1" ht="17.25">
      <c r="E13" s="3"/>
      <c r="F13" s="3"/>
      <c r="G13" s="3"/>
      <c r="I13" s="77" t="s">
        <v>58</v>
      </c>
      <c r="J13" s="79"/>
      <c r="K13" s="6" t="s">
        <v>116</v>
      </c>
    </row>
    <row r="14" spans="5:11" s="2" customFormat="1" ht="17.25">
      <c r="E14" s="3"/>
      <c r="F14" s="3"/>
      <c r="G14" s="3"/>
      <c r="I14" s="77" t="s">
        <v>59</v>
      </c>
      <c r="J14" s="79"/>
      <c r="K14" s="6"/>
    </row>
    <row r="15" spans="5:11" s="2" customFormat="1" ht="17.25">
      <c r="E15" s="3"/>
      <c r="F15" s="3"/>
      <c r="G15" s="3"/>
      <c r="I15" s="80" t="s">
        <v>61</v>
      </c>
      <c r="J15" s="81"/>
      <c r="K15" s="82"/>
    </row>
    <row r="16" spans="5:7" s="2" customFormat="1" ht="17.25">
      <c r="E16" s="3"/>
      <c r="F16" s="3"/>
      <c r="G16" s="3"/>
    </row>
    <row r="17" spans="2:11" s="2" customFormat="1" ht="17.25">
      <c r="B17" s="77" t="s">
        <v>134</v>
      </c>
      <c r="C17" s="78"/>
      <c r="D17" s="78"/>
      <c r="E17" s="78"/>
      <c r="F17" s="78"/>
      <c r="G17" s="79"/>
      <c r="H17" s="80" t="s">
        <v>62</v>
      </c>
      <c r="I17" s="81"/>
      <c r="J17" s="81"/>
      <c r="K17" s="82"/>
    </row>
    <row r="18" spans="2:11" s="2" customFormat="1" ht="17.25">
      <c r="B18" s="77" t="s">
        <v>135</v>
      </c>
      <c r="C18" s="78"/>
      <c r="D18" s="78"/>
      <c r="E18" s="78"/>
      <c r="F18" s="78"/>
      <c r="G18" s="79"/>
      <c r="H18" s="77" t="s">
        <v>65</v>
      </c>
      <c r="I18" s="79"/>
      <c r="J18" s="84" t="s">
        <v>117</v>
      </c>
      <c r="K18" s="85"/>
    </row>
    <row r="19" spans="2:11" s="2" customFormat="1" ht="17.25">
      <c r="B19" s="77" t="s">
        <v>121</v>
      </c>
      <c r="C19" s="78"/>
      <c r="D19" s="78"/>
      <c r="E19" s="78"/>
      <c r="F19" s="78"/>
      <c r="G19" s="79"/>
      <c r="H19" s="77" t="s">
        <v>66</v>
      </c>
      <c r="I19" s="79"/>
      <c r="J19" s="80">
        <v>150</v>
      </c>
      <c r="K19" s="82"/>
    </row>
    <row r="20" spans="2:11" s="2" customFormat="1" ht="17.25">
      <c r="B20" s="77" t="s">
        <v>105</v>
      </c>
      <c r="C20" s="78"/>
      <c r="D20" s="78"/>
      <c r="E20" s="78"/>
      <c r="F20" s="78"/>
      <c r="G20" s="79"/>
      <c r="H20" s="77" t="s">
        <v>67</v>
      </c>
      <c r="I20" s="79"/>
      <c r="J20" s="80">
        <v>7423010100</v>
      </c>
      <c r="K20" s="82"/>
    </row>
    <row r="21" spans="2:11" s="2" customFormat="1" ht="17.25">
      <c r="B21" s="77" t="s">
        <v>106</v>
      </c>
      <c r="C21" s="78"/>
      <c r="D21" s="78"/>
      <c r="E21" s="78"/>
      <c r="F21" s="78"/>
      <c r="G21" s="79"/>
      <c r="H21" s="77" t="s">
        <v>68</v>
      </c>
      <c r="I21" s="79"/>
      <c r="J21" s="84"/>
      <c r="K21" s="85"/>
    </row>
    <row r="22" spans="2:11" s="2" customFormat="1" ht="17.25">
      <c r="B22" s="77" t="s">
        <v>107</v>
      </c>
      <c r="C22" s="78"/>
      <c r="D22" s="78"/>
      <c r="E22" s="78"/>
      <c r="F22" s="78"/>
      <c r="G22" s="79"/>
      <c r="H22" s="77" t="s">
        <v>69</v>
      </c>
      <c r="I22" s="79"/>
      <c r="J22" s="80"/>
      <c r="K22" s="82"/>
    </row>
    <row r="23" spans="2:11" s="2" customFormat="1" ht="17.25">
      <c r="B23" s="77" t="s">
        <v>108</v>
      </c>
      <c r="C23" s="78"/>
      <c r="D23" s="78"/>
      <c r="E23" s="78"/>
      <c r="F23" s="78"/>
      <c r="G23" s="79"/>
      <c r="H23" s="77" t="s">
        <v>70</v>
      </c>
      <c r="I23" s="79"/>
      <c r="J23" s="80" t="s">
        <v>118</v>
      </c>
      <c r="K23" s="82"/>
    </row>
    <row r="24" spans="2:11" s="2" customFormat="1" ht="17.25">
      <c r="B24" s="77" t="s">
        <v>63</v>
      </c>
      <c r="C24" s="78"/>
      <c r="D24" s="78"/>
      <c r="E24" s="78"/>
      <c r="F24" s="78"/>
      <c r="G24" s="78"/>
      <c r="H24" s="78"/>
      <c r="I24" s="79"/>
      <c r="J24" s="80" t="s">
        <v>64</v>
      </c>
      <c r="K24" s="82"/>
    </row>
    <row r="25" spans="2:11" s="2" customFormat="1" ht="17.25">
      <c r="B25" s="77" t="s">
        <v>109</v>
      </c>
      <c r="C25" s="78"/>
      <c r="D25" s="78"/>
      <c r="E25" s="78"/>
      <c r="F25" s="78"/>
      <c r="G25" s="78"/>
      <c r="H25" s="78"/>
      <c r="I25" s="79"/>
      <c r="J25" s="80"/>
      <c r="K25" s="82"/>
    </row>
    <row r="26" spans="2:11" s="2" customFormat="1" ht="17.25">
      <c r="B26" s="77" t="s">
        <v>120</v>
      </c>
      <c r="C26" s="78"/>
      <c r="D26" s="78"/>
      <c r="E26" s="78"/>
      <c r="F26" s="78"/>
      <c r="G26" s="79"/>
      <c r="H26" s="77" t="s">
        <v>71</v>
      </c>
      <c r="I26" s="79"/>
      <c r="J26" s="80"/>
      <c r="K26" s="82"/>
    </row>
    <row r="27" spans="2:11" s="2" customFormat="1" ht="17.25">
      <c r="B27" s="77" t="s">
        <v>110</v>
      </c>
      <c r="C27" s="78"/>
      <c r="D27" s="78"/>
      <c r="E27" s="78"/>
      <c r="F27" s="78"/>
      <c r="G27" s="78"/>
      <c r="H27" s="78"/>
      <c r="I27" s="78"/>
      <c r="J27" s="78"/>
      <c r="K27" s="79"/>
    </row>
    <row r="28" spans="2:11" s="2" customFormat="1" ht="17.25">
      <c r="B28" s="77" t="s">
        <v>119</v>
      </c>
      <c r="C28" s="78"/>
      <c r="D28" s="78"/>
      <c r="E28" s="78"/>
      <c r="F28" s="78"/>
      <c r="G28" s="78"/>
      <c r="H28" s="78"/>
      <c r="I28" s="78"/>
      <c r="J28" s="78"/>
      <c r="K28" s="79"/>
    </row>
    <row r="29" spans="5:7" s="2" customFormat="1" ht="17.25">
      <c r="E29" s="3"/>
      <c r="F29" s="3"/>
      <c r="G29" s="3"/>
    </row>
    <row r="30" spans="5:7" s="2" customFormat="1" ht="17.25">
      <c r="E30" s="3"/>
      <c r="F30" s="3"/>
      <c r="G30" s="3"/>
    </row>
    <row r="31" spans="2:11" s="2" customFormat="1" ht="17.25">
      <c r="B31" s="83" t="s">
        <v>136</v>
      </c>
      <c r="C31" s="83"/>
      <c r="D31" s="83"/>
      <c r="E31" s="83"/>
      <c r="F31" s="83"/>
      <c r="G31" s="83"/>
      <c r="H31" s="83"/>
      <c r="I31" s="83"/>
      <c r="J31" s="83"/>
      <c r="K31" s="83"/>
    </row>
    <row r="32" spans="5:7" s="2" customFormat="1" ht="17.25">
      <c r="E32" s="3"/>
      <c r="F32" s="3"/>
      <c r="G32" s="3"/>
    </row>
    <row r="33" spans="1:11" s="2" customFormat="1" ht="18" customHeight="1">
      <c r="A33" s="71" t="s">
        <v>79</v>
      </c>
      <c r="B33" s="71" t="s">
        <v>13</v>
      </c>
      <c r="C33" s="75" t="s">
        <v>14</v>
      </c>
      <c r="D33" s="75" t="s">
        <v>137</v>
      </c>
      <c r="E33" s="73" t="s">
        <v>15</v>
      </c>
      <c r="F33" s="73" t="s">
        <v>16</v>
      </c>
      <c r="G33" s="73" t="s">
        <v>17</v>
      </c>
      <c r="H33" s="7" t="s">
        <v>8</v>
      </c>
      <c r="I33" s="8"/>
      <c r="J33" s="8"/>
      <c r="K33" s="8"/>
    </row>
    <row r="34" spans="1:11" s="2" customFormat="1" ht="102" customHeight="1">
      <c r="A34" s="72"/>
      <c r="B34" s="72"/>
      <c r="C34" s="76"/>
      <c r="D34" s="76"/>
      <c r="E34" s="74"/>
      <c r="F34" s="74"/>
      <c r="G34" s="74"/>
      <c r="H34" s="8" t="s">
        <v>9</v>
      </c>
      <c r="I34" s="8" t="s">
        <v>10</v>
      </c>
      <c r="J34" s="8" t="s">
        <v>11</v>
      </c>
      <c r="K34" s="8" t="s">
        <v>12</v>
      </c>
    </row>
    <row r="35" spans="1:11" s="2" customFormat="1" ht="17.25">
      <c r="A35" s="9"/>
      <c r="B35" s="6">
        <v>1</v>
      </c>
      <c r="C35" s="6">
        <v>2</v>
      </c>
      <c r="D35" s="6">
        <v>3</v>
      </c>
      <c r="E35" s="8">
        <v>4</v>
      </c>
      <c r="F35" s="8">
        <v>5</v>
      </c>
      <c r="G35" s="8">
        <v>6</v>
      </c>
      <c r="H35" s="8">
        <v>7</v>
      </c>
      <c r="I35" s="8">
        <v>8</v>
      </c>
      <c r="J35" s="8">
        <v>9</v>
      </c>
      <c r="K35" s="8">
        <v>10</v>
      </c>
    </row>
    <row r="36" spans="1:11" s="4" customFormat="1" ht="17.25">
      <c r="A36" s="10"/>
      <c r="B36" s="10" t="s">
        <v>18</v>
      </c>
      <c r="C36" s="10">
        <v>1000</v>
      </c>
      <c r="D36" s="10"/>
      <c r="E36" s="10"/>
      <c r="F36" s="10"/>
      <c r="G36" s="10"/>
      <c r="H36" s="10"/>
      <c r="I36" s="10"/>
      <c r="J36" s="10"/>
      <c r="K36" s="10"/>
    </row>
    <row r="37" spans="1:11" s="4" customFormat="1" ht="17.25">
      <c r="A37" s="11"/>
      <c r="B37" s="12" t="s">
        <v>19</v>
      </c>
      <c r="C37" s="11"/>
      <c r="D37" s="11">
        <f>SUM(D45+D38)</f>
        <v>557.2</v>
      </c>
      <c r="E37" s="48">
        <v>460</v>
      </c>
      <c r="F37" s="13"/>
      <c r="G37" s="15">
        <v>460</v>
      </c>
      <c r="H37" s="15">
        <v>115</v>
      </c>
      <c r="I37" s="15">
        <v>115</v>
      </c>
      <c r="J37" s="15">
        <v>115</v>
      </c>
      <c r="K37" s="15">
        <v>115</v>
      </c>
    </row>
    <row r="38" spans="1:11" s="3" customFormat="1" ht="17.25">
      <c r="A38" s="14"/>
      <c r="B38" s="14" t="s">
        <v>95</v>
      </c>
      <c r="C38" s="14">
        <v>1010</v>
      </c>
      <c r="D38" s="13">
        <f>SUM(D42+D41+D40+D39)</f>
        <v>556.7</v>
      </c>
      <c r="E38" s="40">
        <v>460</v>
      </c>
      <c r="F38" s="40"/>
      <c r="G38" s="15">
        <v>460</v>
      </c>
      <c r="H38" s="15">
        <v>115</v>
      </c>
      <c r="I38" s="15">
        <v>115</v>
      </c>
      <c r="J38" s="15">
        <v>115</v>
      </c>
      <c r="K38" s="15">
        <v>115</v>
      </c>
    </row>
    <row r="39" spans="1:11" s="3" customFormat="1" ht="17.25">
      <c r="A39" s="14"/>
      <c r="B39" s="14" t="s">
        <v>128</v>
      </c>
      <c r="C39" s="14">
        <v>1011</v>
      </c>
      <c r="D39" s="14">
        <v>348.5</v>
      </c>
      <c r="E39" s="41">
        <v>458</v>
      </c>
      <c r="F39" s="41"/>
      <c r="G39" s="16">
        <v>458</v>
      </c>
      <c r="H39" s="16">
        <v>114.5</v>
      </c>
      <c r="I39" s="16">
        <v>114.5</v>
      </c>
      <c r="J39" s="16">
        <v>114.5</v>
      </c>
      <c r="K39" s="16">
        <v>114.5</v>
      </c>
    </row>
    <row r="40" spans="1:11" s="3" customFormat="1" ht="17.25">
      <c r="A40" s="14"/>
      <c r="B40" s="14" t="s">
        <v>129</v>
      </c>
      <c r="C40" s="14">
        <v>1012</v>
      </c>
      <c r="D40" s="14">
        <v>39</v>
      </c>
      <c r="E40" s="41">
        <v>0</v>
      </c>
      <c r="F40" s="41"/>
      <c r="G40" s="16"/>
      <c r="H40" s="16"/>
      <c r="I40" s="16"/>
      <c r="J40" s="16"/>
      <c r="K40" s="16"/>
    </row>
    <row r="41" spans="1:11" s="3" customFormat="1" ht="17.25">
      <c r="A41" s="14"/>
      <c r="B41" s="14" t="s">
        <v>131</v>
      </c>
      <c r="C41" s="14">
        <v>1013</v>
      </c>
      <c r="D41" s="14">
        <v>2</v>
      </c>
      <c r="E41" s="14">
        <v>0</v>
      </c>
      <c r="F41" s="14"/>
      <c r="G41" s="16"/>
      <c r="H41" s="16"/>
      <c r="I41" s="16"/>
      <c r="J41" s="16"/>
      <c r="K41" s="16"/>
    </row>
    <row r="42" spans="1:11" s="3" customFormat="1" ht="17.25">
      <c r="A42" s="14"/>
      <c r="B42" s="14" t="s">
        <v>140</v>
      </c>
      <c r="C42" s="14">
        <v>1014</v>
      </c>
      <c r="D42" s="14">
        <v>167.2</v>
      </c>
      <c r="E42" s="14">
        <v>0</v>
      </c>
      <c r="F42" s="14"/>
      <c r="G42" s="16"/>
      <c r="H42" s="16"/>
      <c r="I42" s="16"/>
      <c r="J42" s="16"/>
      <c r="K42" s="16"/>
    </row>
    <row r="43" spans="1:12" s="3" customFormat="1" ht="17.25">
      <c r="A43" s="14"/>
      <c r="B43" s="14" t="s">
        <v>103</v>
      </c>
      <c r="C43" s="14">
        <v>1030</v>
      </c>
      <c r="D43" s="14">
        <v>0</v>
      </c>
      <c r="E43" s="13"/>
      <c r="F43" s="13"/>
      <c r="G43" s="15"/>
      <c r="H43" s="15"/>
      <c r="I43" s="15"/>
      <c r="J43" s="15"/>
      <c r="K43" s="15"/>
      <c r="L43" s="17"/>
    </row>
    <row r="44" spans="1:12" s="3" customFormat="1" ht="54.75" customHeight="1">
      <c r="A44" s="14"/>
      <c r="B44" s="56" t="s">
        <v>130</v>
      </c>
      <c r="C44" s="14">
        <v>1031</v>
      </c>
      <c r="D44" s="14">
        <v>0</v>
      </c>
      <c r="E44" s="14"/>
      <c r="F44" s="14"/>
      <c r="G44" s="16"/>
      <c r="H44" s="16"/>
      <c r="I44" s="16"/>
      <c r="J44" s="16"/>
      <c r="K44" s="16"/>
      <c r="L44" s="17"/>
    </row>
    <row r="45" spans="1:11" s="3" customFormat="1" ht="17.25">
      <c r="A45" s="14"/>
      <c r="B45" s="14" t="s">
        <v>20</v>
      </c>
      <c r="C45" s="14">
        <v>1040</v>
      </c>
      <c r="D45" s="13">
        <v>0.5</v>
      </c>
      <c r="E45" s="13">
        <v>2</v>
      </c>
      <c r="F45" s="13"/>
      <c r="G45" s="15">
        <f>G46+G47+G48</f>
        <v>2</v>
      </c>
      <c r="H45" s="15">
        <f>H46+H47+H48</f>
        <v>0.5</v>
      </c>
      <c r="I45" s="15">
        <f>I46+I47+I48</f>
        <v>0.5</v>
      </c>
      <c r="J45" s="15">
        <f>J46+J47+J48</f>
        <v>0.5</v>
      </c>
      <c r="K45" s="15">
        <f>K46+K47+K48</f>
        <v>0.5</v>
      </c>
    </row>
    <row r="46" spans="1:11" s="3" customFormat="1" ht="17.25">
      <c r="A46" s="14"/>
      <c r="B46" s="14" t="s">
        <v>73</v>
      </c>
      <c r="C46" s="14">
        <v>1041</v>
      </c>
      <c r="D46" s="14">
        <v>0.5</v>
      </c>
      <c r="E46" s="14">
        <v>2</v>
      </c>
      <c r="F46" s="14"/>
      <c r="G46" s="16">
        <v>2</v>
      </c>
      <c r="H46" s="16">
        <v>0.5</v>
      </c>
      <c r="I46" s="16">
        <v>0.5</v>
      </c>
      <c r="J46" s="16">
        <v>0.5</v>
      </c>
      <c r="K46" s="16">
        <v>0.5</v>
      </c>
    </row>
    <row r="47" spans="1:11" s="3" customFormat="1" ht="17.25">
      <c r="A47" s="14"/>
      <c r="B47" s="14" t="s">
        <v>72</v>
      </c>
      <c r="C47" s="14">
        <v>1042</v>
      </c>
      <c r="D47" s="65"/>
      <c r="E47" s="14"/>
      <c r="F47" s="14"/>
      <c r="G47" s="16">
        <f>H47+I47+J47+K47</f>
        <v>0</v>
      </c>
      <c r="H47" s="16"/>
      <c r="I47" s="16"/>
      <c r="J47" s="16"/>
      <c r="K47" s="16"/>
    </row>
    <row r="48" spans="1:11" s="3" customFormat="1" ht="17.25">
      <c r="A48" s="14"/>
      <c r="B48" s="14" t="s">
        <v>93</v>
      </c>
      <c r="C48" s="14">
        <v>1043</v>
      </c>
      <c r="D48" s="65"/>
      <c r="E48" s="14"/>
      <c r="F48" s="14"/>
      <c r="G48" s="16">
        <f>H48+I48+J48+K48</f>
        <v>0</v>
      </c>
      <c r="H48" s="16"/>
      <c r="I48" s="16"/>
      <c r="J48" s="16"/>
      <c r="K48" s="16"/>
    </row>
    <row r="49" spans="1:11" s="3" customFormat="1" ht="17.25">
      <c r="A49" s="14"/>
      <c r="B49" s="14" t="s">
        <v>82</v>
      </c>
      <c r="C49" s="14">
        <v>1050</v>
      </c>
      <c r="D49" s="65"/>
      <c r="E49" s="14"/>
      <c r="F49" s="14"/>
      <c r="G49" s="16"/>
      <c r="H49" s="16"/>
      <c r="I49" s="16"/>
      <c r="J49" s="16"/>
      <c r="K49" s="16"/>
    </row>
    <row r="50" spans="1:11" s="3" customFormat="1" ht="0.75" customHeight="1">
      <c r="A50" s="14"/>
      <c r="B50" s="14"/>
      <c r="C50" s="14"/>
      <c r="D50" s="65"/>
      <c r="E50" s="14"/>
      <c r="F50" s="14"/>
      <c r="G50" s="16"/>
      <c r="H50" s="16"/>
      <c r="I50" s="16"/>
      <c r="J50" s="16"/>
      <c r="K50" s="16"/>
    </row>
    <row r="51" spans="1:11" s="3" customFormat="1" ht="17.25">
      <c r="A51" s="14"/>
      <c r="B51" s="14"/>
      <c r="C51" s="14"/>
      <c r="D51" s="14"/>
      <c r="E51" s="14"/>
      <c r="F51" s="14"/>
      <c r="G51" s="42" t="s">
        <v>96</v>
      </c>
      <c r="H51" s="42" t="s">
        <v>9</v>
      </c>
      <c r="I51" s="42" t="s">
        <v>10</v>
      </c>
      <c r="J51" s="42" t="s">
        <v>97</v>
      </c>
      <c r="K51" s="42" t="s">
        <v>98</v>
      </c>
    </row>
    <row r="52" spans="1:11" s="4" customFormat="1" ht="17.25">
      <c r="A52" s="13"/>
      <c r="B52" s="18" t="s">
        <v>21</v>
      </c>
      <c r="C52" s="11"/>
      <c r="D52" s="11"/>
      <c r="E52" s="13"/>
      <c r="F52" s="13"/>
      <c r="G52" s="15"/>
      <c r="H52" s="15"/>
      <c r="I52" s="15"/>
      <c r="J52" s="15"/>
      <c r="K52" s="15"/>
    </row>
    <row r="53" spans="1:11" s="2" customFormat="1" ht="17.25">
      <c r="A53" s="14">
        <v>2111</v>
      </c>
      <c r="B53" s="14" t="s">
        <v>84</v>
      </c>
      <c r="C53" s="9">
        <v>1060</v>
      </c>
      <c r="D53" s="11">
        <v>340</v>
      </c>
      <c r="E53" s="40">
        <v>304</v>
      </c>
      <c r="F53" s="13"/>
      <c r="G53" s="43">
        <v>304</v>
      </c>
      <c r="H53" s="15">
        <v>76</v>
      </c>
      <c r="I53" s="15">
        <v>76</v>
      </c>
      <c r="J53" s="15">
        <v>76</v>
      </c>
      <c r="K53" s="15">
        <v>76</v>
      </c>
    </row>
    <row r="54" spans="1:11" s="2" customFormat="1" ht="17.25">
      <c r="A54" s="14">
        <v>2120</v>
      </c>
      <c r="B54" s="9" t="s">
        <v>22</v>
      </c>
      <c r="C54" s="9">
        <v>1070</v>
      </c>
      <c r="D54" s="19">
        <v>64</v>
      </c>
      <c r="E54" s="13">
        <v>64</v>
      </c>
      <c r="F54" s="13"/>
      <c r="G54" s="43">
        <v>64</v>
      </c>
      <c r="H54" s="15">
        <v>16</v>
      </c>
      <c r="I54" s="15">
        <v>16</v>
      </c>
      <c r="J54" s="15">
        <v>16</v>
      </c>
      <c r="K54" s="15">
        <v>16</v>
      </c>
    </row>
    <row r="55" spans="1:11" s="2" customFormat="1" ht="17.25">
      <c r="A55" s="14">
        <v>2210</v>
      </c>
      <c r="B55" s="9" t="s">
        <v>88</v>
      </c>
      <c r="C55" s="9">
        <v>1080</v>
      </c>
      <c r="D55" s="11">
        <v>74</v>
      </c>
      <c r="E55" s="13">
        <v>22</v>
      </c>
      <c r="F55" s="13"/>
      <c r="G55" s="43">
        <v>22</v>
      </c>
      <c r="H55" s="15">
        <v>23</v>
      </c>
      <c r="I55" s="15">
        <v>23</v>
      </c>
      <c r="J55" s="15">
        <v>23</v>
      </c>
      <c r="K55" s="15">
        <v>23</v>
      </c>
    </row>
    <row r="56" spans="1:11" s="2" customFormat="1" ht="17.25">
      <c r="A56" s="14"/>
      <c r="B56" s="9" t="s">
        <v>74</v>
      </c>
      <c r="C56" s="9">
        <v>1081</v>
      </c>
      <c r="D56" s="9">
        <v>13.8</v>
      </c>
      <c r="E56" s="14">
        <v>16</v>
      </c>
      <c r="F56" s="14"/>
      <c r="G56" s="44">
        <v>16</v>
      </c>
      <c r="H56" s="16">
        <v>4</v>
      </c>
      <c r="I56" s="16">
        <v>4</v>
      </c>
      <c r="J56" s="16">
        <v>4</v>
      </c>
      <c r="K56" s="16">
        <v>4</v>
      </c>
    </row>
    <row r="57" spans="1:11" s="2" customFormat="1" ht="17.25">
      <c r="A57" s="14"/>
      <c r="B57" s="9" t="s">
        <v>75</v>
      </c>
      <c r="C57" s="9">
        <v>1082</v>
      </c>
      <c r="D57" s="9"/>
      <c r="E57" s="14"/>
      <c r="F57" s="14"/>
      <c r="G57" s="44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s="2" customFormat="1" ht="17.25">
      <c r="A58" s="14"/>
      <c r="B58" s="9" t="s">
        <v>76</v>
      </c>
      <c r="C58" s="9">
        <v>1083</v>
      </c>
      <c r="D58" s="9">
        <v>4</v>
      </c>
      <c r="E58" s="14">
        <v>6</v>
      </c>
      <c r="F58" s="14"/>
      <c r="G58" s="44">
        <f>SUM(H58:K58)</f>
        <v>6</v>
      </c>
      <c r="H58" s="16">
        <v>1.5</v>
      </c>
      <c r="I58" s="16">
        <v>1.5</v>
      </c>
      <c r="J58" s="16">
        <v>1.5</v>
      </c>
      <c r="K58" s="16">
        <v>1.5</v>
      </c>
    </row>
    <row r="59" spans="1:11" s="2" customFormat="1" ht="17.25">
      <c r="A59" s="14"/>
      <c r="B59" s="9" t="s">
        <v>85</v>
      </c>
      <c r="C59" s="9">
        <v>1085</v>
      </c>
      <c r="D59" s="9">
        <v>70</v>
      </c>
      <c r="E59" s="14">
        <v>0</v>
      </c>
      <c r="F59" s="14"/>
      <c r="G59" s="44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s="2" customFormat="1" ht="17.25">
      <c r="A60" s="14">
        <v>2240</v>
      </c>
      <c r="B60" s="9" t="s">
        <v>89</v>
      </c>
      <c r="C60" s="9">
        <v>1110</v>
      </c>
      <c r="D60" s="11">
        <v>6.6</v>
      </c>
      <c r="E60" s="13">
        <v>8</v>
      </c>
      <c r="F60" s="13"/>
      <c r="G60" s="43">
        <v>8</v>
      </c>
      <c r="H60" s="15">
        <v>2</v>
      </c>
      <c r="I60" s="15">
        <v>2</v>
      </c>
      <c r="J60" s="15">
        <v>2</v>
      </c>
      <c r="K60" s="15">
        <v>2</v>
      </c>
    </row>
    <row r="61" spans="1:12" s="2" customFormat="1" ht="17.25">
      <c r="A61" s="14"/>
      <c r="B61" s="9" t="s">
        <v>86</v>
      </c>
      <c r="C61" s="9">
        <v>1111</v>
      </c>
      <c r="D61" s="9">
        <v>3.6</v>
      </c>
      <c r="E61" s="14">
        <v>6</v>
      </c>
      <c r="F61" s="14"/>
      <c r="G61" s="44">
        <v>4</v>
      </c>
      <c r="H61" s="16">
        <v>1</v>
      </c>
      <c r="I61" s="16">
        <v>1</v>
      </c>
      <c r="J61" s="16">
        <v>1</v>
      </c>
      <c r="K61" s="16">
        <v>1</v>
      </c>
      <c r="L61" s="20"/>
    </row>
    <row r="62" spans="1:11" s="2" customFormat="1" ht="17.25">
      <c r="A62" s="14">
        <v>2240</v>
      </c>
      <c r="B62" s="9" t="s">
        <v>115</v>
      </c>
      <c r="C62" s="9">
        <v>1113</v>
      </c>
      <c r="D62" s="14"/>
      <c r="E62" s="14"/>
      <c r="F62" s="14"/>
      <c r="G62" s="44"/>
      <c r="H62" s="16"/>
      <c r="I62" s="16"/>
      <c r="J62" s="16"/>
      <c r="K62" s="16"/>
    </row>
    <row r="63" spans="1:11" s="2" customFormat="1" ht="17.25">
      <c r="A63" s="14"/>
      <c r="B63" s="9" t="s">
        <v>111</v>
      </c>
      <c r="C63" s="9">
        <v>1114</v>
      </c>
      <c r="D63" s="14">
        <v>0</v>
      </c>
      <c r="E63" s="14"/>
      <c r="F63" s="14"/>
      <c r="G63" s="44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s="2" customFormat="1" ht="17.25">
      <c r="A64" s="14"/>
      <c r="B64" s="9" t="s">
        <v>112</v>
      </c>
      <c r="C64" s="9">
        <v>1115</v>
      </c>
      <c r="D64" s="14">
        <v>0</v>
      </c>
      <c r="E64" s="14"/>
      <c r="F64" s="14"/>
      <c r="G64" s="44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s="2" customFormat="1" ht="17.25">
      <c r="A65" s="14"/>
      <c r="B65" s="9" t="s">
        <v>113</v>
      </c>
      <c r="C65" s="9">
        <v>1116</v>
      </c>
      <c r="D65" s="14">
        <v>0</v>
      </c>
      <c r="E65" s="14">
        <v>0</v>
      </c>
      <c r="F65" s="14"/>
      <c r="G65" s="44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s="2" customFormat="1" ht="17.25">
      <c r="A66" s="14"/>
      <c r="B66" s="9" t="s">
        <v>114</v>
      </c>
      <c r="C66" s="9">
        <v>1117</v>
      </c>
      <c r="D66" s="14">
        <v>3</v>
      </c>
      <c r="E66" s="14">
        <v>4</v>
      </c>
      <c r="F66" s="14"/>
      <c r="G66" s="44">
        <v>4</v>
      </c>
      <c r="H66" s="16">
        <v>1</v>
      </c>
      <c r="I66" s="16">
        <v>1</v>
      </c>
      <c r="J66" s="16">
        <v>1</v>
      </c>
      <c r="K66" s="16">
        <v>1</v>
      </c>
    </row>
    <row r="67" spans="1:11" s="2" customFormat="1" ht="17.25">
      <c r="A67" s="14">
        <v>2250</v>
      </c>
      <c r="B67" s="9" t="s">
        <v>23</v>
      </c>
      <c r="C67" s="9">
        <v>1120</v>
      </c>
      <c r="D67" s="19">
        <v>0</v>
      </c>
      <c r="E67" s="13">
        <v>0</v>
      </c>
      <c r="F67" s="13"/>
      <c r="G67" s="43">
        <v>0</v>
      </c>
      <c r="H67" s="15">
        <v>0</v>
      </c>
      <c r="I67" s="15">
        <v>0</v>
      </c>
      <c r="J67" s="15">
        <v>0</v>
      </c>
      <c r="K67" s="15">
        <v>0</v>
      </c>
    </row>
    <row r="68" spans="1:11" s="2" customFormat="1" ht="17.25">
      <c r="A68" s="14">
        <v>2270</v>
      </c>
      <c r="B68" s="21" t="s">
        <v>24</v>
      </c>
      <c r="C68" s="9">
        <v>1130</v>
      </c>
      <c r="D68" s="19">
        <v>11.9</v>
      </c>
      <c r="E68" s="13">
        <v>15</v>
      </c>
      <c r="F68" s="13"/>
      <c r="G68" s="43">
        <v>15</v>
      </c>
      <c r="H68" s="15">
        <v>5</v>
      </c>
      <c r="I68" s="15">
        <v>3.5</v>
      </c>
      <c r="J68" s="15">
        <v>3.5</v>
      </c>
      <c r="K68" s="15">
        <v>3</v>
      </c>
    </row>
    <row r="69" spans="1:11" s="2" customFormat="1" ht="17.25">
      <c r="A69" s="14">
        <v>2271</v>
      </c>
      <c r="B69" s="21" t="s">
        <v>25</v>
      </c>
      <c r="C69" s="9">
        <v>1131</v>
      </c>
      <c r="D69" s="22">
        <v>11.1</v>
      </c>
      <c r="E69" s="14">
        <v>11.4</v>
      </c>
      <c r="F69" s="14"/>
      <c r="G69" s="44">
        <v>11.4</v>
      </c>
      <c r="H69" s="16">
        <v>5.7</v>
      </c>
      <c r="I69" s="16">
        <v>0</v>
      </c>
      <c r="J69" s="16">
        <v>0</v>
      </c>
      <c r="K69" s="16">
        <v>5.7</v>
      </c>
    </row>
    <row r="70" spans="1:11" s="2" customFormat="1" ht="17.25">
      <c r="A70" s="14">
        <v>2272</v>
      </c>
      <c r="B70" s="21" t="s">
        <v>26</v>
      </c>
      <c r="C70" s="9">
        <v>1132</v>
      </c>
      <c r="D70" s="22">
        <v>0.3</v>
      </c>
      <c r="E70" s="14">
        <v>0.4</v>
      </c>
      <c r="F70" s="14"/>
      <c r="G70" s="44">
        <v>0.4</v>
      </c>
      <c r="H70" s="16">
        <v>0.1</v>
      </c>
      <c r="I70" s="16">
        <v>0.1</v>
      </c>
      <c r="J70" s="16">
        <v>0.1</v>
      </c>
      <c r="K70" s="16">
        <v>0.1</v>
      </c>
    </row>
    <row r="71" spans="1:11" s="2" customFormat="1" ht="17.25">
      <c r="A71" s="14">
        <v>2273</v>
      </c>
      <c r="B71" s="21" t="s">
        <v>27</v>
      </c>
      <c r="C71" s="9">
        <v>1133</v>
      </c>
      <c r="D71" s="22">
        <v>0.5</v>
      </c>
      <c r="E71" s="14">
        <v>0.8</v>
      </c>
      <c r="F71" s="14"/>
      <c r="G71" s="44">
        <v>0.8</v>
      </c>
      <c r="H71" s="16">
        <v>0.2</v>
      </c>
      <c r="I71" s="16">
        <v>0.2</v>
      </c>
      <c r="J71" s="16">
        <v>0.2</v>
      </c>
      <c r="K71" s="16">
        <v>0.2</v>
      </c>
    </row>
    <row r="72" spans="1:11" s="2" customFormat="1" ht="18">
      <c r="A72" s="14">
        <v>2274</v>
      </c>
      <c r="B72" s="21" t="s">
        <v>138</v>
      </c>
      <c r="C72" s="9">
        <v>1134</v>
      </c>
      <c r="D72" s="22">
        <v>0</v>
      </c>
      <c r="E72" s="14">
        <v>2.4</v>
      </c>
      <c r="F72" s="14"/>
      <c r="G72" s="44">
        <v>2.4</v>
      </c>
      <c r="H72" s="16">
        <v>0.6</v>
      </c>
      <c r="I72" s="16">
        <v>0.6</v>
      </c>
      <c r="J72" s="16">
        <v>0.6</v>
      </c>
      <c r="K72" s="16">
        <v>0.6</v>
      </c>
    </row>
    <row r="73" spans="1:11" s="2" customFormat="1" ht="17.25">
      <c r="A73" s="14">
        <v>2275</v>
      </c>
      <c r="B73" s="21" t="s">
        <v>28</v>
      </c>
      <c r="C73" s="9">
        <v>1135</v>
      </c>
      <c r="D73" s="22">
        <v>0</v>
      </c>
      <c r="E73" s="14"/>
      <c r="F73" s="14"/>
      <c r="G73" s="44">
        <f>H73+I73+J73+K73</f>
        <v>0</v>
      </c>
      <c r="H73" s="16"/>
      <c r="I73" s="16"/>
      <c r="J73" s="16"/>
      <c r="K73" s="16"/>
    </row>
    <row r="74" spans="1:11" s="2" customFormat="1" ht="34.5">
      <c r="A74" s="14">
        <v>2282</v>
      </c>
      <c r="B74" s="23" t="s">
        <v>29</v>
      </c>
      <c r="C74" s="9">
        <v>1140</v>
      </c>
      <c r="D74" s="11"/>
      <c r="E74" s="13"/>
      <c r="F74" s="13"/>
      <c r="G74" s="43">
        <f>H74+I74+J74+K74</f>
        <v>0</v>
      </c>
      <c r="H74" s="15"/>
      <c r="I74" s="15"/>
      <c r="J74" s="15"/>
      <c r="K74" s="15"/>
    </row>
    <row r="75" spans="1:11" s="2" customFormat="1" ht="17.25">
      <c r="A75" s="14">
        <v>2710</v>
      </c>
      <c r="B75" s="24" t="s">
        <v>30</v>
      </c>
      <c r="C75" s="9">
        <v>1150</v>
      </c>
      <c r="D75" s="11"/>
      <c r="E75" s="13"/>
      <c r="F75" s="13"/>
      <c r="G75" s="43">
        <f>H75+I75+J75+K75</f>
        <v>0</v>
      </c>
      <c r="H75" s="15"/>
      <c r="I75" s="15"/>
      <c r="J75" s="15"/>
      <c r="K75" s="15"/>
    </row>
    <row r="76" spans="1:11" s="2" customFormat="1" ht="17.25">
      <c r="A76" s="14">
        <v>2800</v>
      </c>
      <c r="B76" s="24" t="s">
        <v>31</v>
      </c>
      <c r="C76" s="9">
        <v>1160</v>
      </c>
      <c r="D76" s="11"/>
      <c r="E76" s="13"/>
      <c r="F76" s="13"/>
      <c r="G76" s="43">
        <f>H76+I76+J76+K76</f>
        <v>0</v>
      </c>
      <c r="H76" s="15"/>
      <c r="I76" s="15"/>
      <c r="J76" s="15"/>
      <c r="K76" s="15"/>
    </row>
    <row r="77" spans="1:11" s="2" customFormat="1" ht="17.25">
      <c r="A77" s="14">
        <v>3000</v>
      </c>
      <c r="B77" s="25" t="s">
        <v>94</v>
      </c>
      <c r="C77" s="9">
        <v>1170</v>
      </c>
      <c r="D77" s="11"/>
      <c r="E77" s="13"/>
      <c r="F77" s="13"/>
      <c r="G77" s="43">
        <f>H77+I77+J77+K77</f>
        <v>0</v>
      </c>
      <c r="H77" s="15"/>
      <c r="I77" s="15"/>
      <c r="J77" s="15"/>
      <c r="K77" s="15"/>
    </row>
    <row r="78" spans="1:11" s="2" customFormat="1" ht="17.25">
      <c r="A78" s="14"/>
      <c r="B78" s="24" t="s">
        <v>32</v>
      </c>
      <c r="C78" s="9">
        <v>1180</v>
      </c>
      <c r="D78" s="9"/>
      <c r="E78" s="14"/>
      <c r="F78" s="14"/>
      <c r="G78" s="16"/>
      <c r="H78" s="16"/>
      <c r="I78" s="16"/>
      <c r="J78" s="16"/>
      <c r="K78" s="16"/>
    </row>
    <row r="79" spans="1:11" s="4" customFormat="1" ht="17.25">
      <c r="A79" s="26"/>
      <c r="B79" s="27" t="s">
        <v>33</v>
      </c>
      <c r="C79" s="28">
        <v>1190</v>
      </c>
      <c r="D79" s="46">
        <f>SUM(D38+D45)</f>
        <v>557.2</v>
      </c>
      <c r="E79" s="46">
        <f>SUM(G79)</f>
        <v>460</v>
      </c>
      <c r="F79" s="46"/>
      <c r="G79" s="29">
        <f>SUM(G37)</f>
        <v>460</v>
      </c>
      <c r="H79" s="29">
        <f>SUM(H37)</f>
        <v>115</v>
      </c>
      <c r="I79" s="29">
        <f>SUM(I37)</f>
        <v>115</v>
      </c>
      <c r="J79" s="29">
        <f>SUM(J37)</f>
        <v>115</v>
      </c>
      <c r="K79" s="29">
        <f>SUM(K37)</f>
        <v>115</v>
      </c>
    </row>
    <row r="80" spans="1:11" s="4" customFormat="1" ht="17.25">
      <c r="A80" s="30"/>
      <c r="B80" s="31" t="s">
        <v>90</v>
      </c>
      <c r="C80" s="32">
        <v>1200</v>
      </c>
      <c r="D80" s="47">
        <f>SUM(D53+D54+D55+D60+D67+D68)</f>
        <v>496.5</v>
      </c>
      <c r="E80" s="47">
        <f>SUM(E53+E54+E55+E60+E68)</f>
        <v>413</v>
      </c>
      <c r="F80" s="30"/>
      <c r="G80" s="33">
        <f>SUM(G53+G54+G55+G60+G67+G68)</f>
        <v>413</v>
      </c>
      <c r="H80" s="33">
        <v>176.3</v>
      </c>
      <c r="I80" s="33">
        <v>176.3</v>
      </c>
      <c r="J80" s="33">
        <v>176.3</v>
      </c>
      <c r="K80" s="33">
        <v>176.3</v>
      </c>
    </row>
    <row r="81" spans="1:11" s="4" customFormat="1" ht="17.25">
      <c r="A81" s="13"/>
      <c r="B81" s="34" t="s">
        <v>77</v>
      </c>
      <c r="C81" s="9">
        <v>1201</v>
      </c>
      <c r="D81" s="19">
        <f>SUM(D53+D54)</f>
        <v>404</v>
      </c>
      <c r="E81" s="40">
        <f>SUM(E53+E54)</f>
        <v>368</v>
      </c>
      <c r="F81" s="13"/>
      <c r="G81" s="15">
        <f>SUM(G53+G54)</f>
        <v>368</v>
      </c>
      <c r="H81" s="15">
        <v>140.3</v>
      </c>
      <c r="I81" s="15">
        <v>140.3</v>
      </c>
      <c r="J81" s="15">
        <v>140.3</v>
      </c>
      <c r="K81" s="15">
        <v>140.3</v>
      </c>
    </row>
    <row r="82" spans="1:11" s="4" customFormat="1" ht="17.25">
      <c r="A82" s="13"/>
      <c r="B82" s="34" t="s">
        <v>78</v>
      </c>
      <c r="C82" s="9">
        <v>1202</v>
      </c>
      <c r="D82" s="19">
        <f>SUM(D55+D60+D68+D67)</f>
        <v>92.5</v>
      </c>
      <c r="E82" s="13">
        <f>SUM(E55+E60+E68)</f>
        <v>45</v>
      </c>
      <c r="F82" s="13"/>
      <c r="G82" s="15">
        <f>SUM(G55+G60+G67+G68)</f>
        <v>45</v>
      </c>
      <c r="H82" s="15">
        <v>36</v>
      </c>
      <c r="I82" s="15">
        <v>36</v>
      </c>
      <c r="J82" s="15">
        <v>36</v>
      </c>
      <c r="K82" s="15">
        <v>36</v>
      </c>
    </row>
    <row r="83" spans="1:11" s="5" customFormat="1" ht="17.25">
      <c r="A83" s="13"/>
      <c r="B83" s="34" t="s">
        <v>34</v>
      </c>
      <c r="C83" s="14">
        <v>1210</v>
      </c>
      <c r="D83" s="40">
        <f>SUM(D79-D80)</f>
        <v>60.700000000000045</v>
      </c>
      <c r="E83" s="40">
        <f>SUM(E79-E80)</f>
        <v>47</v>
      </c>
      <c r="F83" s="40"/>
      <c r="G83" s="15">
        <f>G79-G80</f>
        <v>47</v>
      </c>
      <c r="H83" s="15">
        <v>18.7</v>
      </c>
      <c r="I83" s="15">
        <v>18.7</v>
      </c>
      <c r="J83" s="15">
        <v>18.7</v>
      </c>
      <c r="K83" s="15">
        <v>18.7</v>
      </c>
    </row>
    <row r="84" spans="1:11" s="2" customFormat="1" ht="17.25">
      <c r="A84" s="9"/>
      <c r="B84" s="24"/>
      <c r="C84" s="9"/>
      <c r="D84" s="9"/>
      <c r="E84" s="14"/>
      <c r="F84" s="14"/>
      <c r="G84" s="16"/>
      <c r="H84" s="16"/>
      <c r="I84" s="16"/>
      <c r="J84" s="16"/>
      <c r="K84" s="16"/>
    </row>
    <row r="85" spans="1:11" s="2" customFormat="1" ht="17.25">
      <c r="A85" s="9"/>
      <c r="B85" s="24"/>
      <c r="C85" s="9"/>
      <c r="D85" s="9"/>
      <c r="E85" s="14"/>
      <c r="F85" s="14"/>
      <c r="G85" s="42" t="s">
        <v>96</v>
      </c>
      <c r="H85" s="42" t="s">
        <v>9</v>
      </c>
      <c r="I85" s="42" t="s">
        <v>10</v>
      </c>
      <c r="J85" s="42" t="s">
        <v>97</v>
      </c>
      <c r="K85" s="42" t="s">
        <v>98</v>
      </c>
    </row>
    <row r="86" spans="1:11" s="4" customFormat="1" ht="17.25">
      <c r="A86" s="10"/>
      <c r="B86" s="35" t="s">
        <v>35</v>
      </c>
      <c r="C86" s="10">
        <v>2000</v>
      </c>
      <c r="D86" s="10">
        <v>64.1</v>
      </c>
      <c r="E86" s="36">
        <v>59.2</v>
      </c>
      <c r="F86" s="10"/>
      <c r="G86" s="36">
        <v>59.2</v>
      </c>
      <c r="H86" s="36">
        <v>14.8</v>
      </c>
      <c r="I86" s="36">
        <v>14.8</v>
      </c>
      <c r="J86" s="36">
        <v>14.8</v>
      </c>
      <c r="K86" s="36">
        <v>14.8</v>
      </c>
    </row>
    <row r="87" spans="1:11" s="2" customFormat="1" ht="17.25">
      <c r="A87" s="9"/>
      <c r="B87" s="24" t="s">
        <v>141</v>
      </c>
      <c r="C87" s="9">
        <v>2010</v>
      </c>
      <c r="D87" s="9">
        <v>64.1</v>
      </c>
      <c r="E87" s="16">
        <v>59.2</v>
      </c>
      <c r="F87" s="14"/>
      <c r="G87" s="16">
        <v>59.2</v>
      </c>
      <c r="H87" s="16">
        <v>14.8</v>
      </c>
      <c r="I87" s="16">
        <v>14.8</v>
      </c>
      <c r="J87" s="16">
        <v>14.8</v>
      </c>
      <c r="K87" s="16">
        <v>14.8</v>
      </c>
    </row>
    <row r="88" spans="1:11" s="2" customFormat="1" ht="17.25">
      <c r="A88" s="9"/>
      <c r="B88" s="24" t="s">
        <v>142</v>
      </c>
      <c r="C88" s="9">
        <v>2020</v>
      </c>
      <c r="D88" s="9">
        <v>58.9</v>
      </c>
      <c r="E88" s="16">
        <v>54.8</v>
      </c>
      <c r="F88" s="14"/>
      <c r="G88" s="16">
        <v>54.8</v>
      </c>
      <c r="H88" s="16">
        <v>13.7</v>
      </c>
      <c r="I88" s="16">
        <v>13.7</v>
      </c>
      <c r="J88" s="16">
        <v>13.7</v>
      </c>
      <c r="K88" s="16">
        <v>13.7</v>
      </c>
    </row>
    <row r="89" spans="1:11" s="2" customFormat="1" ht="17.25">
      <c r="A89" s="9"/>
      <c r="B89" s="24"/>
      <c r="C89" s="9"/>
      <c r="D89" s="9"/>
      <c r="E89" s="16"/>
      <c r="F89" s="14"/>
      <c r="G89" s="16"/>
      <c r="H89" s="16"/>
      <c r="I89" s="16"/>
      <c r="J89" s="16"/>
      <c r="K89" s="16"/>
    </row>
    <row r="90" spans="1:11" s="2" customFormat="1" ht="17.25">
      <c r="A90" s="9"/>
      <c r="B90" s="24"/>
      <c r="C90" s="9"/>
      <c r="D90" s="9"/>
      <c r="E90" s="16"/>
      <c r="F90" s="14"/>
      <c r="G90" s="16"/>
      <c r="H90" s="16"/>
      <c r="I90" s="16"/>
      <c r="J90" s="16"/>
      <c r="K90" s="16"/>
    </row>
    <row r="91" spans="1:11" s="2" customFormat="1" ht="17.25">
      <c r="A91" s="9"/>
      <c r="B91" s="24"/>
      <c r="C91" s="9"/>
      <c r="D91" s="9"/>
      <c r="E91" s="16"/>
      <c r="F91" s="14"/>
      <c r="G91" s="16"/>
      <c r="H91" s="16"/>
      <c r="I91" s="16"/>
      <c r="J91" s="16"/>
      <c r="K91" s="16"/>
    </row>
    <row r="92" spans="1:11" s="4" customFormat="1" ht="17.25">
      <c r="A92" s="10"/>
      <c r="B92" s="35" t="s">
        <v>36</v>
      </c>
      <c r="C92" s="10">
        <v>3000</v>
      </c>
      <c r="D92" s="10"/>
      <c r="E92" s="36"/>
      <c r="F92" s="10"/>
      <c r="G92" s="36"/>
      <c r="H92" s="36"/>
      <c r="I92" s="36"/>
      <c r="J92" s="36"/>
      <c r="K92" s="36"/>
    </row>
    <row r="93" spans="1:11" s="3" customFormat="1" ht="17.25">
      <c r="A93" s="14"/>
      <c r="B93" s="25" t="s">
        <v>37</v>
      </c>
      <c r="C93" s="14">
        <v>3010</v>
      </c>
      <c r="D93" s="14"/>
      <c r="E93" s="15"/>
      <c r="F93" s="14"/>
      <c r="G93" s="15">
        <f>G94</f>
        <v>0</v>
      </c>
      <c r="H93" s="15">
        <f>H94</f>
        <v>0</v>
      </c>
      <c r="I93" s="15">
        <f>I94</f>
        <v>0</v>
      </c>
      <c r="J93" s="15">
        <f>J94</f>
        <v>0</v>
      </c>
      <c r="K93" s="15">
        <f>K94</f>
        <v>0</v>
      </c>
    </row>
    <row r="94" spans="1:11" s="3" customFormat="1" ht="33" customHeight="1">
      <c r="A94" s="14"/>
      <c r="B94" s="25" t="s">
        <v>38</v>
      </c>
      <c r="C94" s="14">
        <v>3011</v>
      </c>
      <c r="D94" s="14"/>
      <c r="E94" s="15"/>
      <c r="F94" s="14"/>
      <c r="G94" s="16">
        <f>I94</f>
        <v>0</v>
      </c>
      <c r="H94" s="16"/>
      <c r="I94" s="16"/>
      <c r="J94" s="16"/>
      <c r="K94" s="16"/>
    </row>
    <row r="95" spans="1:11" s="5" customFormat="1" ht="17.25">
      <c r="A95" s="13"/>
      <c r="B95" s="25" t="s">
        <v>39</v>
      </c>
      <c r="C95" s="13">
        <v>3020</v>
      </c>
      <c r="D95" s="13"/>
      <c r="E95" s="15"/>
      <c r="F95" s="13"/>
      <c r="G95" s="15">
        <f>H95+I95+J95+K95</f>
        <v>0</v>
      </c>
      <c r="H95" s="15">
        <f>H97</f>
        <v>0</v>
      </c>
      <c r="I95" s="15">
        <f>I97</f>
        <v>0</v>
      </c>
      <c r="J95" s="15">
        <f>J97</f>
        <v>0</v>
      </c>
      <c r="K95" s="15">
        <f>K97</f>
        <v>0</v>
      </c>
    </row>
    <row r="96" spans="1:11" s="3" customFormat="1" ht="17.25">
      <c r="A96" s="14"/>
      <c r="B96" s="25" t="s">
        <v>40</v>
      </c>
      <c r="C96" s="14">
        <v>3021</v>
      </c>
      <c r="D96" s="14"/>
      <c r="E96" s="16"/>
      <c r="F96" s="14"/>
      <c r="G96" s="16"/>
      <c r="H96" s="16"/>
      <c r="I96" s="16"/>
      <c r="J96" s="16"/>
      <c r="K96" s="16"/>
    </row>
    <row r="97" spans="1:11" s="3" customFormat="1" ht="17.25">
      <c r="A97" s="14"/>
      <c r="B97" s="25" t="s">
        <v>41</v>
      </c>
      <c r="C97" s="14">
        <v>3022</v>
      </c>
      <c r="D97" s="14"/>
      <c r="E97" s="16"/>
      <c r="F97" s="14"/>
      <c r="G97" s="16"/>
      <c r="H97" s="16"/>
      <c r="I97" s="16"/>
      <c r="J97" s="16"/>
      <c r="K97" s="16"/>
    </row>
    <row r="98" spans="1:11" s="3" customFormat="1" ht="34.5">
      <c r="A98" s="14"/>
      <c r="B98" s="25" t="s">
        <v>42</v>
      </c>
      <c r="C98" s="14">
        <v>3023</v>
      </c>
      <c r="D98" s="14"/>
      <c r="E98" s="16"/>
      <c r="F98" s="14"/>
      <c r="G98" s="16"/>
      <c r="H98" s="16"/>
      <c r="I98" s="16"/>
      <c r="J98" s="16"/>
      <c r="K98" s="16"/>
    </row>
    <row r="99" spans="1:11" s="3" customFormat="1" ht="17.25">
      <c r="A99" s="14"/>
      <c r="B99" s="25" t="s">
        <v>43</v>
      </c>
      <c r="C99" s="14">
        <v>3024</v>
      </c>
      <c r="D99" s="14"/>
      <c r="E99" s="16"/>
      <c r="F99" s="14"/>
      <c r="G99" s="16"/>
      <c r="H99" s="16"/>
      <c r="I99" s="16"/>
      <c r="J99" s="16"/>
      <c r="K99" s="16"/>
    </row>
    <row r="100" spans="1:11" s="3" customFormat="1" ht="17.25">
      <c r="A100" s="14"/>
      <c r="B100" s="25" t="s">
        <v>44</v>
      </c>
      <c r="C100" s="14">
        <v>3030</v>
      </c>
      <c r="D100" s="14"/>
      <c r="E100" s="16"/>
      <c r="F100" s="14"/>
      <c r="G100" s="16"/>
      <c r="H100" s="16"/>
      <c r="I100" s="16"/>
      <c r="J100" s="16"/>
      <c r="K100" s="16"/>
    </row>
    <row r="101" spans="1:11" s="3" customFormat="1" ht="17.25">
      <c r="A101" s="14"/>
      <c r="B101" s="25"/>
      <c r="C101" s="14"/>
      <c r="D101" s="14"/>
      <c r="E101" s="16"/>
      <c r="F101" s="14"/>
      <c r="G101" s="16"/>
      <c r="H101" s="16"/>
      <c r="I101" s="16"/>
      <c r="J101" s="16"/>
      <c r="K101" s="16"/>
    </row>
    <row r="102" spans="1:11" s="4" customFormat="1" ht="17.25">
      <c r="A102" s="10"/>
      <c r="B102" s="35" t="s">
        <v>45</v>
      </c>
      <c r="C102" s="10">
        <v>4000</v>
      </c>
      <c r="D102" s="10"/>
      <c r="E102" s="36"/>
      <c r="F102" s="10"/>
      <c r="G102" s="36"/>
      <c r="H102" s="36"/>
      <c r="I102" s="36"/>
      <c r="J102" s="36"/>
      <c r="K102" s="36"/>
    </row>
    <row r="103" spans="1:11" s="2" customFormat="1" ht="17.25">
      <c r="A103" s="9"/>
      <c r="B103" s="24" t="s">
        <v>50</v>
      </c>
      <c r="C103" s="9">
        <v>4010</v>
      </c>
      <c r="D103" s="9"/>
      <c r="E103" s="15">
        <v>0</v>
      </c>
      <c r="F103" s="14"/>
      <c r="G103" s="15">
        <v>0</v>
      </c>
      <c r="H103" s="16">
        <v>0</v>
      </c>
      <c r="I103" s="16">
        <v>0</v>
      </c>
      <c r="J103" s="16">
        <v>0</v>
      </c>
      <c r="K103" s="16">
        <v>0</v>
      </c>
    </row>
    <row r="104" spans="1:11" s="2" customFormat="1" ht="17.25">
      <c r="A104" s="9"/>
      <c r="B104" s="24" t="s">
        <v>46</v>
      </c>
      <c r="C104" s="9">
        <v>4011</v>
      </c>
      <c r="D104" s="9"/>
      <c r="E104" s="15"/>
      <c r="F104" s="14"/>
      <c r="G104" s="15"/>
      <c r="H104" s="16"/>
      <c r="I104" s="16"/>
      <c r="J104" s="16"/>
      <c r="K104" s="16"/>
    </row>
    <row r="105" spans="1:11" s="2" customFormat="1" ht="17.25">
      <c r="A105" s="9"/>
      <c r="B105" s="24" t="s">
        <v>47</v>
      </c>
      <c r="C105" s="9">
        <v>4012</v>
      </c>
      <c r="D105" s="9"/>
      <c r="E105" s="15"/>
      <c r="F105" s="14"/>
      <c r="G105" s="15"/>
      <c r="H105" s="16"/>
      <c r="I105" s="16"/>
      <c r="J105" s="16"/>
      <c r="K105" s="16"/>
    </row>
    <row r="106" spans="1:11" s="2" customFormat="1" ht="17.25">
      <c r="A106" s="9"/>
      <c r="B106" s="24" t="s">
        <v>48</v>
      </c>
      <c r="C106" s="9">
        <v>4013</v>
      </c>
      <c r="D106" s="9"/>
      <c r="E106" s="15"/>
      <c r="F106" s="14"/>
      <c r="G106" s="15"/>
      <c r="H106" s="16"/>
      <c r="I106" s="16"/>
      <c r="J106" s="16"/>
      <c r="K106" s="16"/>
    </row>
    <row r="107" spans="1:11" s="2" customFormat="1" ht="17.25">
      <c r="A107" s="9"/>
      <c r="B107" s="24" t="s">
        <v>49</v>
      </c>
      <c r="C107" s="9">
        <v>4020</v>
      </c>
      <c r="D107" s="9"/>
      <c r="E107" s="15"/>
      <c r="F107" s="14"/>
      <c r="G107" s="15"/>
      <c r="H107" s="16"/>
      <c r="I107" s="16"/>
      <c r="J107" s="16"/>
      <c r="K107" s="16"/>
    </row>
    <row r="108" spans="1:11" s="2" customFormat="1" ht="17.25">
      <c r="A108" s="9"/>
      <c r="B108" s="24" t="s">
        <v>51</v>
      </c>
      <c r="C108" s="9">
        <v>4030</v>
      </c>
      <c r="D108" s="9"/>
      <c r="E108" s="15"/>
      <c r="F108" s="14"/>
      <c r="G108" s="15"/>
      <c r="H108" s="16"/>
      <c r="I108" s="16"/>
      <c r="J108" s="16"/>
      <c r="K108" s="16"/>
    </row>
    <row r="109" spans="1:11" s="2" customFormat="1" ht="17.25">
      <c r="A109" s="9"/>
      <c r="B109" s="24" t="s">
        <v>46</v>
      </c>
      <c r="C109" s="9">
        <v>4031</v>
      </c>
      <c r="D109" s="9"/>
      <c r="E109" s="15"/>
      <c r="F109" s="14"/>
      <c r="G109" s="15"/>
      <c r="H109" s="16"/>
      <c r="I109" s="16"/>
      <c r="J109" s="16"/>
      <c r="K109" s="16"/>
    </row>
    <row r="110" spans="1:11" s="2" customFormat="1" ht="17.25">
      <c r="A110" s="9"/>
      <c r="B110" s="24" t="s">
        <v>47</v>
      </c>
      <c r="C110" s="9">
        <v>4032</v>
      </c>
      <c r="D110" s="9"/>
      <c r="E110" s="15"/>
      <c r="F110" s="14"/>
      <c r="G110" s="15"/>
      <c r="H110" s="16"/>
      <c r="I110" s="16"/>
      <c r="J110" s="16"/>
      <c r="K110" s="16"/>
    </row>
    <row r="111" spans="1:11" s="2" customFormat="1" ht="17.25">
      <c r="A111" s="9"/>
      <c r="B111" s="24" t="s">
        <v>48</v>
      </c>
      <c r="C111" s="9">
        <v>4033</v>
      </c>
      <c r="D111" s="9"/>
      <c r="E111" s="15"/>
      <c r="F111" s="14"/>
      <c r="G111" s="15"/>
      <c r="H111" s="16"/>
      <c r="I111" s="16"/>
      <c r="J111" s="16"/>
      <c r="K111" s="16"/>
    </row>
    <row r="112" spans="1:11" s="2" customFormat="1" ht="17.25">
      <c r="A112" s="9"/>
      <c r="B112" s="24" t="s">
        <v>52</v>
      </c>
      <c r="C112" s="9">
        <v>4040</v>
      </c>
      <c r="D112" s="9"/>
      <c r="E112" s="15"/>
      <c r="F112" s="14"/>
      <c r="G112" s="15"/>
      <c r="H112" s="16"/>
      <c r="I112" s="16"/>
      <c r="J112" s="16"/>
      <c r="K112" s="16"/>
    </row>
    <row r="113" spans="1:11" s="2" customFormat="1" ht="17.25">
      <c r="A113" s="9"/>
      <c r="B113" s="24"/>
      <c r="C113" s="9"/>
      <c r="D113" s="9"/>
      <c r="E113" s="15"/>
      <c r="F113" s="14"/>
      <c r="G113" s="15"/>
      <c r="H113" s="16"/>
      <c r="I113" s="16"/>
      <c r="J113" s="16"/>
      <c r="K113" s="16"/>
    </row>
    <row r="114" spans="1:11" s="4" customFormat="1" ht="17.25">
      <c r="A114" s="10"/>
      <c r="B114" s="10" t="s">
        <v>80</v>
      </c>
      <c r="C114" s="10">
        <v>5000</v>
      </c>
      <c r="D114" s="10"/>
      <c r="E114" s="36"/>
      <c r="F114" s="10"/>
      <c r="G114" s="36"/>
      <c r="H114" s="36"/>
      <c r="I114" s="36"/>
      <c r="J114" s="36"/>
      <c r="K114" s="36"/>
    </row>
    <row r="115" spans="1:11" s="2" customFormat="1" ht="17.25">
      <c r="A115" s="9"/>
      <c r="B115" s="9" t="s">
        <v>53</v>
      </c>
      <c r="C115" s="9">
        <v>5010</v>
      </c>
      <c r="D115" s="9"/>
      <c r="E115" s="16"/>
      <c r="F115" s="14"/>
      <c r="G115" s="16"/>
      <c r="H115" s="16"/>
      <c r="I115" s="16"/>
      <c r="J115" s="16"/>
      <c r="K115" s="16"/>
    </row>
    <row r="116" spans="1:11" s="2" customFormat="1" ht="17.25">
      <c r="A116" s="9"/>
      <c r="B116" s="9" t="s">
        <v>54</v>
      </c>
      <c r="C116" s="9">
        <v>5020</v>
      </c>
      <c r="D116" s="9"/>
      <c r="E116" s="16"/>
      <c r="F116" s="14"/>
      <c r="G116" s="16"/>
      <c r="H116" s="16"/>
      <c r="I116" s="16"/>
      <c r="J116" s="16"/>
      <c r="K116" s="16"/>
    </row>
    <row r="117" spans="1:11" s="4" customFormat="1" ht="17.25">
      <c r="A117" s="11"/>
      <c r="B117" s="11" t="s">
        <v>55</v>
      </c>
      <c r="C117" s="9">
        <v>5030</v>
      </c>
      <c r="D117" s="11"/>
      <c r="E117" s="15">
        <v>0</v>
      </c>
      <c r="F117" s="13"/>
      <c r="G117" s="15">
        <v>0</v>
      </c>
      <c r="H117" s="16"/>
      <c r="I117" s="16"/>
      <c r="J117" s="16"/>
      <c r="K117" s="16"/>
    </row>
    <row r="118" spans="1:11" s="2" customFormat="1" ht="17.25">
      <c r="A118" s="9"/>
      <c r="B118" s="9" t="s">
        <v>56</v>
      </c>
      <c r="C118" s="9">
        <v>5040</v>
      </c>
      <c r="D118" s="9"/>
      <c r="E118" s="15">
        <v>0</v>
      </c>
      <c r="F118" s="14"/>
      <c r="G118" s="15">
        <v>0</v>
      </c>
      <c r="H118" s="16"/>
      <c r="I118" s="16"/>
      <c r="J118" s="16"/>
      <c r="K118" s="16"/>
    </row>
    <row r="119" spans="1:11" s="2" customFormat="1" ht="17.25">
      <c r="A119" s="14"/>
      <c r="B119" s="14" t="s">
        <v>91</v>
      </c>
      <c r="C119" s="9">
        <v>5050</v>
      </c>
      <c r="D119" s="9"/>
      <c r="E119" s="15">
        <v>0</v>
      </c>
      <c r="F119" s="14"/>
      <c r="G119" s="15">
        <v>0</v>
      </c>
      <c r="H119" s="16"/>
      <c r="I119" s="16"/>
      <c r="J119" s="16"/>
      <c r="K119" s="16"/>
    </row>
    <row r="120" spans="1:11" s="2" customFormat="1" ht="17.25">
      <c r="A120" s="14"/>
      <c r="B120" s="14" t="s">
        <v>87</v>
      </c>
      <c r="C120" s="9">
        <v>5051</v>
      </c>
      <c r="D120" s="9"/>
      <c r="E120" s="16"/>
      <c r="F120" s="14"/>
      <c r="G120" s="16"/>
      <c r="H120" s="16"/>
      <c r="I120" s="16"/>
      <c r="J120" s="16"/>
      <c r="K120" s="16"/>
    </row>
    <row r="121" spans="1:11" s="2" customFormat="1" ht="17.25">
      <c r="A121" s="14"/>
      <c r="B121" s="14" t="s">
        <v>92</v>
      </c>
      <c r="C121" s="9">
        <v>5052</v>
      </c>
      <c r="D121" s="9"/>
      <c r="E121" s="16"/>
      <c r="F121" s="14"/>
      <c r="G121" s="16"/>
      <c r="H121" s="16"/>
      <c r="I121" s="16"/>
      <c r="J121" s="16"/>
      <c r="K121" s="16"/>
    </row>
    <row r="122" spans="1:11" s="2" customFormat="1" ht="17.25">
      <c r="A122" s="9"/>
      <c r="B122" s="9" t="s">
        <v>83</v>
      </c>
      <c r="C122" s="9">
        <v>5060</v>
      </c>
      <c r="D122" s="9"/>
      <c r="E122" s="16"/>
      <c r="F122" s="14"/>
      <c r="G122" s="16"/>
      <c r="H122" s="16"/>
      <c r="I122" s="16"/>
      <c r="J122" s="16"/>
      <c r="K122" s="16"/>
    </row>
    <row r="123" spans="1:11" s="2" customFormat="1" ht="17.25">
      <c r="A123" s="9"/>
      <c r="B123" s="9"/>
      <c r="C123" s="9"/>
      <c r="D123" s="9"/>
      <c r="E123" s="16"/>
      <c r="F123" s="14"/>
      <c r="G123" s="16"/>
      <c r="H123" s="16"/>
      <c r="I123" s="16"/>
      <c r="J123" s="16"/>
      <c r="K123" s="16"/>
    </row>
    <row r="124" spans="1:11" s="2" customFormat="1" ht="17.25">
      <c r="A124" s="11"/>
      <c r="B124" s="11" t="s">
        <v>81</v>
      </c>
      <c r="C124" s="11">
        <v>6000</v>
      </c>
      <c r="D124" s="11"/>
      <c r="E124" s="13"/>
      <c r="F124" s="13"/>
      <c r="G124" s="13"/>
      <c r="H124" s="11"/>
      <c r="I124" s="11"/>
      <c r="J124" s="11"/>
      <c r="K124" s="11"/>
    </row>
    <row r="125" spans="1:11" s="4" customFormat="1" ht="17.25">
      <c r="A125" s="54"/>
      <c r="B125" s="52" t="s">
        <v>143</v>
      </c>
      <c r="C125" s="11">
        <v>6010</v>
      </c>
      <c r="D125" s="11">
        <v>6</v>
      </c>
      <c r="E125" s="11">
        <v>2</v>
      </c>
      <c r="F125" s="11"/>
      <c r="G125" s="11">
        <v>2</v>
      </c>
      <c r="H125" s="11">
        <v>2</v>
      </c>
      <c r="I125" s="11">
        <v>2</v>
      </c>
      <c r="J125" s="11">
        <v>2</v>
      </c>
      <c r="K125" s="11">
        <v>2</v>
      </c>
    </row>
    <row r="126" spans="1:12" s="4" customFormat="1" ht="18">
      <c r="A126" s="9"/>
      <c r="B126" s="53" t="s">
        <v>122</v>
      </c>
      <c r="C126" s="51">
        <v>6011</v>
      </c>
      <c r="D126" s="9">
        <v>1</v>
      </c>
      <c r="E126" s="9">
        <v>1</v>
      </c>
      <c r="F126" s="9"/>
      <c r="G126" s="9">
        <v>1</v>
      </c>
      <c r="H126" s="9">
        <v>1</v>
      </c>
      <c r="I126" s="9">
        <v>1</v>
      </c>
      <c r="J126" s="9">
        <v>1</v>
      </c>
      <c r="K126" s="9">
        <v>1</v>
      </c>
      <c r="L126" s="37"/>
    </row>
    <row r="127" spans="1:12" s="2" customFormat="1" ht="18">
      <c r="A127" s="9"/>
      <c r="B127" s="53" t="s">
        <v>123</v>
      </c>
      <c r="C127" s="51">
        <v>6012</v>
      </c>
      <c r="D127" s="9">
        <v>1</v>
      </c>
      <c r="E127" s="9">
        <v>1</v>
      </c>
      <c r="F127" s="9"/>
      <c r="G127" s="9">
        <v>1</v>
      </c>
      <c r="H127" s="9">
        <v>1</v>
      </c>
      <c r="I127" s="9">
        <v>1</v>
      </c>
      <c r="J127" s="9">
        <v>1</v>
      </c>
      <c r="K127" s="9">
        <v>1</v>
      </c>
      <c r="L127" s="3"/>
    </row>
    <row r="128" spans="1:12" s="2" customFormat="1" ht="18">
      <c r="A128" s="9"/>
      <c r="B128" s="53" t="s">
        <v>124</v>
      </c>
      <c r="C128" s="51">
        <v>6013</v>
      </c>
      <c r="D128" s="9">
        <v>1</v>
      </c>
      <c r="E128" s="9"/>
      <c r="F128" s="9"/>
      <c r="G128" s="9"/>
      <c r="H128" s="9"/>
      <c r="I128" s="9"/>
      <c r="J128" s="9"/>
      <c r="K128" s="9"/>
      <c r="L128" s="3"/>
    </row>
    <row r="129" spans="1:12" s="2" customFormat="1" ht="18">
      <c r="A129" s="9"/>
      <c r="B129" s="53" t="s">
        <v>125</v>
      </c>
      <c r="C129" s="51">
        <v>6014</v>
      </c>
      <c r="D129" s="9">
        <v>1</v>
      </c>
      <c r="E129" s="9"/>
      <c r="F129" s="9"/>
      <c r="G129" s="9"/>
      <c r="H129" s="9"/>
      <c r="I129" s="9"/>
      <c r="J129" s="9"/>
      <c r="K129" s="9"/>
      <c r="L129" s="3"/>
    </row>
    <row r="130" spans="1:12" s="2" customFormat="1" ht="18">
      <c r="A130" s="9"/>
      <c r="B130" s="53" t="s">
        <v>126</v>
      </c>
      <c r="C130" s="51">
        <v>6015</v>
      </c>
      <c r="D130" s="9">
        <v>1</v>
      </c>
      <c r="E130" s="9"/>
      <c r="F130" s="9"/>
      <c r="G130" s="9"/>
      <c r="H130" s="9"/>
      <c r="I130" s="9"/>
      <c r="J130" s="9"/>
      <c r="K130" s="9"/>
      <c r="L130" s="3"/>
    </row>
    <row r="131" spans="1:12" s="2" customFormat="1" ht="18">
      <c r="A131" s="9"/>
      <c r="B131" s="53" t="s">
        <v>126</v>
      </c>
      <c r="C131" s="51">
        <v>6016</v>
      </c>
      <c r="D131" s="9">
        <v>0</v>
      </c>
      <c r="E131" s="9"/>
      <c r="F131" s="9"/>
      <c r="G131" s="9"/>
      <c r="H131" s="9"/>
      <c r="I131" s="9"/>
      <c r="J131" s="9"/>
      <c r="K131" s="9"/>
      <c r="L131" s="3"/>
    </row>
    <row r="132" spans="1:12" s="2" customFormat="1" ht="18">
      <c r="A132" s="9"/>
      <c r="B132" s="53" t="s">
        <v>133</v>
      </c>
      <c r="C132" s="51">
        <v>6017</v>
      </c>
      <c r="D132" s="9">
        <v>0</v>
      </c>
      <c r="E132" s="9"/>
      <c r="F132" s="9"/>
      <c r="G132" s="9"/>
      <c r="H132" s="9"/>
      <c r="I132" s="9"/>
      <c r="J132" s="9"/>
      <c r="K132" s="9"/>
      <c r="L132" s="3"/>
    </row>
    <row r="133" spans="1:12" s="2" customFormat="1" ht="18">
      <c r="A133" s="9"/>
      <c r="B133" s="53" t="s">
        <v>127</v>
      </c>
      <c r="C133" s="51">
        <v>6018</v>
      </c>
      <c r="D133" s="9">
        <v>1</v>
      </c>
      <c r="E133" s="9"/>
      <c r="F133" s="9"/>
      <c r="G133" s="9"/>
      <c r="H133" s="9"/>
      <c r="I133" s="9"/>
      <c r="J133" s="9"/>
      <c r="K133" s="9"/>
      <c r="L133" s="3"/>
    </row>
    <row r="134" spans="1:12" s="2" customFormat="1" ht="18">
      <c r="A134" s="9"/>
      <c r="B134" s="53" t="s">
        <v>139</v>
      </c>
      <c r="C134" s="51">
        <v>6019</v>
      </c>
      <c r="D134" s="9">
        <v>0</v>
      </c>
      <c r="E134" s="9"/>
      <c r="F134" s="9"/>
      <c r="G134" s="9"/>
      <c r="H134" s="9"/>
      <c r="I134" s="9"/>
      <c r="J134" s="9"/>
      <c r="K134" s="9"/>
      <c r="L134" s="3"/>
    </row>
    <row r="135" spans="1:16" s="4" customFormat="1" ht="17.25">
      <c r="A135" s="55"/>
      <c r="B135" s="59" t="s">
        <v>57</v>
      </c>
      <c r="C135" s="54">
        <v>6020</v>
      </c>
      <c r="D135" s="60">
        <v>340</v>
      </c>
      <c r="E135" s="60">
        <v>304</v>
      </c>
      <c r="F135" s="60"/>
      <c r="G135" s="60">
        <v>304</v>
      </c>
      <c r="H135" s="54">
        <v>76</v>
      </c>
      <c r="I135" s="54">
        <v>76</v>
      </c>
      <c r="J135" s="54">
        <v>76</v>
      </c>
      <c r="K135" s="62">
        <v>76</v>
      </c>
      <c r="L135" s="64"/>
      <c r="M135" s="63"/>
      <c r="N135" s="15"/>
      <c r="O135" s="15"/>
      <c r="P135" s="15"/>
    </row>
    <row r="136" spans="1:12" s="2" customFormat="1" ht="18">
      <c r="A136" s="9"/>
      <c r="B136" s="53" t="s">
        <v>122</v>
      </c>
      <c r="C136" s="9">
        <v>6021</v>
      </c>
      <c r="D136" s="14">
        <v>144</v>
      </c>
      <c r="E136" s="14">
        <v>222.8</v>
      </c>
      <c r="F136" s="14"/>
      <c r="G136" s="14">
        <v>222.8</v>
      </c>
      <c r="H136" s="9">
        <v>55.7</v>
      </c>
      <c r="I136" s="9">
        <v>55.7</v>
      </c>
      <c r="J136" s="9">
        <v>55.7</v>
      </c>
      <c r="K136" s="9">
        <v>55.7</v>
      </c>
      <c r="L136" s="38"/>
    </row>
    <row r="137" spans="1:16" s="2" customFormat="1" ht="18">
      <c r="A137" s="9"/>
      <c r="B137" s="53" t="s">
        <v>123</v>
      </c>
      <c r="C137" s="9">
        <v>6022</v>
      </c>
      <c r="D137" s="14">
        <v>62.2</v>
      </c>
      <c r="E137" s="14">
        <v>81.2</v>
      </c>
      <c r="F137" s="14"/>
      <c r="G137" s="14">
        <v>81.2</v>
      </c>
      <c r="H137" s="9">
        <v>20.3</v>
      </c>
      <c r="I137" s="9">
        <v>20.3</v>
      </c>
      <c r="J137" s="9">
        <v>20.3</v>
      </c>
      <c r="K137" s="9">
        <v>20.3</v>
      </c>
      <c r="L137" s="39"/>
      <c r="M137" s="45"/>
      <c r="N137" s="45"/>
      <c r="O137" s="45"/>
      <c r="P137" s="45"/>
    </row>
    <row r="138" spans="1:12" s="2" customFormat="1" ht="18">
      <c r="A138" s="9"/>
      <c r="B138" s="53" t="s">
        <v>125</v>
      </c>
      <c r="C138" s="9">
        <v>6023</v>
      </c>
      <c r="D138" s="14">
        <v>28</v>
      </c>
      <c r="E138" s="14"/>
      <c r="F138" s="14"/>
      <c r="G138" s="14"/>
      <c r="H138" s="9"/>
      <c r="I138" s="9"/>
      <c r="J138" s="9"/>
      <c r="K138" s="9"/>
      <c r="L138" s="39"/>
    </row>
    <row r="139" spans="1:12" s="2" customFormat="1" ht="18">
      <c r="A139" s="9"/>
      <c r="B139" s="53" t="s">
        <v>124</v>
      </c>
      <c r="C139" s="9">
        <v>6024</v>
      </c>
      <c r="D139" s="14">
        <v>77.8</v>
      </c>
      <c r="E139" s="14"/>
      <c r="F139" s="14"/>
      <c r="G139" s="14"/>
      <c r="H139" s="9"/>
      <c r="I139" s="9"/>
      <c r="J139" s="9"/>
      <c r="K139" s="9"/>
      <c r="L139" s="39"/>
    </row>
    <row r="140" spans="1:12" s="2" customFormat="1" ht="18">
      <c r="A140" s="9"/>
      <c r="B140" s="53" t="s">
        <v>126</v>
      </c>
      <c r="C140" s="9">
        <v>6025</v>
      </c>
      <c r="D140" s="14">
        <v>28</v>
      </c>
      <c r="E140" s="14"/>
      <c r="F140" s="14"/>
      <c r="G140" s="14"/>
      <c r="H140" s="9"/>
      <c r="I140" s="9"/>
      <c r="J140" s="9"/>
      <c r="K140" s="9"/>
      <c r="L140" s="39"/>
    </row>
    <row r="141" spans="1:11" s="4" customFormat="1" ht="18">
      <c r="A141" s="54"/>
      <c r="B141" s="53"/>
      <c r="C141" s="57"/>
      <c r="D141" s="58"/>
      <c r="E141" s="58"/>
      <c r="F141" s="58"/>
      <c r="G141" s="58"/>
      <c r="H141" s="57"/>
      <c r="I141" s="57"/>
      <c r="J141" s="57"/>
      <c r="K141" s="57"/>
    </row>
    <row r="142" spans="1:11" s="2" customFormat="1" ht="34.5">
      <c r="A142" s="9"/>
      <c r="B142" s="61" t="s">
        <v>132</v>
      </c>
      <c r="C142" s="11">
        <v>6030</v>
      </c>
      <c r="D142" s="13">
        <v>40</v>
      </c>
      <c r="E142" s="13">
        <v>25.4</v>
      </c>
      <c r="F142" s="13"/>
      <c r="G142" s="13">
        <v>25.4</v>
      </c>
      <c r="H142" s="13">
        <v>25.4</v>
      </c>
      <c r="I142" s="13">
        <v>25.4</v>
      </c>
      <c r="J142" s="13">
        <v>25.4</v>
      </c>
      <c r="K142" s="13">
        <v>25.4</v>
      </c>
    </row>
    <row r="143" spans="1:11" s="2" customFormat="1" ht="18">
      <c r="A143" s="9"/>
      <c r="B143" s="53" t="s">
        <v>122</v>
      </c>
      <c r="C143" s="9">
        <v>6031</v>
      </c>
      <c r="D143" s="14">
        <v>12</v>
      </c>
      <c r="E143" s="14">
        <v>18.6</v>
      </c>
      <c r="F143" s="14"/>
      <c r="G143" s="14">
        <v>18.6</v>
      </c>
      <c r="H143" s="14">
        <v>18.6</v>
      </c>
      <c r="I143" s="14">
        <v>18.6</v>
      </c>
      <c r="J143" s="14">
        <v>18.6</v>
      </c>
      <c r="K143" s="14">
        <v>18.6</v>
      </c>
    </row>
    <row r="144" spans="1:11" s="2" customFormat="1" ht="18">
      <c r="A144" s="9"/>
      <c r="B144" s="53" t="s">
        <v>123</v>
      </c>
      <c r="C144" s="9">
        <v>6032</v>
      </c>
      <c r="D144" s="14">
        <v>5.2</v>
      </c>
      <c r="E144" s="14">
        <v>6.8</v>
      </c>
      <c r="F144" s="14"/>
      <c r="G144" s="14">
        <v>6.8</v>
      </c>
      <c r="H144" s="14">
        <v>6.8</v>
      </c>
      <c r="I144" s="14">
        <v>6.8</v>
      </c>
      <c r="J144" s="14">
        <v>6.8</v>
      </c>
      <c r="K144" s="14">
        <v>6.8</v>
      </c>
    </row>
    <row r="145" spans="1:11" s="2" customFormat="1" ht="18">
      <c r="A145" s="9"/>
      <c r="B145" s="53" t="s">
        <v>124</v>
      </c>
      <c r="C145" s="9">
        <v>6033</v>
      </c>
      <c r="D145" s="14">
        <v>6.5</v>
      </c>
      <c r="E145" s="14"/>
      <c r="F145" s="14"/>
      <c r="G145" s="14"/>
      <c r="H145" s="14"/>
      <c r="I145" s="14"/>
      <c r="J145" s="14"/>
      <c r="K145" s="14"/>
    </row>
    <row r="146" spans="1:11" s="2" customFormat="1" ht="18">
      <c r="A146" s="9"/>
      <c r="B146" s="53" t="s">
        <v>125</v>
      </c>
      <c r="C146" s="9">
        <v>6034</v>
      </c>
      <c r="D146" s="14">
        <v>6.5</v>
      </c>
      <c r="E146" s="14"/>
      <c r="F146" s="14"/>
      <c r="G146" s="14"/>
      <c r="H146" s="14"/>
      <c r="I146" s="14"/>
      <c r="J146" s="14"/>
      <c r="K146" s="14"/>
    </row>
    <row r="147" spans="1:11" s="2" customFormat="1" ht="18">
      <c r="A147" s="9"/>
      <c r="B147" s="53" t="s">
        <v>126</v>
      </c>
      <c r="C147" s="9">
        <v>6035</v>
      </c>
      <c r="D147" s="14">
        <v>6.5</v>
      </c>
      <c r="E147" s="14"/>
      <c r="F147" s="14"/>
      <c r="G147" s="14"/>
      <c r="H147" s="14"/>
      <c r="I147" s="14"/>
      <c r="J147" s="14"/>
      <c r="K147" s="14"/>
    </row>
    <row r="148" spans="1:11" s="2" customFormat="1" ht="36" customHeight="1">
      <c r="A148" s="9"/>
      <c r="B148" s="70" t="s">
        <v>144</v>
      </c>
      <c r="C148" s="11">
        <v>6040</v>
      </c>
      <c r="D148" s="14"/>
      <c r="E148" s="14"/>
      <c r="F148" s="14"/>
      <c r="G148" s="14"/>
      <c r="H148" s="14"/>
      <c r="I148" s="14"/>
      <c r="J148" s="14"/>
      <c r="K148" s="14"/>
    </row>
    <row r="149" spans="1:11" s="2" customFormat="1" ht="17.25">
      <c r="A149" s="9"/>
      <c r="B149" s="24" t="s">
        <v>145</v>
      </c>
      <c r="C149" s="9">
        <v>6041</v>
      </c>
      <c r="D149" s="9"/>
      <c r="E149" s="14"/>
      <c r="F149" s="14"/>
      <c r="G149" s="14"/>
      <c r="H149" s="66"/>
      <c r="I149" s="66"/>
      <c r="J149" s="66"/>
      <c r="K149" s="66"/>
    </row>
    <row r="150" spans="1:11" s="2" customFormat="1" ht="17.25">
      <c r="A150" s="9"/>
      <c r="B150" s="24" t="s">
        <v>147</v>
      </c>
      <c r="C150" s="9">
        <v>6042</v>
      </c>
      <c r="D150" s="9"/>
      <c r="E150" s="14">
        <v>0.5</v>
      </c>
      <c r="F150" s="14"/>
      <c r="G150" s="14">
        <v>0.5</v>
      </c>
      <c r="H150" s="9">
        <v>0.125</v>
      </c>
      <c r="I150" s="9">
        <v>0.125</v>
      </c>
      <c r="J150" s="9">
        <v>0.125</v>
      </c>
      <c r="K150" s="9">
        <v>0.125</v>
      </c>
    </row>
    <row r="151" spans="1:11" s="2" customFormat="1" ht="17.25">
      <c r="A151" s="9"/>
      <c r="B151" s="67" t="s">
        <v>146</v>
      </c>
      <c r="C151" s="68">
        <v>6043</v>
      </c>
      <c r="D151" s="68"/>
      <c r="E151" s="69">
        <v>0.2</v>
      </c>
      <c r="F151" s="69"/>
      <c r="G151" s="69">
        <v>0.2</v>
      </c>
      <c r="H151" s="9">
        <v>0.05</v>
      </c>
      <c r="I151" s="9">
        <v>0.05</v>
      </c>
      <c r="J151" s="9">
        <v>0.05</v>
      </c>
      <c r="K151" s="9">
        <v>0.05</v>
      </c>
    </row>
    <row r="152" spans="1:11" s="2" customFormat="1" ht="17.25">
      <c r="A152" s="87"/>
      <c r="B152" s="91"/>
      <c r="C152" s="49"/>
      <c r="D152" s="49"/>
      <c r="E152" s="50"/>
      <c r="F152" s="50"/>
      <c r="G152" s="50"/>
      <c r="H152" s="49"/>
      <c r="I152" s="49"/>
      <c r="J152" s="49"/>
      <c r="K152" s="49"/>
    </row>
    <row r="153" spans="1:11" s="2" customFormat="1" ht="47.25" customHeight="1">
      <c r="A153" s="87"/>
      <c r="B153" s="88" t="s">
        <v>150</v>
      </c>
      <c r="C153" s="49"/>
      <c r="D153" s="89"/>
      <c r="E153" s="89"/>
      <c r="F153" s="90" t="s">
        <v>149</v>
      </c>
      <c r="G153" s="90"/>
      <c r="H153" s="90"/>
      <c r="I153" s="90"/>
      <c r="J153" s="90"/>
      <c r="K153" s="90"/>
    </row>
  </sheetData>
  <sheetProtection/>
  <mergeCells count="43">
    <mergeCell ref="G1:J1"/>
    <mergeCell ref="F153:K153"/>
    <mergeCell ref="H26:I26"/>
    <mergeCell ref="B26:G26"/>
    <mergeCell ref="B17:G17"/>
    <mergeCell ref="B18:G18"/>
    <mergeCell ref="B19:G19"/>
    <mergeCell ref="B20:G20"/>
    <mergeCell ref="H17:K17"/>
    <mergeCell ref="H18:I18"/>
    <mergeCell ref="J18:K18"/>
    <mergeCell ref="B22:G22"/>
    <mergeCell ref="B23:G23"/>
    <mergeCell ref="H23:I23"/>
    <mergeCell ref="J23:K23"/>
    <mergeCell ref="J19:K19"/>
    <mergeCell ref="J20:K20"/>
    <mergeCell ref="J21:K21"/>
    <mergeCell ref="J22:K22"/>
    <mergeCell ref="B21:G21"/>
    <mergeCell ref="J24:K24"/>
    <mergeCell ref="I15:K15"/>
    <mergeCell ref="I12:J12"/>
    <mergeCell ref="I13:J13"/>
    <mergeCell ref="I14:J14"/>
    <mergeCell ref="H19:I19"/>
    <mergeCell ref="H20:I20"/>
    <mergeCell ref="H21:I21"/>
    <mergeCell ref="H22:I22"/>
    <mergeCell ref="B24:I24"/>
    <mergeCell ref="B25:I25"/>
    <mergeCell ref="B31:K31"/>
    <mergeCell ref="B28:K28"/>
    <mergeCell ref="J26:K26"/>
    <mergeCell ref="J25:K25"/>
    <mergeCell ref="B27:K27"/>
    <mergeCell ref="A33:A34"/>
    <mergeCell ref="G33:G34"/>
    <mergeCell ref="B33:B34"/>
    <mergeCell ref="C33:C34"/>
    <mergeCell ref="D33:D34"/>
    <mergeCell ref="E33:E34"/>
    <mergeCell ref="F33:F34"/>
  </mergeCells>
  <printOptions/>
  <pageMargins left="0.7874015748031497" right="0.7874015748031497" top="0.984251968503937" bottom="0.984251968503937" header="0.5118110236220472" footer="0.5118110236220472"/>
  <pageSetup fitToHeight="4" fitToWidth="1" horizontalDpi="600" verticalDpi="600" orientation="landscape" paperSize="9" scale="61" r:id="rId1"/>
  <headerFooter differentFirst="1" alignWithMargins="0">
    <oddHeader>&amp;C&amp;P&amp;Rпродовження додатка</oddHeader>
  </headerFooter>
  <rowBreaks count="4" manualBreakCount="4">
    <brk id="36" max="10" man="1"/>
    <brk id="67" max="10" man="1"/>
    <brk id="100" max="10" man="1"/>
    <brk id="143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Usher</cp:lastModifiedBy>
  <cp:lastPrinted>2022-12-23T18:19:34Z</cp:lastPrinted>
  <dcterms:created xsi:type="dcterms:W3CDTF">2019-11-29T06:14:14Z</dcterms:created>
  <dcterms:modified xsi:type="dcterms:W3CDTF">2022-12-23T18:24:14Z</dcterms:modified>
  <cp:category/>
  <cp:version/>
  <cp:contentType/>
  <cp:contentStatus/>
</cp:coreProperties>
</file>