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8 жовтня 2022 року\рішення\"/>
    </mc:Choice>
  </mc:AlternateContent>
  <xr:revisionPtr revIDLastSave="0" documentId="10_ncr:8100000_{7EEFFD89-F86D-42FF-9B6F-C201A54A7C7B}" xr6:coauthVersionLast="34" xr6:coauthVersionMax="34" xr10:uidLastSave="{00000000-0000-0000-0000-000000000000}"/>
  <bookViews>
    <workbookView xWindow="0" yWindow="0" windowWidth="15348" windowHeight="6780" xr2:uid="{00000000-000D-0000-FFFF-FFFF00000000}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J133" i="1"/>
  <c r="D132" i="1"/>
  <c r="E132" i="1"/>
  <c r="F132" i="1"/>
  <c r="G132" i="1"/>
  <c r="E66" i="1" l="1"/>
  <c r="F66" i="1"/>
  <c r="G66" i="1"/>
  <c r="D66" i="1"/>
  <c r="G86" i="1"/>
  <c r="G96" i="1"/>
  <c r="E89" i="1"/>
  <c r="F89" i="1"/>
  <c r="F85" i="1" s="1"/>
  <c r="G89" i="1"/>
  <c r="D86" i="1"/>
  <c r="E37" i="1"/>
  <c r="F37" i="1"/>
  <c r="G37" i="1"/>
  <c r="D37" i="1"/>
  <c r="G13" i="1"/>
  <c r="E57" i="1"/>
  <c r="F57" i="1"/>
  <c r="G57" i="1"/>
  <c r="D56" i="1"/>
  <c r="E85" i="1"/>
  <c r="G85" i="1"/>
  <c r="E87" i="1"/>
  <c r="E86" i="1" s="1"/>
  <c r="F87" i="1"/>
  <c r="G87" i="1"/>
  <c r="F86" i="1"/>
  <c r="D85" i="1"/>
  <c r="E129" i="1"/>
  <c r="F129" i="1"/>
  <c r="G129" i="1"/>
  <c r="E130" i="1"/>
  <c r="F130" i="1"/>
  <c r="G130" i="1"/>
  <c r="D129" i="1"/>
  <c r="D130" i="1"/>
  <c r="E119" i="1"/>
  <c r="F119" i="1"/>
  <c r="G119" i="1"/>
  <c r="D119" i="1"/>
  <c r="E125" i="1"/>
  <c r="F125" i="1"/>
  <c r="G125" i="1"/>
  <c r="D125" i="1"/>
  <c r="E120" i="1"/>
  <c r="F120" i="1"/>
  <c r="G120" i="1"/>
  <c r="D120" i="1"/>
  <c r="E115" i="1"/>
  <c r="F115" i="1"/>
  <c r="G115" i="1"/>
  <c r="D115" i="1"/>
  <c r="E116" i="1"/>
  <c r="F116" i="1"/>
  <c r="G116" i="1"/>
  <c r="D116" i="1"/>
  <c r="E107" i="1"/>
  <c r="F107" i="1"/>
  <c r="G107" i="1"/>
  <c r="D107" i="1"/>
  <c r="E108" i="1"/>
  <c r="F108" i="1"/>
  <c r="G108" i="1"/>
  <c r="D108" i="1"/>
  <c r="E93" i="1"/>
  <c r="F93" i="1"/>
  <c r="G93" i="1"/>
  <c r="E96" i="1"/>
  <c r="F96" i="1"/>
  <c r="D96" i="1"/>
  <c r="D93" i="1"/>
  <c r="D89" i="1"/>
  <c r="D87" i="1"/>
  <c r="E77" i="1"/>
  <c r="F77" i="1"/>
  <c r="G77" i="1"/>
  <c r="D77" i="1"/>
  <c r="E78" i="1"/>
  <c r="F78" i="1"/>
  <c r="G78" i="1"/>
  <c r="D78" i="1"/>
  <c r="E73" i="1"/>
  <c r="F73" i="1"/>
  <c r="G73" i="1"/>
  <c r="D73" i="1"/>
  <c r="E71" i="1"/>
  <c r="F71" i="1"/>
  <c r="G71" i="1"/>
  <c r="D71" i="1"/>
  <c r="E67" i="1"/>
  <c r="F67" i="1"/>
  <c r="G67" i="1"/>
  <c r="D67" i="1"/>
  <c r="D57" i="1"/>
  <c r="E60" i="1"/>
  <c r="F60" i="1"/>
  <c r="G60" i="1"/>
  <c r="D60" i="1"/>
  <c r="D58" i="1"/>
  <c r="D13" i="1"/>
  <c r="E14" i="1"/>
  <c r="F14" i="1"/>
  <c r="G14" i="1"/>
  <c r="D14" i="1" l="1"/>
  <c r="E52" i="1"/>
  <c r="F52" i="1"/>
  <c r="G52" i="1"/>
  <c r="D52" i="1"/>
  <c r="E49" i="1"/>
  <c r="F49" i="1"/>
  <c r="G49" i="1"/>
  <c r="D49" i="1"/>
  <c r="E38" i="1"/>
  <c r="F38" i="1"/>
  <c r="G38" i="1"/>
  <c r="D38" i="1"/>
  <c r="E29" i="1"/>
  <c r="F29" i="1"/>
  <c r="G29" i="1"/>
  <c r="D29" i="1"/>
  <c r="E32" i="1"/>
  <c r="F32" i="1"/>
  <c r="G32" i="1"/>
  <c r="D32" i="1"/>
  <c r="E30" i="1"/>
  <c r="F30" i="1"/>
  <c r="G30" i="1"/>
  <c r="D30" i="1"/>
  <c r="E22" i="1"/>
  <c r="F22" i="1"/>
  <c r="G22" i="1"/>
  <c r="D22" i="1"/>
  <c r="E27" i="1"/>
  <c r="F27" i="1"/>
  <c r="G27" i="1"/>
  <c r="D27" i="1"/>
  <c r="E23" i="1"/>
  <c r="F23" i="1"/>
  <c r="G23" i="1"/>
  <c r="D23" i="1"/>
  <c r="E20" i="1"/>
  <c r="F20" i="1"/>
  <c r="G20" i="1"/>
  <c r="D20" i="1"/>
  <c r="E15" i="1"/>
  <c r="F15" i="1"/>
  <c r="G15" i="1"/>
  <c r="D15" i="1"/>
  <c r="H92" i="1"/>
  <c r="I92" i="1"/>
  <c r="J92" i="1"/>
  <c r="K92" i="1"/>
  <c r="H75" i="1"/>
  <c r="I75" i="1"/>
  <c r="J75" i="1"/>
  <c r="K75" i="1"/>
  <c r="J122" i="1" l="1"/>
  <c r="K122" i="1"/>
  <c r="K93" i="1"/>
  <c r="K94" i="1"/>
  <c r="K95" i="1"/>
  <c r="H91" i="1"/>
  <c r="I91" i="1"/>
  <c r="J68" i="1"/>
  <c r="K68" i="1"/>
  <c r="J36" i="1"/>
  <c r="K36" i="1"/>
  <c r="J35" i="1"/>
  <c r="K35" i="1"/>
  <c r="H122" i="1"/>
  <c r="I122" i="1"/>
  <c r="H36" i="1"/>
  <c r="I36" i="1"/>
  <c r="H35" i="1"/>
  <c r="I35" i="1"/>
  <c r="I26" i="1" l="1"/>
  <c r="H26" i="1" l="1"/>
  <c r="J65" i="1" l="1"/>
  <c r="K65" i="1"/>
  <c r="J26" i="1"/>
  <c r="K26" i="1"/>
  <c r="J94" i="1" l="1"/>
  <c r="J95" i="1"/>
  <c r="D128" i="1" l="1"/>
  <c r="D112" i="1"/>
  <c r="D106" i="1"/>
  <c r="H95" i="1"/>
  <c r="I95" i="1"/>
  <c r="H65" i="1"/>
  <c r="I65" i="1"/>
  <c r="D134" i="1" l="1"/>
  <c r="D104" i="1" l="1"/>
  <c r="D103" i="1"/>
  <c r="F128" i="1"/>
  <c r="G128" i="1"/>
  <c r="F112" i="1"/>
  <c r="G112" i="1"/>
  <c r="F106" i="1"/>
  <c r="F134" i="1" s="1"/>
  <c r="G106" i="1"/>
  <c r="E106" i="1"/>
  <c r="E112" i="1"/>
  <c r="E128" i="1"/>
  <c r="J102" i="1"/>
  <c r="K102" i="1"/>
  <c r="K113" i="1"/>
  <c r="K114" i="1"/>
  <c r="I113" i="1"/>
  <c r="I114" i="1"/>
  <c r="I58" i="1"/>
  <c r="I59" i="1"/>
  <c r="K50" i="1"/>
  <c r="K47" i="1"/>
  <c r="K48" i="1"/>
  <c r="J47" i="1"/>
  <c r="J48" i="1"/>
  <c r="I50" i="1"/>
  <c r="I40" i="1"/>
  <c r="K30" i="1"/>
  <c r="K31" i="1"/>
  <c r="K32" i="1"/>
  <c r="K33" i="1"/>
  <c r="I30" i="1"/>
  <c r="I31" i="1"/>
  <c r="I32" i="1"/>
  <c r="I33" i="1"/>
  <c r="K24" i="1"/>
  <c r="I24" i="1"/>
  <c r="H102" i="1"/>
  <c r="I102" i="1"/>
  <c r="E134" i="1" l="1"/>
  <c r="G134" i="1"/>
  <c r="H68" i="1" l="1"/>
  <c r="I68" i="1"/>
  <c r="H48" i="1"/>
  <c r="I48" i="1"/>
  <c r="F56" i="1"/>
  <c r="G56" i="1"/>
  <c r="F13" i="1"/>
  <c r="E56" i="1"/>
  <c r="E13" i="1"/>
  <c r="G103" i="1" l="1"/>
  <c r="G104" i="1"/>
  <c r="E103" i="1"/>
  <c r="F104" i="1"/>
  <c r="E104" i="1"/>
  <c r="H103" i="1"/>
  <c r="F103" i="1"/>
  <c r="K106" i="1"/>
  <c r="K107" i="1"/>
  <c r="K108" i="1"/>
  <c r="K109" i="1"/>
  <c r="K110" i="1"/>
  <c r="K111" i="1"/>
  <c r="K112" i="1"/>
  <c r="K115" i="1"/>
  <c r="K116" i="1"/>
  <c r="K117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4" i="1"/>
  <c r="I106" i="1"/>
  <c r="I107" i="1"/>
  <c r="I108" i="1"/>
  <c r="I109" i="1"/>
  <c r="I110" i="1"/>
  <c r="I111" i="1"/>
  <c r="I112" i="1"/>
  <c r="I115" i="1"/>
  <c r="I116" i="1"/>
  <c r="I117" i="1"/>
  <c r="I119" i="1"/>
  <c r="I120" i="1"/>
  <c r="I121" i="1"/>
  <c r="I123" i="1"/>
  <c r="I124" i="1"/>
  <c r="I125" i="1"/>
  <c r="I126" i="1"/>
  <c r="I127" i="1"/>
  <c r="I13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4" i="1"/>
  <c r="K14" i="1"/>
  <c r="K15" i="1"/>
  <c r="K16" i="1"/>
  <c r="K17" i="1"/>
  <c r="K18" i="1"/>
  <c r="K19" i="1"/>
  <c r="K20" i="1"/>
  <c r="K21" i="1"/>
  <c r="K22" i="1"/>
  <c r="K23" i="1"/>
  <c r="K25" i="1"/>
  <c r="K27" i="1"/>
  <c r="K28" i="1"/>
  <c r="K29" i="1"/>
  <c r="K34" i="1"/>
  <c r="K37" i="1"/>
  <c r="K38" i="1"/>
  <c r="K39" i="1"/>
  <c r="K40" i="1"/>
  <c r="K41" i="1"/>
  <c r="K42" i="1"/>
  <c r="K43" i="1"/>
  <c r="K44" i="1"/>
  <c r="K45" i="1"/>
  <c r="K46" i="1"/>
  <c r="K49" i="1"/>
  <c r="K51" i="1"/>
  <c r="K52" i="1"/>
  <c r="K53" i="1"/>
  <c r="K54" i="1"/>
  <c r="K55" i="1"/>
  <c r="K56" i="1"/>
  <c r="K57" i="1"/>
  <c r="K58" i="1"/>
  <c r="K59" i="1"/>
  <c r="K60" i="1"/>
  <c r="K63" i="1"/>
  <c r="K64" i="1"/>
  <c r="K66" i="1"/>
  <c r="K67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6" i="1"/>
  <c r="K97" i="1"/>
  <c r="K98" i="1"/>
  <c r="K99" i="1"/>
  <c r="K101" i="1"/>
  <c r="K103" i="1"/>
  <c r="K104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7" i="1"/>
  <c r="J38" i="1"/>
  <c r="J39" i="1"/>
  <c r="J40" i="1"/>
  <c r="J41" i="1"/>
  <c r="J42" i="1"/>
  <c r="J43" i="1"/>
  <c r="J44" i="1"/>
  <c r="J45" i="1"/>
  <c r="J46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6" i="1"/>
  <c r="J67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6" i="1"/>
  <c r="J97" i="1"/>
  <c r="J98" i="1"/>
  <c r="J99" i="1"/>
  <c r="J100" i="1"/>
  <c r="J101" i="1"/>
  <c r="J104" i="1"/>
  <c r="J13" i="1"/>
  <c r="H104" i="1"/>
  <c r="I14" i="1"/>
  <c r="I15" i="1"/>
  <c r="I16" i="1"/>
  <c r="I17" i="1"/>
  <c r="I18" i="1"/>
  <c r="I19" i="1"/>
  <c r="I22" i="1"/>
  <c r="I23" i="1"/>
  <c r="I25" i="1"/>
  <c r="I27" i="1"/>
  <c r="I28" i="1"/>
  <c r="I29" i="1"/>
  <c r="I34" i="1"/>
  <c r="I37" i="1"/>
  <c r="I38" i="1"/>
  <c r="I39" i="1"/>
  <c r="I41" i="1"/>
  <c r="I42" i="1"/>
  <c r="I43" i="1"/>
  <c r="I44" i="1"/>
  <c r="I45" i="1"/>
  <c r="I46" i="1"/>
  <c r="I47" i="1"/>
  <c r="I49" i="1"/>
  <c r="I51" i="1"/>
  <c r="I52" i="1"/>
  <c r="I53" i="1"/>
  <c r="I54" i="1"/>
  <c r="I55" i="1"/>
  <c r="I56" i="1"/>
  <c r="I57" i="1"/>
  <c r="I60" i="1"/>
  <c r="I63" i="1"/>
  <c r="I64" i="1"/>
  <c r="I66" i="1"/>
  <c r="I67" i="1"/>
  <c r="I69" i="1"/>
  <c r="I70" i="1"/>
  <c r="I71" i="1"/>
  <c r="I72" i="1"/>
  <c r="I73" i="1"/>
  <c r="I74" i="1"/>
  <c r="I76" i="1"/>
  <c r="I77" i="1"/>
  <c r="I78" i="1"/>
  <c r="I79" i="1"/>
  <c r="I80" i="1"/>
  <c r="I85" i="1"/>
  <c r="I86" i="1"/>
  <c r="I87" i="1"/>
  <c r="I88" i="1"/>
  <c r="I89" i="1"/>
  <c r="I90" i="1"/>
  <c r="I93" i="1"/>
  <c r="I94" i="1"/>
  <c r="I96" i="1"/>
  <c r="I97" i="1"/>
  <c r="I99" i="1"/>
  <c r="I100" i="1"/>
  <c r="I101" i="1"/>
  <c r="I13" i="1"/>
  <c r="H24" i="1"/>
  <c r="H25" i="1"/>
  <c r="H27" i="1"/>
  <c r="H28" i="1"/>
  <c r="H29" i="1"/>
  <c r="H30" i="1"/>
  <c r="H31" i="1"/>
  <c r="H32" i="1"/>
  <c r="H33" i="1"/>
  <c r="H34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4" i="1"/>
  <c r="H66" i="1"/>
  <c r="H67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3" i="1"/>
  <c r="H94" i="1"/>
  <c r="H96" i="1"/>
  <c r="H97" i="1"/>
  <c r="H99" i="1"/>
  <c r="H100" i="1"/>
  <c r="H101" i="1"/>
  <c r="H14" i="1"/>
  <c r="H15" i="1"/>
  <c r="H16" i="1"/>
  <c r="H17" i="1"/>
  <c r="H18" i="1"/>
  <c r="H19" i="1"/>
  <c r="H22" i="1"/>
  <c r="H23" i="1"/>
  <c r="H13" i="1"/>
  <c r="I104" i="1" l="1"/>
  <c r="J103" i="1"/>
  <c r="I103" i="1"/>
  <c r="J135" i="1" l="1"/>
  <c r="G135" i="1"/>
  <c r="I135" i="1" s="1"/>
  <c r="G136" i="1"/>
  <c r="D135" i="1"/>
  <c r="D136" i="1"/>
  <c r="F135" i="1"/>
  <c r="F136" i="1"/>
  <c r="E135" i="1"/>
  <c r="E136" i="1" s="1"/>
  <c r="H136" i="1" l="1"/>
  <c r="H135" i="1"/>
  <c r="K136" i="1"/>
  <c r="I136" i="1"/>
  <c r="K135" i="1"/>
  <c r="J136" i="1"/>
</calcChain>
</file>

<file path=xl/sharedStrings.xml><?xml version="1.0" encoding="utf-8"?>
<sst xmlns="http://schemas.openxmlformats.org/spreadsheetml/2006/main" count="146" uniqueCount="133">
  <si>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</si>
  <si>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</si>
  <si>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</si>
  <si>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</si>
  <si>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</si>
  <si>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</si>
  <si>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</si>
  <si>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</si>
  <si>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</si>
  <si>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</si>
  <si>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</si>
  <si>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</si>
  <si>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</si>
  <si>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</si>
  <si>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</si>
  <si>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</si>
  <si>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</si>
  <si>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</si>
  <si>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</si>
  <si>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</si>
  <si>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</si>
  <si>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</si>
  <si>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</si>
  <si>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</si>
  <si>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</si>
  <si>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</si>
  <si>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</si>
  <si>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</si>
  <si>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</si>
  <si>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</si>
  <si>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</si>
  <si>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</si>
  <si>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</si>
  <si>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</si>
  <si>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</si>
  <si>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</si>
  <si>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</si>
  <si>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</si>
  <si>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</si>
  <si>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</si>
  <si>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</si>
  <si>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</si>
  <si>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</si>
  <si>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</si>
  <si>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</si>
  <si>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</si>
  <si>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</si>
  <si>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</si>
  <si>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</si>
  <si>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</si>
  <si>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</si>
  <si>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</si>
  <si>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</si>
  <si>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</si>
  <si>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</si>
  <si>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</si>
  <si>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</si>
  <si>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</si>
  <si>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</si>
  <si>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</si>
  <si>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</si>
  <si>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</si>
  <si>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</si>
  <si>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</si>
  <si>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</si>
  <si>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</si>
  <si>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</si>
  <si>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</si>
  <si>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</si>
  <si>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</si>
  <si>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</si>
  <si>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</si>
  <si>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</si>
  <si>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</si>
  <si>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</si>
  <si>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</si>
  <si>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</si>
  <si>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</si>
  <si>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</si>
  <si>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</si>
  <si>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</si>
  <si>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</si>
  <si>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</si>
  <si>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</si>
  <si>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</si>
  <si>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</si>
  <si>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</si>
  <si>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</si>
  <si>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</si>
  <si>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</si>
  <si>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</si>
  <si>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</si>
  <si>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</si>
  <si>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</si>
  <si>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</si>
  <si>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</si>
  <si>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</si>
  <si>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</si>
  <si>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</si>
  <si>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</si>
  <si>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</si>
  <si>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</si>
  <si>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</si>
  <si>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</si>
  <si>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</si>
  <si>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</si>
  <si>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</si>
  <si>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</si>
  <si>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</si>
  <si>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</si>
  <si>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</si>
  <si>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Всього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</si>
  <si>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</si>
  <si>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Бюджет на 2022 рік з урахуванням змін </t>
  </si>
  <si>
    <t>Транспортний податок з юридичних осіб </t>
  </si>
  <si>
    <t>Плата за встановлення земельного сервітуту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</si>
  <si>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</si>
  <si>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</si>
  <si>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Рентна плата за спеціальне використання води водних об`єктів місцевого значення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</si>
  <si>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</si>
  <si>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</si>
  <si>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Звіт про виконання бюджету Менської ТГ за 9 місяців 2022 року</t>
  </si>
  <si>
    <t>Звітні дані за 9 місяців 2021 року</t>
  </si>
  <si>
    <t>Виконано за 9 місяців 2022 року</t>
  </si>
  <si>
    <t>До звітних даних за 9 місяців 2021 року</t>
  </si>
  <si>
    <t>Державне мито, не віднесене до інших категорій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</si>
  <si>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</si>
  <si>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</si>
  <si>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</si>
  <si>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в рамках програм допомоги урядів іноземних держав, міжнародних організацій, донорських установ</t>
  </si>
  <si>
    <t xml:space="preserve">Додаток 1 до рішення виконавчого комітету Менської міської ради № 194 від 28 жовтня 2022 року
</t>
  </si>
  <si>
    <t>Начальник Фінансового управління міської ради</t>
  </si>
  <si>
    <t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</si>
</sst>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4" fontId="3" fillId="2" borderId="2" xfId="0" applyNumberFormat="1" applyFont="1" applyFill="1" applyBorder="1"/>
    <xf numFmtId="4" fontId="4" fillId="0" borderId="2" xfId="0" applyNumberFormat="1" applyFont="1" applyBorder="1"/>
    <xf numFmtId="4" fontId="3" fillId="3" borderId="2" xfId="0" applyNumberFormat="1" applyFont="1" applyFill="1" applyBorder="1"/>
    <xf numFmtId="4" fontId="3" fillId="7" borderId="2" xfId="0" applyNumberFormat="1" applyFont="1" applyFill="1" applyBorder="1"/>
    <xf numFmtId="4" fontId="3" fillId="4" borderId="3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/>
    <xf numFmtId="4" fontId="3" fillId="5" borderId="17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/>
    <xf numFmtId="164" fontId="3" fillId="2" borderId="12" xfId="0" applyNumberFormat="1" applyFont="1" applyFill="1" applyBorder="1"/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64" fontId="4" fillId="0" borderId="2" xfId="0" applyNumberFormat="1" applyFont="1" applyBorder="1"/>
    <xf numFmtId="164" fontId="4" fillId="0" borderId="12" xfId="0" applyNumberFormat="1" applyFont="1" applyBorder="1"/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64" fontId="3" fillId="3" borderId="2" xfId="0" applyNumberFormat="1" applyFont="1" applyFill="1" applyBorder="1"/>
    <xf numFmtId="164" fontId="3" fillId="3" borderId="12" xfId="0" applyNumberFormat="1" applyFont="1" applyFill="1" applyBorder="1"/>
    <xf numFmtId="164" fontId="3" fillId="7" borderId="2" xfId="0" applyNumberFormat="1" applyFont="1" applyFill="1" applyBorder="1"/>
    <xf numFmtId="164" fontId="3" fillId="7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/>
    <xf numFmtId="164" fontId="3" fillId="6" borderId="12" xfId="0" applyNumberFormat="1" applyFont="1" applyFill="1" applyBorder="1"/>
    <xf numFmtId="164" fontId="4" fillId="9" borderId="2" xfId="0" applyNumberFormat="1" applyFont="1" applyFill="1" applyBorder="1"/>
    <xf numFmtId="4" fontId="4" fillId="9" borderId="2" xfId="0" applyNumberFormat="1" applyFont="1" applyFill="1" applyBorder="1"/>
    <xf numFmtId="164" fontId="4" fillId="9" borderId="12" xfId="0" applyNumberFormat="1" applyFont="1" applyFill="1" applyBorder="1"/>
    <xf numFmtId="0" fontId="3" fillId="6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3" fillId="7" borderId="1" xfId="0" applyFont="1" applyFill="1" applyBorder="1"/>
    <xf numFmtId="0" fontId="3" fillId="7" borderId="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11" xfId="0" applyFont="1" applyFill="1" applyBorder="1"/>
    <xf numFmtId="0" fontId="3" fillId="3" borderId="2" xfId="0" applyFont="1" applyFill="1" applyBorder="1"/>
    <xf numFmtId="0" fontId="3" fillId="7" borderId="11" xfId="0" applyFont="1" applyFill="1" applyBorder="1"/>
    <xf numFmtId="0" fontId="3" fillId="7" borderId="2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11" xfId="0" applyFont="1" applyBorder="1" applyAlignment="1"/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view="pageLayout" topLeftCell="A25" zoomScaleNormal="100" workbookViewId="0">
      <selection activeCell="D143" sqref="D143"/>
    </sheetView>
  </sheetViews>
  <sheetFormatPr defaultColWidth="9.109375" defaultRowHeight="13.2" x14ac:dyDescent="0.25"/>
  <cols>
    <col min="1" max="1" width="0.109375" style="2" customWidth="1"/>
    <col min="2" max="2" width="9.21875" style="2" bestFit="1" customWidth="1"/>
    <col min="3" max="3" width="48" style="2" customWidth="1"/>
    <col min="4" max="4" width="13.88671875" style="2" customWidth="1"/>
    <col min="5" max="5" width="14.33203125" style="2" customWidth="1"/>
    <col min="6" max="6" width="14.5546875" style="2" customWidth="1"/>
    <col min="7" max="7" width="16" style="2" bestFit="1" customWidth="1"/>
    <col min="8" max="8" width="11.109375" style="2" bestFit="1" customWidth="1"/>
    <col min="9" max="9" width="10.88671875" style="2" customWidth="1"/>
    <col min="10" max="10" width="13.109375" style="2" bestFit="1" customWidth="1"/>
    <col min="11" max="11" width="10.33203125" style="2" customWidth="1"/>
    <col min="12" max="16384" width="9.109375" style="2"/>
  </cols>
  <sheetData>
    <row r="1" spans="1:12" x14ac:dyDescent="0.25">
      <c r="A1" s="14"/>
      <c r="B1" s="14"/>
      <c r="C1" s="14"/>
      <c r="D1" s="14"/>
      <c r="E1" s="14"/>
      <c r="F1" s="14"/>
      <c r="G1" s="67" t="s">
        <v>130</v>
      </c>
      <c r="H1" s="68"/>
      <c r="I1" s="68"/>
      <c r="J1" s="68"/>
      <c r="K1" s="68"/>
      <c r="L1" s="1"/>
    </row>
    <row r="2" spans="1:12" x14ac:dyDescent="0.25">
      <c r="A2" s="14"/>
      <c r="B2" s="14"/>
      <c r="C2" s="14"/>
      <c r="D2" s="14"/>
      <c r="E2" s="14"/>
      <c r="F2" s="14"/>
      <c r="G2" s="68"/>
      <c r="H2" s="68"/>
      <c r="I2" s="68"/>
      <c r="J2" s="68"/>
      <c r="K2" s="68"/>
      <c r="L2" s="1"/>
    </row>
    <row r="3" spans="1:12" x14ac:dyDescent="0.25">
      <c r="A3" s="14"/>
      <c r="B3" s="14"/>
      <c r="C3" s="14"/>
      <c r="D3" s="14"/>
      <c r="E3" s="14"/>
      <c r="F3" s="14"/>
      <c r="G3" s="68"/>
      <c r="H3" s="68"/>
      <c r="I3" s="68"/>
      <c r="J3" s="68"/>
      <c r="K3" s="68"/>
      <c r="L3" s="1"/>
    </row>
    <row r="4" spans="1:12" x14ac:dyDescent="0.25">
      <c r="A4" s="14"/>
      <c r="B4" s="14"/>
      <c r="C4" s="14"/>
      <c r="D4" s="14"/>
      <c r="E4" s="14"/>
      <c r="F4" s="14"/>
      <c r="G4" s="68"/>
      <c r="H4" s="68"/>
      <c r="I4" s="68"/>
      <c r="J4" s="68"/>
      <c r="K4" s="68"/>
      <c r="L4" s="1"/>
    </row>
    <row r="5" spans="1:12" x14ac:dyDescent="0.25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"/>
    </row>
    <row r="6" spans="1:12" ht="22.8" x14ac:dyDescent="0.4">
      <c r="A6" s="84" t="s">
        <v>121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4"/>
    </row>
    <row r="7" spans="1:12" ht="18" x14ac:dyDescent="0.35">
      <c r="A7" s="16" t="s">
        <v>89</v>
      </c>
      <c r="B7" s="85" t="s">
        <v>89</v>
      </c>
      <c r="C7" s="85"/>
      <c r="D7" s="85"/>
      <c r="E7" s="85"/>
      <c r="F7" s="85"/>
      <c r="G7" s="85"/>
      <c r="H7" s="85"/>
      <c r="I7" s="85"/>
      <c r="J7" s="85"/>
      <c r="K7" s="85"/>
      <c r="L7" s="5"/>
    </row>
    <row r="8" spans="1:12" ht="13.8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 t="s">
        <v>0</v>
      </c>
    </row>
    <row r="9" spans="1:12" ht="28.5" customHeight="1" x14ac:dyDescent="0.25">
      <c r="A9" s="75"/>
      <c r="B9" s="77" t="s">
        <v>1</v>
      </c>
      <c r="C9" s="79" t="s">
        <v>2</v>
      </c>
      <c r="D9" s="73" t="s">
        <v>122</v>
      </c>
      <c r="E9" s="73" t="s">
        <v>113</v>
      </c>
      <c r="F9" s="73" t="s">
        <v>78</v>
      </c>
      <c r="G9" s="73" t="s">
        <v>123</v>
      </c>
      <c r="H9" s="81" t="s">
        <v>79</v>
      </c>
      <c r="I9" s="82"/>
      <c r="J9" s="81" t="s">
        <v>124</v>
      </c>
      <c r="K9" s="83"/>
    </row>
    <row r="10" spans="1:12" ht="63" customHeight="1" x14ac:dyDescent="0.25">
      <c r="A10" s="76"/>
      <c r="B10" s="78"/>
      <c r="C10" s="80"/>
      <c r="D10" s="74"/>
      <c r="E10" s="74"/>
      <c r="F10" s="74"/>
      <c r="G10" s="74"/>
      <c r="H10" s="17" t="s">
        <v>80</v>
      </c>
      <c r="I10" s="17" t="s">
        <v>81</v>
      </c>
      <c r="J10" s="17" t="s">
        <v>83</v>
      </c>
      <c r="K10" s="18" t="s">
        <v>82</v>
      </c>
    </row>
    <row r="11" spans="1:12" ht="12" customHeight="1" x14ac:dyDescent="0.25">
      <c r="A11" s="19"/>
      <c r="B11" s="20">
        <v>1</v>
      </c>
      <c r="C11" s="20">
        <v>2</v>
      </c>
      <c r="D11" s="21">
        <v>3</v>
      </c>
      <c r="E11" s="21">
        <v>4</v>
      </c>
      <c r="F11" s="21">
        <v>5</v>
      </c>
      <c r="G11" s="21">
        <v>6</v>
      </c>
      <c r="H11" s="17" t="s">
        <v>84</v>
      </c>
      <c r="I11" s="17" t="s">
        <v>85</v>
      </c>
      <c r="J11" s="17" t="s">
        <v>86</v>
      </c>
      <c r="K11" s="18" t="s">
        <v>87</v>
      </c>
    </row>
    <row r="12" spans="1:12" ht="14.25" customHeight="1" x14ac:dyDescent="0.25">
      <c r="A12" s="19"/>
      <c r="B12" s="22"/>
      <c r="C12" s="23" t="s">
        <v>88</v>
      </c>
      <c r="D12" s="24"/>
      <c r="E12" s="24"/>
      <c r="F12" s="24"/>
      <c r="G12" s="24"/>
      <c r="H12" s="25"/>
      <c r="I12" s="25"/>
      <c r="J12" s="25"/>
      <c r="K12" s="26"/>
    </row>
    <row r="13" spans="1:12" x14ac:dyDescent="0.25">
      <c r="A13" s="27"/>
      <c r="B13" s="28">
        <v>10000000</v>
      </c>
      <c r="C13" s="29" t="s">
        <v>3</v>
      </c>
      <c r="D13" s="7">
        <f>D14+D22+D29+D37</f>
        <v>93384097.439999998</v>
      </c>
      <c r="E13" s="7">
        <f>E14+E22+E29+E37</f>
        <v>151609000</v>
      </c>
      <c r="F13" s="7">
        <f t="shared" ref="F13" si="0">F14+F22+F29+F37</f>
        <v>107776920</v>
      </c>
      <c r="G13" s="7">
        <f>G14+G22+G29+G37</f>
        <v>78903665.170000002</v>
      </c>
      <c r="H13" s="30">
        <f>G13/E13*100</f>
        <v>52.044182845345603</v>
      </c>
      <c r="I13" s="30">
        <f>G13/F13*100</f>
        <v>73.210168902581373</v>
      </c>
      <c r="J13" s="7">
        <f>G13-D13</f>
        <v>-14480432.269999996</v>
      </c>
      <c r="K13" s="31">
        <f>G13/D13*100</f>
        <v>84.493685041713036</v>
      </c>
    </row>
    <row r="14" spans="1:12" ht="27.6" x14ac:dyDescent="0.25">
      <c r="A14" s="32"/>
      <c r="B14" s="33">
        <v>11000000</v>
      </c>
      <c r="C14" s="34" t="s">
        <v>4</v>
      </c>
      <c r="D14" s="8">
        <f>D15+D20</f>
        <v>54410150.649999999</v>
      </c>
      <c r="E14" s="8">
        <f t="shared" ref="E14:G14" si="1">E15+E20</f>
        <v>92751000</v>
      </c>
      <c r="F14" s="8">
        <f t="shared" si="1"/>
        <v>63690720</v>
      </c>
      <c r="G14" s="8">
        <f t="shared" si="1"/>
        <v>51769408.070000008</v>
      </c>
      <c r="H14" s="35">
        <f t="shared" ref="H14:H82" si="2">G14/E14*100</f>
        <v>55.815471606775134</v>
      </c>
      <c r="I14" s="35">
        <f t="shared" ref="I14:I80" si="3">G14/F14*100</f>
        <v>81.28249777989636</v>
      </c>
      <c r="J14" s="8">
        <f t="shared" ref="J14:J82" si="4">G14-D14</f>
        <v>-2640742.5799999908</v>
      </c>
      <c r="K14" s="36">
        <f t="shared" ref="K14:K82" si="5">G14/D14*100</f>
        <v>95.146599396522731</v>
      </c>
    </row>
    <row r="15" spans="1:12" x14ac:dyDescent="0.25">
      <c r="A15" s="32"/>
      <c r="B15" s="33">
        <v>11010000</v>
      </c>
      <c r="C15" s="37" t="s">
        <v>5</v>
      </c>
      <c r="D15" s="8">
        <f>D16+D17+D18+D19</f>
        <v>54409709.449999996</v>
      </c>
      <c r="E15" s="8">
        <f t="shared" ref="E15:G15" si="6">E16+E17+E18+E19</f>
        <v>92750000</v>
      </c>
      <c r="F15" s="8">
        <f t="shared" si="6"/>
        <v>63690000</v>
      </c>
      <c r="G15" s="8">
        <f t="shared" si="6"/>
        <v>51769408.070000008</v>
      </c>
      <c r="H15" s="35">
        <f t="shared" si="2"/>
        <v>55.816073390835584</v>
      </c>
      <c r="I15" s="35">
        <f t="shared" si="3"/>
        <v>81.283416658816151</v>
      </c>
      <c r="J15" s="8">
        <f t="shared" si="4"/>
        <v>-2640301.3799999878</v>
      </c>
      <c r="K15" s="36">
        <f t="shared" si="5"/>
        <v>95.147370925723649</v>
      </c>
    </row>
    <row r="16" spans="1:12" ht="39.6" x14ac:dyDescent="0.25">
      <c r="A16" s="32"/>
      <c r="B16" s="33">
        <v>11010100</v>
      </c>
      <c r="C16" s="37" t="s">
        <v>6</v>
      </c>
      <c r="D16" s="8">
        <v>40969432.5</v>
      </c>
      <c r="E16" s="8">
        <v>67000000</v>
      </c>
      <c r="F16" s="8">
        <v>47800000</v>
      </c>
      <c r="G16" s="8">
        <v>39268810.380000003</v>
      </c>
      <c r="H16" s="35">
        <f t="shared" si="2"/>
        <v>58.610164746268659</v>
      </c>
      <c r="I16" s="35">
        <f t="shared" si="3"/>
        <v>82.152322970711296</v>
      </c>
      <c r="J16" s="8">
        <f t="shared" si="4"/>
        <v>-1700622.1199999973</v>
      </c>
      <c r="K16" s="36">
        <f t="shared" si="5"/>
        <v>95.84904643236149</v>
      </c>
    </row>
    <row r="17" spans="1:11" ht="66" x14ac:dyDescent="0.25">
      <c r="A17" s="32"/>
      <c r="B17" s="33">
        <v>11010200</v>
      </c>
      <c r="C17" s="37" t="s">
        <v>7</v>
      </c>
      <c r="D17" s="8">
        <v>2776374.72</v>
      </c>
      <c r="E17" s="8">
        <v>4500000</v>
      </c>
      <c r="F17" s="8">
        <v>3300000</v>
      </c>
      <c r="G17" s="8">
        <v>8110561.5700000003</v>
      </c>
      <c r="H17" s="35">
        <f t="shared" si="2"/>
        <v>180.23470155555557</v>
      </c>
      <c r="I17" s="35">
        <f t="shared" si="3"/>
        <v>245.77459303030304</v>
      </c>
      <c r="J17" s="8">
        <f t="shared" si="4"/>
        <v>5334186.8499999996</v>
      </c>
      <c r="K17" s="36">
        <f t="shared" si="5"/>
        <v>292.12777049057701</v>
      </c>
    </row>
    <row r="18" spans="1:11" ht="39.6" x14ac:dyDescent="0.25">
      <c r="A18" s="32"/>
      <c r="B18" s="33">
        <v>11010400</v>
      </c>
      <c r="C18" s="37" t="s">
        <v>8</v>
      </c>
      <c r="D18" s="8">
        <v>10000231.08</v>
      </c>
      <c r="E18" s="8">
        <v>20000000</v>
      </c>
      <c r="F18" s="8">
        <v>11900000</v>
      </c>
      <c r="G18" s="8">
        <v>4045917.67</v>
      </c>
      <c r="H18" s="35">
        <f t="shared" si="2"/>
        <v>20.22958835</v>
      </c>
      <c r="I18" s="35">
        <f t="shared" si="3"/>
        <v>33.999308151260507</v>
      </c>
      <c r="J18" s="8">
        <f t="shared" si="4"/>
        <v>-5954313.4100000001</v>
      </c>
      <c r="K18" s="36">
        <f t="shared" si="5"/>
        <v>40.458241790948698</v>
      </c>
    </row>
    <row r="19" spans="1:11" ht="26.4" x14ac:dyDescent="0.25">
      <c r="A19" s="32"/>
      <c r="B19" s="33">
        <v>11010500</v>
      </c>
      <c r="C19" s="37" t="s">
        <v>9</v>
      </c>
      <c r="D19" s="8">
        <v>663671.15</v>
      </c>
      <c r="E19" s="8">
        <v>1250000</v>
      </c>
      <c r="F19" s="8">
        <v>690000</v>
      </c>
      <c r="G19" s="8">
        <v>344118.45</v>
      </c>
      <c r="H19" s="35">
        <f t="shared" si="2"/>
        <v>27.529476000000003</v>
      </c>
      <c r="I19" s="35">
        <f t="shared" si="3"/>
        <v>49.872239130434785</v>
      </c>
      <c r="J19" s="8">
        <f t="shared" si="4"/>
        <v>-319552.7</v>
      </c>
      <c r="K19" s="36">
        <f t="shared" si="5"/>
        <v>51.850747165972187</v>
      </c>
    </row>
    <row r="20" spans="1:11" x14ac:dyDescent="0.25">
      <c r="A20" s="32"/>
      <c r="B20" s="33">
        <v>11020000</v>
      </c>
      <c r="C20" s="37" t="s">
        <v>10</v>
      </c>
      <c r="D20" s="8">
        <f>D21</f>
        <v>441.2</v>
      </c>
      <c r="E20" s="8">
        <f t="shared" ref="E20:G20" si="7">E21</f>
        <v>1000</v>
      </c>
      <c r="F20" s="8">
        <f t="shared" si="7"/>
        <v>720</v>
      </c>
      <c r="G20" s="8">
        <f t="shared" si="7"/>
        <v>0</v>
      </c>
      <c r="H20" s="35"/>
      <c r="I20" s="35"/>
      <c r="J20" s="8">
        <f t="shared" si="4"/>
        <v>-441.2</v>
      </c>
      <c r="K20" s="36">
        <f t="shared" si="5"/>
        <v>0</v>
      </c>
    </row>
    <row r="21" spans="1:11" ht="26.4" x14ac:dyDescent="0.25">
      <c r="A21" s="32"/>
      <c r="B21" s="33">
        <v>11020200</v>
      </c>
      <c r="C21" s="37" t="s">
        <v>11</v>
      </c>
      <c r="D21" s="8">
        <v>441.2</v>
      </c>
      <c r="E21" s="8">
        <v>1000</v>
      </c>
      <c r="F21" s="8">
        <v>720</v>
      </c>
      <c r="G21" s="8">
        <v>0</v>
      </c>
      <c r="H21" s="35"/>
      <c r="I21" s="35"/>
      <c r="J21" s="8">
        <f t="shared" si="4"/>
        <v>-441.2</v>
      </c>
      <c r="K21" s="36">
        <f t="shared" si="5"/>
        <v>0</v>
      </c>
    </row>
    <row r="22" spans="1:11" ht="27.6" x14ac:dyDescent="0.25">
      <c r="A22" s="32"/>
      <c r="B22" s="33">
        <v>13000000</v>
      </c>
      <c r="C22" s="34" t="s">
        <v>12</v>
      </c>
      <c r="D22" s="8">
        <f>D23+D26+D27</f>
        <v>259512.11</v>
      </c>
      <c r="E22" s="8">
        <f t="shared" ref="E22:G22" si="8">E23+E26+E27</f>
        <v>390000</v>
      </c>
      <c r="F22" s="8">
        <f t="shared" si="8"/>
        <v>272000</v>
      </c>
      <c r="G22" s="8">
        <f t="shared" si="8"/>
        <v>182710.15999999997</v>
      </c>
      <c r="H22" s="35">
        <f t="shared" si="2"/>
        <v>46.848758974358965</v>
      </c>
      <c r="I22" s="35">
        <f t="shared" si="3"/>
        <v>67.172852941176458</v>
      </c>
      <c r="J22" s="8">
        <f t="shared" si="4"/>
        <v>-76801.950000000012</v>
      </c>
      <c r="K22" s="36">
        <f t="shared" si="5"/>
        <v>70.405253920520323</v>
      </c>
    </row>
    <row r="23" spans="1:11" x14ac:dyDescent="0.25">
      <c r="A23" s="32"/>
      <c r="B23" s="33">
        <v>13010000</v>
      </c>
      <c r="C23" s="37" t="s">
        <v>13</v>
      </c>
      <c r="D23" s="8">
        <f>D24+D25</f>
        <v>169927.59999999998</v>
      </c>
      <c r="E23" s="8">
        <f t="shared" ref="E23:G23" si="9">E24+E25</f>
        <v>240000</v>
      </c>
      <c r="F23" s="8">
        <f t="shared" si="9"/>
        <v>180000</v>
      </c>
      <c r="G23" s="8">
        <f t="shared" si="9"/>
        <v>71477.09</v>
      </c>
      <c r="H23" s="35">
        <f t="shared" si="2"/>
        <v>29.78212083333333</v>
      </c>
      <c r="I23" s="35">
        <f t="shared" si="3"/>
        <v>39.709494444444445</v>
      </c>
      <c r="J23" s="8">
        <f t="shared" si="4"/>
        <v>-98450.50999999998</v>
      </c>
      <c r="K23" s="36">
        <f t="shared" si="5"/>
        <v>42.063261059415893</v>
      </c>
    </row>
    <row r="24" spans="1:11" ht="39.6" x14ac:dyDescent="0.25">
      <c r="A24" s="32"/>
      <c r="B24" s="33">
        <v>13010100</v>
      </c>
      <c r="C24" s="37" t="s">
        <v>14</v>
      </c>
      <c r="D24" s="8">
        <v>83552.56</v>
      </c>
      <c r="E24" s="8">
        <v>120000</v>
      </c>
      <c r="F24" s="8">
        <v>90000</v>
      </c>
      <c r="G24" s="8">
        <v>32626.07</v>
      </c>
      <c r="H24" s="35">
        <f t="shared" si="2"/>
        <v>27.188391666666668</v>
      </c>
      <c r="I24" s="35">
        <f t="shared" si="3"/>
        <v>36.25118888888889</v>
      </c>
      <c r="J24" s="8">
        <f t="shared" si="4"/>
        <v>-50926.49</v>
      </c>
      <c r="K24" s="36">
        <f t="shared" si="5"/>
        <v>39.048558177032518</v>
      </c>
    </row>
    <row r="25" spans="1:11" ht="52.8" x14ac:dyDescent="0.25">
      <c r="A25" s="32"/>
      <c r="B25" s="33">
        <v>13010200</v>
      </c>
      <c r="C25" s="37" t="s">
        <v>15</v>
      </c>
      <c r="D25" s="8">
        <v>86375.039999999994</v>
      </c>
      <c r="E25" s="8">
        <v>120000</v>
      </c>
      <c r="F25" s="8">
        <v>90000</v>
      </c>
      <c r="G25" s="8">
        <v>38851.019999999997</v>
      </c>
      <c r="H25" s="35">
        <f t="shared" si="2"/>
        <v>32.375849999999993</v>
      </c>
      <c r="I25" s="35">
        <f t="shared" si="3"/>
        <v>43.167799999999993</v>
      </c>
      <c r="J25" s="8">
        <f t="shared" si="4"/>
        <v>-47524.02</v>
      </c>
      <c r="K25" s="36">
        <f t="shared" si="5"/>
        <v>44.979452397359239</v>
      </c>
    </row>
    <row r="26" spans="1:11" ht="26.4" x14ac:dyDescent="0.25">
      <c r="A26" s="32"/>
      <c r="B26" s="33">
        <v>13020200</v>
      </c>
      <c r="C26" s="37" t="s">
        <v>118</v>
      </c>
      <c r="D26" s="8">
        <v>-10</v>
      </c>
      <c r="E26" s="8">
        <v>0</v>
      </c>
      <c r="F26" s="8">
        <v>0</v>
      </c>
      <c r="G26" s="8">
        <v>104.65</v>
      </c>
      <c r="H26" s="35" t="e">
        <f t="shared" si="2"/>
        <v>#DIV/0!</v>
      </c>
      <c r="I26" s="35" t="e">
        <f t="shared" si="3"/>
        <v>#DIV/0!</v>
      </c>
      <c r="J26" s="8">
        <f t="shared" si="4"/>
        <v>114.65</v>
      </c>
      <c r="K26" s="36">
        <f t="shared" si="5"/>
        <v>-1046.5</v>
      </c>
    </row>
    <row r="27" spans="1:11" x14ac:dyDescent="0.25">
      <c r="A27" s="32"/>
      <c r="B27" s="33">
        <v>13030000</v>
      </c>
      <c r="C27" s="37" t="s">
        <v>16</v>
      </c>
      <c r="D27" s="8">
        <f>D28</f>
        <v>89594.51</v>
      </c>
      <c r="E27" s="8">
        <f t="shared" ref="E27:G27" si="10">E28</f>
        <v>150000</v>
      </c>
      <c r="F27" s="8">
        <f t="shared" si="10"/>
        <v>92000</v>
      </c>
      <c r="G27" s="8">
        <f t="shared" si="10"/>
        <v>111128.42</v>
      </c>
      <c r="H27" s="35">
        <f t="shared" si="2"/>
        <v>74.085613333333328</v>
      </c>
      <c r="I27" s="35">
        <f t="shared" si="3"/>
        <v>120.79176086956522</v>
      </c>
      <c r="J27" s="8">
        <f t="shared" si="4"/>
        <v>21533.910000000003</v>
      </c>
      <c r="K27" s="36">
        <f t="shared" si="5"/>
        <v>124.03485436775088</v>
      </c>
    </row>
    <row r="28" spans="1:11" ht="26.4" x14ac:dyDescent="0.25">
      <c r="A28" s="32"/>
      <c r="B28" s="33">
        <v>13030100</v>
      </c>
      <c r="C28" s="37" t="s">
        <v>17</v>
      </c>
      <c r="D28" s="8">
        <v>89594.51</v>
      </c>
      <c r="E28" s="8">
        <v>150000</v>
      </c>
      <c r="F28" s="8">
        <v>92000</v>
      </c>
      <c r="G28" s="8">
        <v>111128.42</v>
      </c>
      <c r="H28" s="35">
        <f t="shared" si="2"/>
        <v>74.085613333333328</v>
      </c>
      <c r="I28" s="35">
        <f t="shared" si="3"/>
        <v>120.79176086956522</v>
      </c>
      <c r="J28" s="8">
        <f t="shared" si="4"/>
        <v>21533.910000000003</v>
      </c>
      <c r="K28" s="36">
        <f t="shared" si="5"/>
        <v>124.03485436775088</v>
      </c>
    </row>
    <row r="29" spans="1:11" ht="13.8" x14ac:dyDescent="0.25">
      <c r="A29" s="32"/>
      <c r="B29" s="33">
        <v>14000000</v>
      </c>
      <c r="C29" s="34" t="s">
        <v>18</v>
      </c>
      <c r="D29" s="8">
        <f>D30+D32+D34+D35+D36</f>
        <v>2642088.9299999997</v>
      </c>
      <c r="E29" s="8">
        <f t="shared" ref="E29:G29" si="11">E30+E32+E34+E35+E36</f>
        <v>4780000</v>
      </c>
      <c r="F29" s="8">
        <f t="shared" si="11"/>
        <v>3390000</v>
      </c>
      <c r="G29" s="8">
        <f t="shared" si="11"/>
        <v>1690341.33</v>
      </c>
      <c r="H29" s="35">
        <f t="shared" si="2"/>
        <v>35.36278933054394</v>
      </c>
      <c r="I29" s="35">
        <f t="shared" si="3"/>
        <v>49.862576106194695</v>
      </c>
      <c r="J29" s="8">
        <f t="shared" si="4"/>
        <v>-951747.59999999963</v>
      </c>
      <c r="K29" s="36">
        <f t="shared" si="5"/>
        <v>63.977457791324241</v>
      </c>
    </row>
    <row r="30" spans="1:11" ht="26.4" x14ac:dyDescent="0.25">
      <c r="A30" s="32"/>
      <c r="B30" s="33">
        <v>14020000</v>
      </c>
      <c r="C30" s="37" t="s">
        <v>19</v>
      </c>
      <c r="D30" s="8">
        <f>D31</f>
        <v>239674.92</v>
      </c>
      <c r="E30" s="8">
        <f t="shared" ref="E30:G30" si="12">E31</f>
        <v>480000</v>
      </c>
      <c r="F30" s="8">
        <f t="shared" si="12"/>
        <v>320000</v>
      </c>
      <c r="G30" s="8">
        <f t="shared" si="12"/>
        <v>75442.39</v>
      </c>
      <c r="H30" s="35">
        <f t="shared" si="2"/>
        <v>15.717164583333334</v>
      </c>
      <c r="I30" s="35">
        <f t="shared" si="3"/>
        <v>23.575746875</v>
      </c>
      <c r="J30" s="8">
        <f t="shared" si="4"/>
        <v>-164232.53000000003</v>
      </c>
      <c r="K30" s="36">
        <f t="shared" si="5"/>
        <v>31.47696471537364</v>
      </c>
    </row>
    <row r="31" spans="1:11" x14ac:dyDescent="0.25">
      <c r="A31" s="32"/>
      <c r="B31" s="33">
        <v>14021900</v>
      </c>
      <c r="C31" s="37" t="s">
        <v>20</v>
      </c>
      <c r="D31" s="8">
        <v>239674.92</v>
      </c>
      <c r="E31" s="8">
        <v>480000</v>
      </c>
      <c r="F31" s="8">
        <v>320000</v>
      </c>
      <c r="G31" s="8">
        <v>75442.39</v>
      </c>
      <c r="H31" s="35">
        <f t="shared" si="2"/>
        <v>15.717164583333334</v>
      </c>
      <c r="I31" s="35">
        <f t="shared" si="3"/>
        <v>23.575746875</v>
      </c>
      <c r="J31" s="8">
        <f t="shared" si="4"/>
        <v>-164232.53000000003</v>
      </c>
      <c r="K31" s="36">
        <f t="shared" si="5"/>
        <v>31.47696471537364</v>
      </c>
    </row>
    <row r="32" spans="1:11" ht="26.4" x14ac:dyDescent="0.25">
      <c r="A32" s="32"/>
      <c r="B32" s="33">
        <v>14030000</v>
      </c>
      <c r="C32" s="37" t="s">
        <v>21</v>
      </c>
      <c r="D32" s="8">
        <f>D33</f>
        <v>813981.38</v>
      </c>
      <c r="E32" s="8">
        <f t="shared" ref="E32:G32" si="13">E33</f>
        <v>2200000</v>
      </c>
      <c r="F32" s="8">
        <f t="shared" si="13"/>
        <v>1495000</v>
      </c>
      <c r="G32" s="8">
        <f t="shared" si="13"/>
        <v>258435.59</v>
      </c>
      <c r="H32" s="35">
        <f t="shared" si="2"/>
        <v>11.747072272727273</v>
      </c>
      <c r="I32" s="35">
        <f t="shared" si="3"/>
        <v>17.286661538461537</v>
      </c>
      <c r="J32" s="8">
        <f t="shared" si="4"/>
        <v>-555545.79</v>
      </c>
      <c r="K32" s="36">
        <f t="shared" si="5"/>
        <v>31.749570242012169</v>
      </c>
    </row>
    <row r="33" spans="1:11" x14ac:dyDescent="0.25">
      <c r="A33" s="32"/>
      <c r="B33" s="33">
        <v>14031900</v>
      </c>
      <c r="C33" s="37" t="s">
        <v>20</v>
      </c>
      <c r="D33" s="8">
        <v>813981.38</v>
      </c>
      <c r="E33" s="8">
        <v>2200000</v>
      </c>
      <c r="F33" s="8">
        <v>1495000</v>
      </c>
      <c r="G33" s="8">
        <v>258435.59</v>
      </c>
      <c r="H33" s="35">
        <f t="shared" si="2"/>
        <v>11.747072272727273</v>
      </c>
      <c r="I33" s="35">
        <f t="shared" si="3"/>
        <v>17.286661538461537</v>
      </c>
      <c r="J33" s="8">
        <f t="shared" si="4"/>
        <v>-555545.79</v>
      </c>
      <c r="K33" s="36">
        <f t="shared" si="5"/>
        <v>31.749570242012169</v>
      </c>
    </row>
    <row r="34" spans="1:11" ht="26.4" x14ac:dyDescent="0.25">
      <c r="A34" s="32"/>
      <c r="B34" s="33">
        <v>14040000</v>
      </c>
      <c r="C34" s="37" t="s">
        <v>22</v>
      </c>
      <c r="D34" s="8">
        <v>1588432.63</v>
      </c>
      <c r="E34" s="8">
        <v>0</v>
      </c>
      <c r="F34" s="8">
        <v>0</v>
      </c>
      <c r="G34" s="8">
        <v>0</v>
      </c>
      <c r="H34" s="35" t="e">
        <f t="shared" si="2"/>
        <v>#DIV/0!</v>
      </c>
      <c r="I34" s="35" t="e">
        <f t="shared" si="3"/>
        <v>#DIV/0!</v>
      </c>
      <c r="J34" s="8">
        <f t="shared" si="4"/>
        <v>-1588432.63</v>
      </c>
      <c r="K34" s="36">
        <f t="shared" si="5"/>
        <v>0</v>
      </c>
    </row>
    <row r="35" spans="1:11" ht="66.75" customHeight="1" x14ac:dyDescent="0.25">
      <c r="A35" s="32"/>
      <c r="B35" s="33">
        <v>14040100</v>
      </c>
      <c r="C35" s="37" t="s">
        <v>119</v>
      </c>
      <c r="D35" s="8">
        <v>0</v>
      </c>
      <c r="E35" s="8">
        <v>0</v>
      </c>
      <c r="F35" s="8">
        <v>0</v>
      </c>
      <c r="G35" s="8">
        <v>336301.43</v>
      </c>
      <c r="H35" s="35" t="e">
        <f t="shared" si="2"/>
        <v>#DIV/0!</v>
      </c>
      <c r="I35" s="35" t="e">
        <f t="shared" si="3"/>
        <v>#DIV/0!</v>
      </c>
      <c r="J35" s="8">
        <f t="shared" si="4"/>
        <v>336301.43</v>
      </c>
      <c r="K35" s="36" t="e">
        <f t="shared" si="5"/>
        <v>#DIV/0!</v>
      </c>
    </row>
    <row r="36" spans="1:11" ht="66" x14ac:dyDescent="0.25">
      <c r="A36" s="32"/>
      <c r="B36" s="33">
        <v>14040200</v>
      </c>
      <c r="C36" s="37" t="s">
        <v>120</v>
      </c>
      <c r="D36" s="8">
        <v>0</v>
      </c>
      <c r="E36" s="8">
        <v>2100000</v>
      </c>
      <c r="F36" s="8">
        <v>1575000</v>
      </c>
      <c r="G36" s="8">
        <v>1020161.92</v>
      </c>
      <c r="H36" s="35">
        <f t="shared" si="2"/>
        <v>48.579139047619051</v>
      </c>
      <c r="I36" s="35">
        <f t="shared" si="3"/>
        <v>64.772185396825392</v>
      </c>
      <c r="J36" s="8">
        <f t="shared" si="4"/>
        <v>1020161.92</v>
      </c>
      <c r="K36" s="36" t="e">
        <f t="shared" si="5"/>
        <v>#DIV/0!</v>
      </c>
    </row>
    <row r="37" spans="1:11" ht="13.8" x14ac:dyDescent="0.25">
      <c r="A37" s="32"/>
      <c r="B37" s="33">
        <v>18000000</v>
      </c>
      <c r="C37" s="34" t="s">
        <v>23</v>
      </c>
      <c r="D37" s="8">
        <f>D38+D49+D52</f>
        <v>36072345.75</v>
      </c>
      <c r="E37" s="8">
        <f t="shared" ref="E37:G37" si="14">E38+E49+E52</f>
        <v>53688000</v>
      </c>
      <c r="F37" s="8">
        <f t="shared" si="14"/>
        <v>40424200</v>
      </c>
      <c r="G37" s="8">
        <f t="shared" si="14"/>
        <v>25261205.609999999</v>
      </c>
      <c r="H37" s="35">
        <f t="shared" si="2"/>
        <v>47.051865612427356</v>
      </c>
      <c r="I37" s="35">
        <f t="shared" si="3"/>
        <v>62.490304347395863</v>
      </c>
      <c r="J37" s="8">
        <f t="shared" si="4"/>
        <v>-10811140.140000001</v>
      </c>
      <c r="K37" s="36">
        <f t="shared" si="5"/>
        <v>70.029284441530947</v>
      </c>
    </row>
    <row r="38" spans="1:11" x14ac:dyDescent="0.25">
      <c r="A38" s="32"/>
      <c r="B38" s="33">
        <v>18010000</v>
      </c>
      <c r="C38" s="37" t="s">
        <v>24</v>
      </c>
      <c r="D38" s="8">
        <f>D39+D40+D41+D42+D43+D44+D45+D46+D47+D48</f>
        <v>22228627.949999999</v>
      </c>
      <c r="E38" s="8">
        <f t="shared" ref="E38:G38" si="15">E39+E40+E41+E42+E43+E44+E45+E46+E47+E48</f>
        <v>33430000</v>
      </c>
      <c r="F38" s="8">
        <f t="shared" si="15"/>
        <v>24995700</v>
      </c>
      <c r="G38" s="8">
        <f t="shared" si="15"/>
        <v>14129142.51</v>
      </c>
      <c r="H38" s="35">
        <f t="shared" si="2"/>
        <v>42.264859437630868</v>
      </c>
      <c r="I38" s="35">
        <f t="shared" si="3"/>
        <v>56.526292562320727</v>
      </c>
      <c r="J38" s="8">
        <f t="shared" si="4"/>
        <v>-8099485.4399999995</v>
      </c>
      <c r="K38" s="36">
        <f t="shared" si="5"/>
        <v>63.562818819863331</v>
      </c>
    </row>
    <row r="39" spans="1:11" ht="39.6" x14ac:dyDescent="0.25">
      <c r="A39" s="32"/>
      <c r="B39" s="33">
        <v>18010100</v>
      </c>
      <c r="C39" s="37" t="s">
        <v>25</v>
      </c>
      <c r="D39" s="8">
        <v>6527.01</v>
      </c>
      <c r="E39" s="8">
        <v>20000</v>
      </c>
      <c r="F39" s="8">
        <v>15200</v>
      </c>
      <c r="G39" s="8">
        <v>11558.85</v>
      </c>
      <c r="H39" s="35">
        <f t="shared" si="2"/>
        <v>57.794250000000005</v>
      </c>
      <c r="I39" s="35">
        <f t="shared" si="3"/>
        <v>76.045065789473682</v>
      </c>
      <c r="J39" s="8">
        <f t="shared" si="4"/>
        <v>5031.84</v>
      </c>
      <c r="K39" s="36">
        <f t="shared" si="5"/>
        <v>177.09257378186948</v>
      </c>
    </row>
    <row r="40" spans="1:11" ht="39.6" x14ac:dyDescent="0.25">
      <c r="A40" s="32"/>
      <c r="B40" s="33">
        <v>18010200</v>
      </c>
      <c r="C40" s="37" t="s">
        <v>26</v>
      </c>
      <c r="D40" s="8">
        <v>14861.5</v>
      </c>
      <c r="E40" s="8">
        <v>20000</v>
      </c>
      <c r="F40" s="8">
        <v>15200</v>
      </c>
      <c r="G40" s="8">
        <v>7689.7</v>
      </c>
      <c r="H40" s="35">
        <f t="shared" si="2"/>
        <v>38.448499999999996</v>
      </c>
      <c r="I40" s="35">
        <f t="shared" si="3"/>
        <v>50.590131578947371</v>
      </c>
      <c r="J40" s="8">
        <f t="shared" si="4"/>
        <v>-7171.8</v>
      </c>
      <c r="K40" s="36">
        <f t="shared" si="5"/>
        <v>51.742421693637922</v>
      </c>
    </row>
    <row r="41" spans="1:11" ht="39.6" x14ac:dyDescent="0.25">
      <c r="A41" s="32"/>
      <c r="B41" s="33">
        <v>18010300</v>
      </c>
      <c r="C41" s="37" t="s">
        <v>27</v>
      </c>
      <c r="D41" s="8">
        <v>858851.08</v>
      </c>
      <c r="E41" s="8">
        <v>1000000</v>
      </c>
      <c r="F41" s="8">
        <v>945000</v>
      </c>
      <c r="G41" s="8">
        <v>226041.04</v>
      </c>
      <c r="H41" s="35">
        <f t="shared" si="2"/>
        <v>22.604104</v>
      </c>
      <c r="I41" s="35">
        <f t="shared" si="3"/>
        <v>23.919686772486774</v>
      </c>
      <c r="J41" s="8">
        <f t="shared" si="4"/>
        <v>-632810.03999999992</v>
      </c>
      <c r="K41" s="36">
        <f t="shared" si="5"/>
        <v>26.319002824098447</v>
      </c>
    </row>
    <row r="42" spans="1:11" ht="39.6" x14ac:dyDescent="0.25">
      <c r="A42" s="32"/>
      <c r="B42" s="33">
        <v>18010400</v>
      </c>
      <c r="C42" s="37" t="s">
        <v>28</v>
      </c>
      <c r="D42" s="8">
        <v>812184.91</v>
      </c>
      <c r="E42" s="8">
        <v>1200000</v>
      </c>
      <c r="F42" s="8">
        <v>895000</v>
      </c>
      <c r="G42" s="8">
        <v>962001.86</v>
      </c>
      <c r="H42" s="35">
        <f t="shared" si="2"/>
        <v>80.166821666666664</v>
      </c>
      <c r="I42" s="35">
        <f t="shared" si="3"/>
        <v>107.48624134078213</v>
      </c>
      <c r="J42" s="8">
        <f t="shared" si="4"/>
        <v>149816.94999999995</v>
      </c>
      <c r="K42" s="36">
        <f t="shared" si="5"/>
        <v>118.44616270942537</v>
      </c>
    </row>
    <row r="43" spans="1:11" x14ac:dyDescent="0.25">
      <c r="A43" s="32"/>
      <c r="B43" s="33">
        <v>18010500</v>
      </c>
      <c r="C43" s="37" t="s">
        <v>29</v>
      </c>
      <c r="D43" s="8">
        <v>4286235.8499999996</v>
      </c>
      <c r="E43" s="8">
        <v>6500000</v>
      </c>
      <c r="F43" s="8">
        <v>4860000</v>
      </c>
      <c r="G43" s="8">
        <v>1858215.4</v>
      </c>
      <c r="H43" s="35">
        <f t="shared" si="2"/>
        <v>28.587929230769227</v>
      </c>
      <c r="I43" s="35">
        <f t="shared" si="3"/>
        <v>38.23488477366255</v>
      </c>
      <c r="J43" s="8">
        <f t="shared" si="4"/>
        <v>-2428020.4499999997</v>
      </c>
      <c r="K43" s="36">
        <f t="shared" si="5"/>
        <v>43.353083335346561</v>
      </c>
    </row>
    <row r="44" spans="1:11" x14ac:dyDescent="0.25">
      <c r="A44" s="32"/>
      <c r="B44" s="33">
        <v>18010600</v>
      </c>
      <c r="C44" s="37" t="s">
        <v>30</v>
      </c>
      <c r="D44" s="8">
        <v>13420166.1</v>
      </c>
      <c r="E44" s="8">
        <v>21500000</v>
      </c>
      <c r="F44" s="8">
        <v>15750000</v>
      </c>
      <c r="G44" s="8">
        <v>10520266.949999999</v>
      </c>
      <c r="H44" s="35">
        <f t="shared" si="2"/>
        <v>48.931474186046508</v>
      </c>
      <c r="I44" s="35">
        <f t="shared" si="3"/>
        <v>66.795345714285716</v>
      </c>
      <c r="J44" s="8">
        <f t="shared" si="4"/>
        <v>-2899899.1500000004</v>
      </c>
      <c r="K44" s="36">
        <f t="shared" si="5"/>
        <v>78.391480937035496</v>
      </c>
    </row>
    <row r="45" spans="1:11" x14ac:dyDescent="0.25">
      <c r="A45" s="32"/>
      <c r="B45" s="33">
        <v>18010700</v>
      </c>
      <c r="C45" s="37" t="s">
        <v>31</v>
      </c>
      <c r="D45" s="8">
        <v>725801.02</v>
      </c>
      <c r="E45" s="8">
        <v>820000</v>
      </c>
      <c r="F45" s="8">
        <v>754000</v>
      </c>
      <c r="G45" s="8">
        <v>89638.58</v>
      </c>
      <c r="H45" s="35">
        <f t="shared" si="2"/>
        <v>10.931534146341464</v>
      </c>
      <c r="I45" s="35">
        <f t="shared" si="3"/>
        <v>11.888405835543766</v>
      </c>
      <c r="J45" s="8">
        <f t="shared" si="4"/>
        <v>-636162.44000000006</v>
      </c>
      <c r="K45" s="36">
        <f t="shared" si="5"/>
        <v>12.350296779687634</v>
      </c>
    </row>
    <row r="46" spans="1:11" x14ac:dyDescent="0.25">
      <c r="A46" s="32"/>
      <c r="B46" s="33">
        <v>18010900</v>
      </c>
      <c r="C46" s="37" t="s">
        <v>32</v>
      </c>
      <c r="D46" s="8">
        <v>2074833.81</v>
      </c>
      <c r="E46" s="8">
        <v>2300000</v>
      </c>
      <c r="F46" s="8">
        <v>1710000</v>
      </c>
      <c r="G46" s="8">
        <v>395056.13</v>
      </c>
      <c r="H46" s="35">
        <f t="shared" si="2"/>
        <v>17.176353478260868</v>
      </c>
      <c r="I46" s="35">
        <f t="shared" si="3"/>
        <v>23.102697660818713</v>
      </c>
      <c r="J46" s="8">
        <f t="shared" si="4"/>
        <v>-1679777.6800000002</v>
      </c>
      <c r="K46" s="36">
        <f t="shared" si="5"/>
        <v>19.040374611979164</v>
      </c>
    </row>
    <row r="47" spans="1:11" x14ac:dyDescent="0.25">
      <c r="A47" s="32"/>
      <c r="B47" s="33">
        <v>18011000</v>
      </c>
      <c r="C47" s="37" t="s">
        <v>33</v>
      </c>
      <c r="D47" s="8">
        <v>0</v>
      </c>
      <c r="E47" s="8">
        <v>20000</v>
      </c>
      <c r="F47" s="8">
        <v>14400</v>
      </c>
      <c r="G47" s="8">
        <v>0</v>
      </c>
      <c r="H47" s="35">
        <f t="shared" si="2"/>
        <v>0</v>
      </c>
      <c r="I47" s="35">
        <f t="shared" si="3"/>
        <v>0</v>
      </c>
      <c r="J47" s="8">
        <f t="shared" si="4"/>
        <v>0</v>
      </c>
      <c r="K47" s="36" t="e">
        <f t="shared" si="5"/>
        <v>#DIV/0!</v>
      </c>
    </row>
    <row r="48" spans="1:11" x14ac:dyDescent="0.25">
      <c r="A48" s="32"/>
      <c r="B48" s="33">
        <v>18011100</v>
      </c>
      <c r="C48" s="37" t="s">
        <v>114</v>
      </c>
      <c r="D48" s="8">
        <v>29166.67</v>
      </c>
      <c r="E48" s="8">
        <v>50000</v>
      </c>
      <c r="F48" s="8">
        <v>36900</v>
      </c>
      <c r="G48" s="8">
        <v>58674</v>
      </c>
      <c r="H48" s="35">
        <f t="shared" si="2"/>
        <v>117.34800000000001</v>
      </c>
      <c r="I48" s="35">
        <f t="shared" si="3"/>
        <v>159.00813008130081</v>
      </c>
      <c r="J48" s="8">
        <f t="shared" si="4"/>
        <v>29507.33</v>
      </c>
      <c r="K48" s="36">
        <f t="shared" si="5"/>
        <v>201.16797700937408</v>
      </c>
    </row>
    <row r="49" spans="1:11" x14ac:dyDescent="0.25">
      <c r="A49" s="32"/>
      <c r="B49" s="33">
        <v>18030000</v>
      </c>
      <c r="C49" s="37" t="s">
        <v>34</v>
      </c>
      <c r="D49" s="8">
        <f>D50+D51</f>
        <v>5063.3</v>
      </c>
      <c r="E49" s="8">
        <f t="shared" ref="E49:G49" si="16">E50+E51</f>
        <v>8000</v>
      </c>
      <c r="F49" s="8">
        <f t="shared" si="16"/>
        <v>6000</v>
      </c>
      <c r="G49" s="8">
        <f t="shared" si="16"/>
        <v>2051</v>
      </c>
      <c r="H49" s="35">
        <f t="shared" si="2"/>
        <v>25.637500000000003</v>
      </c>
      <c r="I49" s="35">
        <f t="shared" si="3"/>
        <v>34.18333333333333</v>
      </c>
      <c r="J49" s="8">
        <f t="shared" si="4"/>
        <v>-3012.3</v>
      </c>
      <c r="K49" s="36">
        <f t="shared" si="5"/>
        <v>40.507179112436553</v>
      </c>
    </row>
    <row r="50" spans="1:11" x14ac:dyDescent="0.25">
      <c r="A50" s="32"/>
      <c r="B50" s="33">
        <v>18030100</v>
      </c>
      <c r="C50" s="37" t="s">
        <v>35</v>
      </c>
      <c r="D50" s="8">
        <v>1000</v>
      </c>
      <c r="E50" s="8">
        <v>2000</v>
      </c>
      <c r="F50" s="8">
        <v>1500</v>
      </c>
      <c r="G50" s="8">
        <v>0</v>
      </c>
      <c r="H50" s="35">
        <f t="shared" si="2"/>
        <v>0</v>
      </c>
      <c r="I50" s="35">
        <f t="shared" si="3"/>
        <v>0</v>
      </c>
      <c r="J50" s="8">
        <f t="shared" si="4"/>
        <v>-1000</v>
      </c>
      <c r="K50" s="36">
        <f t="shared" si="5"/>
        <v>0</v>
      </c>
    </row>
    <row r="51" spans="1:11" x14ac:dyDescent="0.25">
      <c r="A51" s="32"/>
      <c r="B51" s="33">
        <v>18030200</v>
      </c>
      <c r="C51" s="37" t="s">
        <v>36</v>
      </c>
      <c r="D51" s="8">
        <v>4063.3</v>
      </c>
      <c r="E51" s="8">
        <v>6000</v>
      </c>
      <c r="F51" s="8">
        <v>4500</v>
      </c>
      <c r="G51" s="8">
        <v>2051</v>
      </c>
      <c r="H51" s="35">
        <f t="shared" si="2"/>
        <v>34.18333333333333</v>
      </c>
      <c r="I51" s="35">
        <f t="shared" si="3"/>
        <v>45.577777777777776</v>
      </c>
      <c r="J51" s="8">
        <f t="shared" si="4"/>
        <v>-2012.3000000000002</v>
      </c>
      <c r="K51" s="36">
        <f t="shared" si="5"/>
        <v>50.476213914798315</v>
      </c>
    </row>
    <row r="52" spans="1:11" x14ac:dyDescent="0.25">
      <c r="A52" s="32"/>
      <c r="B52" s="33">
        <v>18050000</v>
      </c>
      <c r="C52" s="37" t="s">
        <v>37</v>
      </c>
      <c r="D52" s="8">
        <f>D53+D54+D55</f>
        <v>13838654.499999998</v>
      </c>
      <c r="E52" s="8">
        <f t="shared" ref="E52:G52" si="17">E53+E54+E55</f>
        <v>20250000</v>
      </c>
      <c r="F52" s="8">
        <f t="shared" si="17"/>
        <v>15422500</v>
      </c>
      <c r="G52" s="8">
        <f t="shared" si="17"/>
        <v>11130012.1</v>
      </c>
      <c r="H52" s="35">
        <f t="shared" si="2"/>
        <v>54.96302271604938</v>
      </c>
      <c r="I52" s="35">
        <f t="shared" si="3"/>
        <v>72.167366509969199</v>
      </c>
      <c r="J52" s="8">
        <f t="shared" si="4"/>
        <v>-2708642.3999999985</v>
      </c>
      <c r="K52" s="36">
        <f t="shared" si="5"/>
        <v>80.426981539281883</v>
      </c>
    </row>
    <row r="53" spans="1:11" x14ac:dyDescent="0.25">
      <c r="A53" s="32"/>
      <c r="B53" s="33">
        <v>18050300</v>
      </c>
      <c r="C53" s="37" t="s">
        <v>38</v>
      </c>
      <c r="D53" s="8">
        <v>494060.87</v>
      </c>
      <c r="E53" s="8">
        <v>750000</v>
      </c>
      <c r="F53" s="8">
        <v>562500</v>
      </c>
      <c r="G53" s="8">
        <v>619938.93999999994</v>
      </c>
      <c r="H53" s="35">
        <f t="shared" si="2"/>
        <v>82.658525333333316</v>
      </c>
      <c r="I53" s="35">
        <f t="shared" si="3"/>
        <v>110.2113671111111</v>
      </c>
      <c r="J53" s="8">
        <f t="shared" si="4"/>
        <v>125878.06999999995</v>
      </c>
      <c r="K53" s="36">
        <f t="shared" si="5"/>
        <v>125.47825129320603</v>
      </c>
    </row>
    <row r="54" spans="1:11" x14ac:dyDescent="0.25">
      <c r="A54" s="32"/>
      <c r="B54" s="33">
        <v>18050400</v>
      </c>
      <c r="C54" s="37" t="s">
        <v>39</v>
      </c>
      <c r="D54" s="8">
        <v>9243394.2799999993</v>
      </c>
      <c r="E54" s="8">
        <v>12000000</v>
      </c>
      <c r="F54" s="8">
        <v>9000000</v>
      </c>
      <c r="G54" s="8">
        <v>7500227.4800000004</v>
      </c>
      <c r="H54" s="35">
        <f t="shared" si="2"/>
        <v>62.501895666666677</v>
      </c>
      <c r="I54" s="35">
        <f t="shared" si="3"/>
        <v>83.335860888888888</v>
      </c>
      <c r="J54" s="8">
        <f t="shared" si="4"/>
        <v>-1743166.7999999989</v>
      </c>
      <c r="K54" s="36">
        <f t="shared" si="5"/>
        <v>81.141486047266184</v>
      </c>
    </row>
    <row r="55" spans="1:11" ht="52.8" x14ac:dyDescent="0.25">
      <c r="A55" s="32"/>
      <c r="B55" s="33">
        <v>18050500</v>
      </c>
      <c r="C55" s="37" t="s">
        <v>40</v>
      </c>
      <c r="D55" s="8">
        <v>4101199.35</v>
      </c>
      <c r="E55" s="8">
        <v>7500000</v>
      </c>
      <c r="F55" s="8">
        <v>5860000</v>
      </c>
      <c r="G55" s="8">
        <v>3009845.68</v>
      </c>
      <c r="H55" s="35">
        <f t="shared" si="2"/>
        <v>40.131275733333339</v>
      </c>
      <c r="I55" s="35">
        <f t="shared" si="3"/>
        <v>51.362554266211603</v>
      </c>
      <c r="J55" s="8">
        <f t="shared" si="4"/>
        <v>-1091353.67</v>
      </c>
      <c r="K55" s="36">
        <f t="shared" si="5"/>
        <v>73.389402053816283</v>
      </c>
    </row>
    <row r="56" spans="1:11" x14ac:dyDescent="0.25">
      <c r="A56" s="32"/>
      <c r="B56" s="38">
        <v>20000000</v>
      </c>
      <c r="C56" s="29" t="s">
        <v>41</v>
      </c>
      <c r="D56" s="7">
        <f>D57+D66+D77</f>
        <v>2497160.2199999997</v>
      </c>
      <c r="E56" s="7">
        <f>E57+E66+E77</f>
        <v>3316000</v>
      </c>
      <c r="F56" s="7">
        <f t="shared" ref="F56:G56" si="18">F57+F66+F77</f>
        <v>2455390</v>
      </c>
      <c r="G56" s="7">
        <f t="shared" si="18"/>
        <v>2899828.2199999997</v>
      </c>
      <c r="H56" s="30">
        <f t="shared" si="2"/>
        <v>87.449584439083225</v>
      </c>
      <c r="I56" s="30">
        <f t="shared" si="3"/>
        <v>118.10051437857121</v>
      </c>
      <c r="J56" s="7">
        <f t="shared" si="4"/>
        <v>402668</v>
      </c>
      <c r="K56" s="31">
        <f t="shared" si="5"/>
        <v>116.12503662260005</v>
      </c>
    </row>
    <row r="57" spans="1:11" ht="13.8" x14ac:dyDescent="0.25">
      <c r="A57" s="32"/>
      <c r="B57" s="33">
        <v>21000000</v>
      </c>
      <c r="C57" s="34" t="s">
        <v>42</v>
      </c>
      <c r="D57" s="8">
        <f>D58+D60</f>
        <v>213824.03</v>
      </c>
      <c r="E57" s="8">
        <f t="shared" ref="E57:G57" si="19">E58+E60</f>
        <v>271000</v>
      </c>
      <c r="F57" s="8">
        <f t="shared" si="19"/>
        <v>202600</v>
      </c>
      <c r="G57" s="8">
        <f t="shared" si="19"/>
        <v>162685.26</v>
      </c>
      <c r="H57" s="35">
        <f t="shared" si="2"/>
        <v>60.031461254612552</v>
      </c>
      <c r="I57" s="35">
        <f t="shared" si="3"/>
        <v>80.298746298124385</v>
      </c>
      <c r="J57" s="8">
        <f t="shared" si="4"/>
        <v>-51138.76999999999</v>
      </c>
      <c r="K57" s="36">
        <f t="shared" si="5"/>
        <v>76.083712387237298</v>
      </c>
    </row>
    <row r="58" spans="1:11" ht="66" x14ac:dyDescent="0.25">
      <c r="A58" s="32"/>
      <c r="B58" s="33">
        <v>21010000</v>
      </c>
      <c r="C58" s="37" t="s">
        <v>43</v>
      </c>
      <c r="D58" s="8">
        <f>D59</f>
        <v>140</v>
      </c>
      <c r="E58" s="8">
        <v>0</v>
      </c>
      <c r="F58" s="8">
        <v>0</v>
      </c>
      <c r="G58" s="8">
        <v>0</v>
      </c>
      <c r="H58" s="35" t="e">
        <f t="shared" si="2"/>
        <v>#DIV/0!</v>
      </c>
      <c r="I58" s="35" t="e">
        <f t="shared" si="3"/>
        <v>#DIV/0!</v>
      </c>
      <c r="J58" s="8">
        <f t="shared" si="4"/>
        <v>-140</v>
      </c>
      <c r="K58" s="36">
        <f t="shared" si="5"/>
        <v>0</v>
      </c>
    </row>
    <row r="59" spans="1:11" ht="39.6" x14ac:dyDescent="0.25">
      <c r="A59" s="32"/>
      <c r="B59" s="33">
        <v>21010300</v>
      </c>
      <c r="C59" s="37" t="s">
        <v>44</v>
      </c>
      <c r="D59" s="8">
        <v>140</v>
      </c>
      <c r="E59" s="8">
        <v>0</v>
      </c>
      <c r="F59" s="8">
        <v>0</v>
      </c>
      <c r="G59" s="8">
        <v>0</v>
      </c>
      <c r="H59" s="35" t="e">
        <f t="shared" si="2"/>
        <v>#DIV/0!</v>
      </c>
      <c r="I59" s="35" t="e">
        <f t="shared" si="3"/>
        <v>#DIV/0!</v>
      </c>
      <c r="J59" s="8">
        <f t="shared" si="4"/>
        <v>-140</v>
      </c>
      <c r="K59" s="36">
        <f t="shared" si="5"/>
        <v>0</v>
      </c>
    </row>
    <row r="60" spans="1:11" x14ac:dyDescent="0.25">
      <c r="A60" s="32"/>
      <c r="B60" s="33">
        <v>21080000</v>
      </c>
      <c r="C60" s="37" t="s">
        <v>45</v>
      </c>
      <c r="D60" s="8">
        <f>D61+D63+D64+D65</f>
        <v>213684.03</v>
      </c>
      <c r="E60" s="8">
        <f t="shared" ref="E60:G60" si="20">E61+E63+E64+E65</f>
        <v>271000</v>
      </c>
      <c r="F60" s="8">
        <f t="shared" si="20"/>
        <v>202600</v>
      </c>
      <c r="G60" s="8">
        <f t="shared" si="20"/>
        <v>162685.26</v>
      </c>
      <c r="H60" s="35">
        <f t="shared" si="2"/>
        <v>60.031461254612552</v>
      </c>
      <c r="I60" s="35">
        <f t="shared" si="3"/>
        <v>80.298746298124385</v>
      </c>
      <c r="J60" s="8">
        <f t="shared" si="4"/>
        <v>-50998.76999999999</v>
      </c>
      <c r="K60" s="36">
        <f t="shared" si="5"/>
        <v>76.133560378845345</v>
      </c>
    </row>
    <row r="61" spans="1:11" x14ac:dyDescent="0.25">
      <c r="A61" s="32"/>
      <c r="B61" s="33">
        <v>21080500</v>
      </c>
      <c r="C61" s="37" t="s">
        <v>45</v>
      </c>
      <c r="D61" s="8"/>
      <c r="E61" s="8"/>
      <c r="F61" s="8"/>
      <c r="G61" s="8">
        <v>1074.24</v>
      </c>
      <c r="H61" s="35"/>
      <c r="I61" s="35"/>
      <c r="J61" s="8"/>
      <c r="K61" s="36"/>
    </row>
    <row r="62" spans="1:11" ht="66" hidden="1" x14ac:dyDescent="0.25">
      <c r="A62" s="32"/>
      <c r="B62" s="33">
        <v>21080900</v>
      </c>
      <c r="C62" s="37" t="s">
        <v>46</v>
      </c>
      <c r="D62" s="8">
        <v>0</v>
      </c>
      <c r="E62" s="8">
        <v>0</v>
      </c>
      <c r="F62" s="8">
        <v>0</v>
      </c>
      <c r="G62" s="8">
        <v>0</v>
      </c>
      <c r="H62" s="35" t="e">
        <f t="shared" si="2"/>
        <v>#DIV/0!</v>
      </c>
      <c r="I62" s="35"/>
      <c r="J62" s="8">
        <f t="shared" si="4"/>
        <v>0</v>
      </c>
      <c r="K62" s="36"/>
    </row>
    <row r="63" spans="1:11" x14ac:dyDescent="0.25">
      <c r="A63" s="32"/>
      <c r="B63" s="33">
        <v>21081100</v>
      </c>
      <c r="C63" s="37" t="s">
        <v>47</v>
      </c>
      <c r="D63" s="8">
        <v>134684.03</v>
      </c>
      <c r="E63" s="8">
        <v>160000</v>
      </c>
      <c r="F63" s="8">
        <v>119700</v>
      </c>
      <c r="G63" s="8">
        <v>106475.02</v>
      </c>
      <c r="H63" s="35">
        <f t="shared" si="2"/>
        <v>66.546887500000011</v>
      </c>
      <c r="I63" s="35">
        <f t="shared" si="3"/>
        <v>88.951562238930663</v>
      </c>
      <c r="J63" s="8">
        <f t="shared" si="4"/>
        <v>-28209.009999999995</v>
      </c>
      <c r="K63" s="36">
        <f t="shared" si="5"/>
        <v>79.05541584997124</v>
      </c>
    </row>
    <row r="64" spans="1:11" ht="39.6" x14ac:dyDescent="0.25">
      <c r="A64" s="32"/>
      <c r="B64" s="33">
        <v>21081500</v>
      </c>
      <c r="C64" s="37" t="s">
        <v>48</v>
      </c>
      <c r="D64" s="8">
        <v>78000</v>
      </c>
      <c r="E64" s="8">
        <v>110000</v>
      </c>
      <c r="F64" s="8">
        <v>81900</v>
      </c>
      <c r="G64" s="8">
        <v>53136</v>
      </c>
      <c r="H64" s="35">
        <f t="shared" si="2"/>
        <v>48.305454545454545</v>
      </c>
      <c r="I64" s="35">
        <f t="shared" si="3"/>
        <v>64.879120879120876</v>
      </c>
      <c r="J64" s="8">
        <f t="shared" si="4"/>
        <v>-24864</v>
      </c>
      <c r="K64" s="36">
        <f t="shared" si="5"/>
        <v>68.123076923076923</v>
      </c>
    </row>
    <row r="65" spans="1:11" x14ac:dyDescent="0.25">
      <c r="A65" s="32"/>
      <c r="B65" s="33">
        <v>21081700</v>
      </c>
      <c r="C65" s="37" t="s">
        <v>115</v>
      </c>
      <c r="D65" s="8">
        <v>1000</v>
      </c>
      <c r="E65" s="8">
        <v>1000</v>
      </c>
      <c r="F65" s="8">
        <v>1000</v>
      </c>
      <c r="G65" s="8">
        <v>2000</v>
      </c>
      <c r="H65" s="35">
        <f t="shared" si="2"/>
        <v>200</v>
      </c>
      <c r="I65" s="35">
        <f t="shared" si="3"/>
        <v>200</v>
      </c>
      <c r="J65" s="8">
        <f t="shared" si="4"/>
        <v>1000</v>
      </c>
      <c r="K65" s="36">
        <f t="shared" si="5"/>
        <v>200</v>
      </c>
    </row>
    <row r="66" spans="1:11" ht="27.6" x14ac:dyDescent="0.25">
      <c r="A66" s="32"/>
      <c r="B66" s="33">
        <v>22000000</v>
      </c>
      <c r="C66" s="34" t="s">
        <v>49</v>
      </c>
      <c r="D66" s="8">
        <f>D67+D71+D73</f>
        <v>2046932.75</v>
      </c>
      <c r="E66" s="8">
        <f t="shared" ref="E66:G66" si="21">E67+E71+E73</f>
        <v>2815000</v>
      </c>
      <c r="F66" s="8">
        <f t="shared" si="21"/>
        <v>2080890</v>
      </c>
      <c r="G66" s="8">
        <f t="shared" si="21"/>
        <v>2075579.2299999997</v>
      </c>
      <c r="H66" s="35">
        <f t="shared" si="2"/>
        <v>73.732832326820599</v>
      </c>
      <c r="I66" s="35">
        <f t="shared" si="3"/>
        <v>99.744783722349567</v>
      </c>
      <c r="J66" s="8">
        <f t="shared" si="4"/>
        <v>28646.479999999749</v>
      </c>
      <c r="K66" s="36">
        <f t="shared" si="5"/>
        <v>101.39948320236705</v>
      </c>
    </row>
    <row r="67" spans="1:11" x14ac:dyDescent="0.25">
      <c r="A67" s="32"/>
      <c r="B67" s="33">
        <v>22010000</v>
      </c>
      <c r="C67" s="37" t="s">
        <v>50</v>
      </c>
      <c r="D67" s="8">
        <f>D68+D69+D70</f>
        <v>1925320.13</v>
      </c>
      <c r="E67" s="8">
        <f t="shared" ref="E67:G67" si="22">E68+E69+E70</f>
        <v>2650000</v>
      </c>
      <c r="F67" s="8">
        <f t="shared" si="22"/>
        <v>1957500</v>
      </c>
      <c r="G67" s="8">
        <f t="shared" si="22"/>
        <v>1977742.13</v>
      </c>
      <c r="H67" s="35">
        <f t="shared" si="2"/>
        <v>74.631778490566035</v>
      </c>
      <c r="I67" s="35">
        <f t="shared" si="3"/>
        <v>101.03408071519794</v>
      </c>
      <c r="J67" s="8">
        <f t="shared" si="4"/>
        <v>52422</v>
      </c>
      <c r="K67" s="36">
        <f t="shared" si="5"/>
        <v>102.72276797936975</v>
      </c>
    </row>
    <row r="68" spans="1:11" ht="39.6" x14ac:dyDescent="0.25">
      <c r="A68" s="32"/>
      <c r="B68" s="33">
        <v>22010300</v>
      </c>
      <c r="C68" s="37" t="s">
        <v>116</v>
      </c>
      <c r="D68" s="8">
        <v>24268</v>
      </c>
      <c r="E68" s="8">
        <v>0</v>
      </c>
      <c r="F68" s="8">
        <v>0</v>
      </c>
      <c r="G68" s="8">
        <v>29960</v>
      </c>
      <c r="H68" s="35" t="e">
        <f t="shared" si="2"/>
        <v>#DIV/0!</v>
      </c>
      <c r="I68" s="35" t="e">
        <f t="shared" si="3"/>
        <v>#DIV/0!</v>
      </c>
      <c r="J68" s="8">
        <f>G68-D68</f>
        <v>5692</v>
      </c>
      <c r="K68" s="36">
        <f t="shared" si="5"/>
        <v>123.45475523322895</v>
      </c>
    </row>
    <row r="69" spans="1:11" x14ac:dyDescent="0.25">
      <c r="A69" s="32"/>
      <c r="B69" s="33">
        <v>22012500</v>
      </c>
      <c r="C69" s="37" t="s">
        <v>51</v>
      </c>
      <c r="D69" s="8">
        <v>1112763.1299999999</v>
      </c>
      <c r="E69" s="8">
        <v>1600000</v>
      </c>
      <c r="F69" s="8">
        <v>1170000</v>
      </c>
      <c r="G69" s="8">
        <v>1438932.13</v>
      </c>
      <c r="H69" s="35">
        <f t="shared" si="2"/>
        <v>89.933258124999995</v>
      </c>
      <c r="I69" s="35">
        <f t="shared" si="3"/>
        <v>122.98565213675212</v>
      </c>
      <c r="J69" s="8">
        <f t="shared" si="4"/>
        <v>326169</v>
      </c>
      <c r="K69" s="36">
        <f t="shared" si="5"/>
        <v>129.31162897174713</v>
      </c>
    </row>
    <row r="70" spans="1:11" ht="26.4" x14ac:dyDescent="0.25">
      <c r="A70" s="32"/>
      <c r="B70" s="33">
        <v>22012600</v>
      </c>
      <c r="C70" s="37" t="s">
        <v>52</v>
      </c>
      <c r="D70" s="8">
        <v>788289</v>
      </c>
      <c r="E70" s="8">
        <v>1050000</v>
      </c>
      <c r="F70" s="8">
        <v>787500</v>
      </c>
      <c r="G70" s="8">
        <v>508850</v>
      </c>
      <c r="H70" s="35">
        <f t="shared" si="2"/>
        <v>48.461904761904762</v>
      </c>
      <c r="I70" s="35">
        <f t="shared" si="3"/>
        <v>64.615873015873021</v>
      </c>
      <c r="J70" s="8">
        <f t="shared" si="4"/>
        <v>-279439</v>
      </c>
      <c r="K70" s="36">
        <f t="shared" si="5"/>
        <v>64.551198862346169</v>
      </c>
    </row>
    <row r="71" spans="1:11" ht="39.6" x14ac:dyDescent="0.25">
      <c r="A71" s="32"/>
      <c r="B71" s="33">
        <v>22080000</v>
      </c>
      <c r="C71" s="37" t="s">
        <v>53</v>
      </c>
      <c r="D71" s="8">
        <f>D72</f>
        <v>62351.76</v>
      </c>
      <c r="E71" s="8">
        <f t="shared" ref="E71:G71" si="23">E72</f>
        <v>90000</v>
      </c>
      <c r="F71" s="8">
        <f t="shared" si="23"/>
        <v>67500</v>
      </c>
      <c r="G71" s="8">
        <f t="shared" si="23"/>
        <v>69208.960000000006</v>
      </c>
      <c r="H71" s="35">
        <f t="shared" si="2"/>
        <v>76.89884444444445</v>
      </c>
      <c r="I71" s="35">
        <f t="shared" si="3"/>
        <v>102.53179259259259</v>
      </c>
      <c r="J71" s="8">
        <f t="shared" si="4"/>
        <v>6857.2000000000044</v>
      </c>
      <c r="K71" s="36">
        <f t="shared" si="5"/>
        <v>110.99760455839581</v>
      </c>
    </row>
    <row r="72" spans="1:11" ht="39.6" x14ac:dyDescent="0.25">
      <c r="A72" s="32"/>
      <c r="B72" s="33">
        <v>22080400</v>
      </c>
      <c r="C72" s="37" t="s">
        <v>54</v>
      </c>
      <c r="D72" s="8">
        <v>62351.76</v>
      </c>
      <c r="E72" s="8">
        <v>90000</v>
      </c>
      <c r="F72" s="8">
        <v>67500</v>
      </c>
      <c r="G72" s="8">
        <v>69208.960000000006</v>
      </c>
      <c r="H72" s="35">
        <f t="shared" si="2"/>
        <v>76.89884444444445</v>
      </c>
      <c r="I72" s="35">
        <f t="shared" si="3"/>
        <v>102.53179259259259</v>
      </c>
      <c r="J72" s="8">
        <f t="shared" si="4"/>
        <v>6857.2000000000044</v>
      </c>
      <c r="K72" s="36">
        <f t="shared" si="5"/>
        <v>110.99760455839581</v>
      </c>
    </row>
    <row r="73" spans="1:11" x14ac:dyDescent="0.25">
      <c r="A73" s="32"/>
      <c r="B73" s="33">
        <v>22090000</v>
      </c>
      <c r="C73" s="37" t="s">
        <v>55</v>
      </c>
      <c r="D73" s="8">
        <f>D74+D75+D76</f>
        <v>59260.86</v>
      </c>
      <c r="E73" s="8">
        <f t="shared" ref="E73:G73" si="24">E74+E75+E76</f>
        <v>75000</v>
      </c>
      <c r="F73" s="8">
        <f t="shared" si="24"/>
        <v>55890</v>
      </c>
      <c r="G73" s="8">
        <f t="shared" si="24"/>
        <v>28628.140000000003</v>
      </c>
      <c r="H73" s="35">
        <f t="shared" si="2"/>
        <v>38.170853333333341</v>
      </c>
      <c r="I73" s="35">
        <f t="shared" si="3"/>
        <v>51.222293791375925</v>
      </c>
      <c r="J73" s="8">
        <f t="shared" si="4"/>
        <v>-30632.719999999998</v>
      </c>
      <c r="K73" s="36">
        <f t="shared" si="5"/>
        <v>48.308681311746071</v>
      </c>
    </row>
    <row r="74" spans="1:11" ht="39.6" x14ac:dyDescent="0.25">
      <c r="A74" s="32"/>
      <c r="B74" s="33">
        <v>22090100</v>
      </c>
      <c r="C74" s="37" t="s">
        <v>56</v>
      </c>
      <c r="D74" s="8">
        <v>55903.360000000001</v>
      </c>
      <c r="E74" s="8">
        <v>70000</v>
      </c>
      <c r="F74" s="8">
        <v>52200</v>
      </c>
      <c r="G74" s="8">
        <v>24544.74</v>
      </c>
      <c r="H74" s="35">
        <f t="shared" si="2"/>
        <v>35.06391428571429</v>
      </c>
      <c r="I74" s="35">
        <f t="shared" si="3"/>
        <v>47.020574712643679</v>
      </c>
      <c r="J74" s="8">
        <f t="shared" si="4"/>
        <v>-31358.62</v>
      </c>
      <c r="K74" s="36">
        <f t="shared" si="5"/>
        <v>43.905661484390208</v>
      </c>
    </row>
    <row r="75" spans="1:11" x14ac:dyDescent="0.25">
      <c r="A75" s="32"/>
      <c r="B75" s="33">
        <v>22090200</v>
      </c>
      <c r="C75" s="37" t="s">
        <v>125</v>
      </c>
      <c r="D75" s="8">
        <v>0</v>
      </c>
      <c r="E75" s="8">
        <v>0</v>
      </c>
      <c r="F75" s="8">
        <v>0</v>
      </c>
      <c r="G75" s="8">
        <v>3.4</v>
      </c>
      <c r="H75" s="35" t="e">
        <f t="shared" si="2"/>
        <v>#DIV/0!</v>
      </c>
      <c r="I75" s="35" t="e">
        <f t="shared" si="3"/>
        <v>#DIV/0!</v>
      </c>
      <c r="J75" s="8">
        <f t="shared" si="4"/>
        <v>3.4</v>
      </c>
      <c r="K75" s="36" t="e">
        <f t="shared" si="5"/>
        <v>#DIV/0!</v>
      </c>
    </row>
    <row r="76" spans="1:11" ht="39.6" x14ac:dyDescent="0.25">
      <c r="A76" s="32"/>
      <c r="B76" s="33">
        <v>22090400</v>
      </c>
      <c r="C76" s="37" t="s">
        <v>57</v>
      </c>
      <c r="D76" s="8">
        <v>3357.5</v>
      </c>
      <c r="E76" s="8">
        <v>5000</v>
      </c>
      <c r="F76" s="8">
        <v>3690</v>
      </c>
      <c r="G76" s="8">
        <v>4080</v>
      </c>
      <c r="H76" s="35">
        <f t="shared" si="2"/>
        <v>81.599999999999994</v>
      </c>
      <c r="I76" s="35">
        <f t="shared" si="3"/>
        <v>110.56910569105692</v>
      </c>
      <c r="J76" s="8">
        <f t="shared" si="4"/>
        <v>722.5</v>
      </c>
      <c r="K76" s="36">
        <f t="shared" si="5"/>
        <v>121.51898734177216</v>
      </c>
    </row>
    <row r="77" spans="1:11" ht="13.8" x14ac:dyDescent="0.25">
      <c r="A77" s="32"/>
      <c r="B77" s="33">
        <v>24000000</v>
      </c>
      <c r="C77" s="34" t="s">
        <v>58</v>
      </c>
      <c r="D77" s="8">
        <f>D78</f>
        <v>236403.44</v>
      </c>
      <c r="E77" s="8">
        <f t="shared" ref="E77:G77" si="25">E78</f>
        <v>230000</v>
      </c>
      <c r="F77" s="8">
        <f t="shared" si="25"/>
        <v>171900</v>
      </c>
      <c r="G77" s="8">
        <f t="shared" si="25"/>
        <v>661563.73</v>
      </c>
      <c r="H77" s="35">
        <f t="shared" si="2"/>
        <v>287.63640434782604</v>
      </c>
      <c r="I77" s="35">
        <f t="shared" si="3"/>
        <v>384.85382780686444</v>
      </c>
      <c r="J77" s="8">
        <f t="shared" si="4"/>
        <v>425160.29</v>
      </c>
      <c r="K77" s="36">
        <f t="shared" si="5"/>
        <v>279.84522137241316</v>
      </c>
    </row>
    <row r="78" spans="1:11" x14ac:dyDescent="0.25">
      <c r="A78" s="32"/>
      <c r="B78" s="33">
        <v>24060000</v>
      </c>
      <c r="C78" s="37" t="s">
        <v>45</v>
      </c>
      <c r="D78" s="8">
        <f>D79+D80</f>
        <v>236403.44</v>
      </c>
      <c r="E78" s="8">
        <f t="shared" ref="E78:G78" si="26">E79+E80</f>
        <v>230000</v>
      </c>
      <c r="F78" s="8">
        <f t="shared" si="26"/>
        <v>171900</v>
      </c>
      <c r="G78" s="8">
        <f t="shared" si="26"/>
        <v>661563.73</v>
      </c>
      <c r="H78" s="35">
        <f t="shared" si="2"/>
        <v>287.63640434782604</v>
      </c>
      <c r="I78" s="35">
        <f t="shared" si="3"/>
        <v>384.85382780686444</v>
      </c>
      <c r="J78" s="8">
        <f t="shared" si="4"/>
        <v>425160.29</v>
      </c>
      <c r="K78" s="36">
        <f t="shared" si="5"/>
        <v>279.84522137241316</v>
      </c>
    </row>
    <row r="79" spans="1:11" x14ac:dyDescent="0.25">
      <c r="A79" s="32"/>
      <c r="B79" s="33">
        <v>24060300</v>
      </c>
      <c r="C79" s="37" t="s">
        <v>45</v>
      </c>
      <c r="D79" s="8">
        <v>105655.43</v>
      </c>
      <c r="E79" s="8">
        <v>130000</v>
      </c>
      <c r="F79" s="8">
        <v>97200</v>
      </c>
      <c r="G79" s="8">
        <v>539715.62</v>
      </c>
      <c r="H79" s="35">
        <f t="shared" si="2"/>
        <v>415.16586153846157</v>
      </c>
      <c r="I79" s="35">
        <f t="shared" si="3"/>
        <v>555.26298353909465</v>
      </c>
      <c r="J79" s="8">
        <f t="shared" si="4"/>
        <v>434060.19</v>
      </c>
      <c r="K79" s="36">
        <f t="shared" si="5"/>
        <v>510.82620173899249</v>
      </c>
    </row>
    <row r="80" spans="1:11" ht="66" x14ac:dyDescent="0.25">
      <c r="A80" s="32"/>
      <c r="B80" s="33">
        <v>24062200</v>
      </c>
      <c r="C80" s="37" t="s">
        <v>59</v>
      </c>
      <c r="D80" s="8">
        <v>130748.01</v>
      </c>
      <c r="E80" s="8">
        <v>100000</v>
      </c>
      <c r="F80" s="8">
        <v>74700</v>
      </c>
      <c r="G80" s="8">
        <v>121848.11</v>
      </c>
      <c r="H80" s="35">
        <f t="shared" si="2"/>
        <v>121.84810999999999</v>
      </c>
      <c r="I80" s="35">
        <f t="shared" si="3"/>
        <v>163.11661311914324</v>
      </c>
      <c r="J80" s="8">
        <f t="shared" si="4"/>
        <v>-8899.8999999999942</v>
      </c>
      <c r="K80" s="36">
        <f t="shared" si="5"/>
        <v>93.193089516238146</v>
      </c>
    </row>
    <row r="81" spans="1:11" hidden="1" x14ac:dyDescent="0.25">
      <c r="A81" s="32"/>
      <c r="B81" s="38">
        <v>30000000</v>
      </c>
      <c r="C81" s="29" t="s">
        <v>60</v>
      </c>
      <c r="D81" s="7">
        <v>0</v>
      </c>
      <c r="E81" s="7">
        <v>0</v>
      </c>
      <c r="F81" s="7">
        <v>0</v>
      </c>
      <c r="G81" s="7">
        <v>0</v>
      </c>
      <c r="H81" s="30" t="e">
        <f t="shared" si="2"/>
        <v>#DIV/0!</v>
      </c>
      <c r="I81" s="30"/>
      <c r="J81" s="7">
        <f t="shared" si="4"/>
        <v>0</v>
      </c>
      <c r="K81" s="31" t="e">
        <f t="shared" si="5"/>
        <v>#DIV/0!</v>
      </c>
    </row>
    <row r="82" spans="1:11" hidden="1" x14ac:dyDescent="0.25">
      <c r="A82" s="32"/>
      <c r="B82" s="33">
        <v>31000000</v>
      </c>
      <c r="C82" s="37" t="s">
        <v>61</v>
      </c>
      <c r="D82" s="8">
        <v>0</v>
      </c>
      <c r="E82" s="8">
        <v>0</v>
      </c>
      <c r="F82" s="8">
        <v>0</v>
      </c>
      <c r="G82" s="8">
        <v>0</v>
      </c>
      <c r="H82" s="35" t="e">
        <f t="shared" si="2"/>
        <v>#DIV/0!</v>
      </c>
      <c r="I82" s="35"/>
      <c r="J82" s="8">
        <f t="shared" si="4"/>
        <v>0</v>
      </c>
      <c r="K82" s="36" t="e">
        <f t="shared" si="5"/>
        <v>#DIV/0!</v>
      </c>
    </row>
    <row r="83" spans="1:11" ht="66" hidden="1" x14ac:dyDescent="0.25">
      <c r="A83" s="32"/>
      <c r="B83" s="33">
        <v>31010000</v>
      </c>
      <c r="C83" s="37" t="s">
        <v>62</v>
      </c>
      <c r="D83" s="8">
        <v>0</v>
      </c>
      <c r="E83" s="8">
        <v>0</v>
      </c>
      <c r="F83" s="8">
        <v>0</v>
      </c>
      <c r="G83" s="8">
        <v>0</v>
      </c>
      <c r="H83" s="35" t="e">
        <f t="shared" ref="H83:H136" si="27">G83/E83*100</f>
        <v>#DIV/0!</v>
      </c>
      <c r="I83" s="35"/>
      <c r="J83" s="8">
        <f t="shared" ref="J83:J136" si="28">G83-D83</f>
        <v>0</v>
      </c>
      <c r="K83" s="36" t="e">
        <f t="shared" ref="K83:K136" si="29">G83/D83*100</f>
        <v>#DIV/0!</v>
      </c>
    </row>
    <row r="84" spans="1:11" ht="66" hidden="1" x14ac:dyDescent="0.25">
      <c r="A84" s="32"/>
      <c r="B84" s="33">
        <v>31010200</v>
      </c>
      <c r="C84" s="37" t="s">
        <v>63</v>
      </c>
      <c r="D84" s="8">
        <v>0</v>
      </c>
      <c r="E84" s="8">
        <v>0</v>
      </c>
      <c r="F84" s="8">
        <v>0</v>
      </c>
      <c r="G84" s="8">
        <v>0</v>
      </c>
      <c r="H84" s="35" t="e">
        <f t="shared" si="27"/>
        <v>#DIV/0!</v>
      </c>
      <c r="I84" s="35"/>
      <c r="J84" s="8">
        <f t="shared" si="28"/>
        <v>0</v>
      </c>
      <c r="K84" s="36" t="e">
        <f t="shared" si="29"/>
        <v>#DIV/0!</v>
      </c>
    </row>
    <row r="85" spans="1:11" x14ac:dyDescent="0.25">
      <c r="A85" s="32"/>
      <c r="B85" s="38">
        <v>40000000</v>
      </c>
      <c r="C85" s="29" t="s">
        <v>64</v>
      </c>
      <c r="D85" s="7">
        <f>D87+D89+D93+D96</f>
        <v>70291090.5</v>
      </c>
      <c r="E85" s="7">
        <f t="shared" ref="E85:G85" si="30">E87+E89+E93+E96</f>
        <v>78911062.299999997</v>
      </c>
      <c r="F85" s="7">
        <f t="shared" si="30"/>
        <v>61279962.299999997</v>
      </c>
      <c r="G85" s="7">
        <f t="shared" si="30"/>
        <v>61279962.299999997</v>
      </c>
      <c r="H85" s="30">
        <f t="shared" si="27"/>
        <v>77.656998288819139</v>
      </c>
      <c r="I85" s="30">
        <f t="shared" ref="I85:I102" si="31">G85/F85*100</f>
        <v>100</v>
      </c>
      <c r="J85" s="7">
        <f t="shared" si="28"/>
        <v>-9011128.200000003</v>
      </c>
      <c r="K85" s="31">
        <f t="shared" si="29"/>
        <v>87.180269738452836</v>
      </c>
    </row>
    <row r="86" spans="1:11" x14ac:dyDescent="0.25">
      <c r="A86" s="32"/>
      <c r="B86" s="33">
        <v>41000000</v>
      </c>
      <c r="C86" s="37" t="s">
        <v>65</v>
      </c>
      <c r="D86" s="8">
        <f>D87+D89+D93+D96</f>
        <v>70291090.5</v>
      </c>
      <c r="E86" s="8">
        <f t="shared" ref="E86:F86" si="32">E87+E89+E93+E96</f>
        <v>78911062.299999997</v>
      </c>
      <c r="F86" s="8">
        <f t="shared" si="32"/>
        <v>61279962.299999997</v>
      </c>
      <c r="G86" s="8">
        <f>G87+G89+G93+G96</f>
        <v>61279962.299999997</v>
      </c>
      <c r="H86" s="35">
        <f t="shared" si="27"/>
        <v>77.656998288819139</v>
      </c>
      <c r="I86" s="35">
        <f t="shared" si="31"/>
        <v>100</v>
      </c>
      <c r="J86" s="8">
        <f t="shared" si="28"/>
        <v>-9011128.200000003</v>
      </c>
      <c r="K86" s="36">
        <f t="shared" si="29"/>
        <v>87.180269738452836</v>
      </c>
    </row>
    <row r="87" spans="1:11" x14ac:dyDescent="0.25">
      <c r="A87" s="32"/>
      <c r="B87" s="33">
        <v>41020000</v>
      </c>
      <c r="C87" s="37" t="s">
        <v>66</v>
      </c>
      <c r="D87" s="8">
        <f>D88</f>
        <v>8271900</v>
      </c>
      <c r="E87" s="8">
        <f t="shared" ref="E87:G87" si="33">E88</f>
        <v>7745400</v>
      </c>
      <c r="F87" s="8">
        <f t="shared" si="33"/>
        <v>5809500</v>
      </c>
      <c r="G87" s="8">
        <f t="shared" si="33"/>
        <v>5809500</v>
      </c>
      <c r="H87" s="35">
        <f t="shared" si="27"/>
        <v>75.005809900069721</v>
      </c>
      <c r="I87" s="35">
        <f t="shared" si="31"/>
        <v>100</v>
      </c>
      <c r="J87" s="8">
        <f t="shared" si="28"/>
        <v>-2462400</v>
      </c>
      <c r="K87" s="36">
        <f t="shared" si="29"/>
        <v>70.231748449570233</v>
      </c>
    </row>
    <row r="88" spans="1:11" x14ac:dyDescent="0.25">
      <c r="A88" s="32"/>
      <c r="B88" s="33">
        <v>41020100</v>
      </c>
      <c r="C88" s="37" t="s">
        <v>67</v>
      </c>
      <c r="D88" s="8">
        <v>8271900</v>
      </c>
      <c r="E88" s="8">
        <v>7745400</v>
      </c>
      <c r="F88" s="8">
        <v>5809500</v>
      </c>
      <c r="G88" s="8">
        <v>5809500</v>
      </c>
      <c r="H88" s="35">
        <f t="shared" si="27"/>
        <v>75.005809900069721</v>
      </c>
      <c r="I88" s="35">
        <f t="shared" si="31"/>
        <v>100</v>
      </c>
      <c r="J88" s="8">
        <f t="shared" si="28"/>
        <v>-2462400</v>
      </c>
      <c r="K88" s="36">
        <f t="shared" si="29"/>
        <v>70.231748449570233</v>
      </c>
    </row>
    <row r="89" spans="1:11" x14ac:dyDescent="0.25">
      <c r="A89" s="32"/>
      <c r="B89" s="33">
        <v>41030000</v>
      </c>
      <c r="C89" s="37" t="s">
        <v>68</v>
      </c>
      <c r="D89" s="8">
        <f>D90+D91+D92</f>
        <v>57159855</v>
      </c>
      <c r="E89" s="8">
        <f t="shared" ref="E89:G89" si="34">E90+E91+E92</f>
        <v>66587000</v>
      </c>
      <c r="F89" s="8">
        <f t="shared" si="34"/>
        <v>51325500</v>
      </c>
      <c r="G89" s="8">
        <f t="shared" si="34"/>
        <v>51325500</v>
      </c>
      <c r="H89" s="35">
        <f t="shared" si="27"/>
        <v>77.08036103143256</v>
      </c>
      <c r="I89" s="35">
        <f t="shared" si="31"/>
        <v>100</v>
      </c>
      <c r="J89" s="8">
        <f t="shared" si="28"/>
        <v>-5834355</v>
      </c>
      <c r="K89" s="36">
        <f t="shared" si="29"/>
        <v>89.792914975029234</v>
      </c>
    </row>
    <row r="90" spans="1:11" ht="26.4" x14ac:dyDescent="0.25">
      <c r="A90" s="32"/>
      <c r="B90" s="33">
        <v>41033900</v>
      </c>
      <c r="C90" s="37" t="s">
        <v>69</v>
      </c>
      <c r="D90" s="8">
        <v>53819100</v>
      </c>
      <c r="E90" s="8">
        <v>66587000</v>
      </c>
      <c r="F90" s="8">
        <v>51325500</v>
      </c>
      <c r="G90" s="8">
        <v>51325500</v>
      </c>
      <c r="H90" s="35">
        <f t="shared" si="27"/>
        <v>77.08036103143256</v>
      </c>
      <c r="I90" s="35">
        <f t="shared" si="31"/>
        <v>100</v>
      </c>
      <c r="J90" s="8">
        <f t="shared" si="28"/>
        <v>-2493600</v>
      </c>
      <c r="K90" s="36">
        <f t="shared" si="29"/>
        <v>95.366700669464933</v>
      </c>
    </row>
    <row r="91" spans="1:11" ht="39.6" x14ac:dyDescent="0.25">
      <c r="A91" s="32"/>
      <c r="B91" s="33">
        <v>41034500</v>
      </c>
      <c r="C91" s="37" t="s">
        <v>126</v>
      </c>
      <c r="D91" s="8">
        <v>2519955</v>
      </c>
      <c r="E91" s="8">
        <v>0</v>
      </c>
      <c r="F91" s="8">
        <v>0</v>
      </c>
      <c r="G91" s="8">
        <v>0</v>
      </c>
      <c r="H91" s="35" t="e">
        <f t="shared" si="27"/>
        <v>#DIV/0!</v>
      </c>
      <c r="I91" s="35" t="e">
        <f t="shared" si="31"/>
        <v>#DIV/0!</v>
      </c>
      <c r="J91" s="8">
        <f t="shared" si="28"/>
        <v>-2519955</v>
      </c>
      <c r="K91" s="36">
        <f t="shared" si="29"/>
        <v>0</v>
      </c>
    </row>
    <row r="92" spans="1:11" ht="52.8" x14ac:dyDescent="0.25">
      <c r="A92" s="32"/>
      <c r="B92" s="33">
        <v>41035500</v>
      </c>
      <c r="C92" s="37" t="s">
        <v>127</v>
      </c>
      <c r="D92" s="8">
        <v>820800</v>
      </c>
      <c r="E92" s="8">
        <v>0</v>
      </c>
      <c r="F92" s="8">
        <v>0</v>
      </c>
      <c r="G92" s="8">
        <v>0</v>
      </c>
      <c r="H92" s="35" t="e">
        <f t="shared" si="27"/>
        <v>#DIV/0!</v>
      </c>
      <c r="I92" s="35" t="e">
        <f t="shared" si="31"/>
        <v>#DIV/0!</v>
      </c>
      <c r="J92" s="8">
        <f t="shared" si="28"/>
        <v>-820800</v>
      </c>
      <c r="K92" s="36">
        <f t="shared" si="29"/>
        <v>0</v>
      </c>
    </row>
    <row r="93" spans="1:11" x14ac:dyDescent="0.25">
      <c r="A93" s="32"/>
      <c r="B93" s="33">
        <v>41040000</v>
      </c>
      <c r="C93" s="37" t="s">
        <v>70</v>
      </c>
      <c r="D93" s="8">
        <f>D94+D95</f>
        <v>81470</v>
      </c>
      <c r="E93" s="8">
        <f t="shared" ref="E93:G93" si="35">E94+E95</f>
        <v>1850000</v>
      </c>
      <c r="F93" s="8">
        <f t="shared" si="35"/>
        <v>1850000</v>
      </c>
      <c r="G93" s="8">
        <f t="shared" si="35"/>
        <v>1850000</v>
      </c>
      <c r="H93" s="35">
        <f t="shared" si="27"/>
        <v>100</v>
      </c>
      <c r="I93" s="35">
        <f t="shared" si="31"/>
        <v>100</v>
      </c>
      <c r="J93" s="8">
        <f t="shared" si="28"/>
        <v>1768530</v>
      </c>
      <c r="K93" s="36">
        <f t="shared" si="29"/>
        <v>2270.7745182275685</v>
      </c>
    </row>
    <row r="94" spans="1:11" ht="52.8" x14ac:dyDescent="0.25">
      <c r="A94" s="32"/>
      <c r="B94" s="33">
        <v>41040200</v>
      </c>
      <c r="C94" s="37" t="s">
        <v>71</v>
      </c>
      <c r="D94" s="8">
        <v>81470</v>
      </c>
      <c r="E94" s="8">
        <v>0</v>
      </c>
      <c r="F94" s="8">
        <v>0</v>
      </c>
      <c r="G94" s="8">
        <v>0</v>
      </c>
      <c r="H94" s="35" t="e">
        <f t="shared" si="27"/>
        <v>#DIV/0!</v>
      </c>
      <c r="I94" s="35" t="e">
        <f t="shared" si="31"/>
        <v>#DIV/0!</v>
      </c>
      <c r="J94" s="8">
        <f t="shared" si="28"/>
        <v>-81470</v>
      </c>
      <c r="K94" s="36">
        <f t="shared" si="29"/>
        <v>0</v>
      </c>
    </row>
    <row r="95" spans="1:11" ht="66" x14ac:dyDescent="0.25">
      <c r="A95" s="32"/>
      <c r="B95" s="33">
        <v>41040500</v>
      </c>
      <c r="C95" s="37" t="s">
        <v>117</v>
      </c>
      <c r="D95" s="8">
        <v>0</v>
      </c>
      <c r="E95" s="8">
        <v>1850000</v>
      </c>
      <c r="F95" s="8">
        <v>1850000</v>
      </c>
      <c r="G95" s="8">
        <v>1850000</v>
      </c>
      <c r="H95" s="35">
        <f t="shared" si="27"/>
        <v>100</v>
      </c>
      <c r="I95" s="35">
        <f t="shared" si="31"/>
        <v>100</v>
      </c>
      <c r="J95" s="8">
        <f t="shared" si="28"/>
        <v>1850000</v>
      </c>
      <c r="K95" s="36" t="e">
        <f t="shared" si="29"/>
        <v>#DIV/0!</v>
      </c>
    </row>
    <row r="96" spans="1:11" ht="26.4" x14ac:dyDescent="0.25">
      <c r="A96" s="32"/>
      <c r="B96" s="33">
        <v>41050000</v>
      </c>
      <c r="C96" s="37" t="s">
        <v>72</v>
      </c>
      <c r="D96" s="8">
        <f>D97+D99+D100+D101+D102</f>
        <v>4777865.5</v>
      </c>
      <c r="E96" s="8">
        <f t="shared" ref="E96:F96" si="36">E97+E99+E100+E101+E102</f>
        <v>2728662.3</v>
      </c>
      <c r="F96" s="8">
        <f t="shared" si="36"/>
        <v>2294962.2999999998</v>
      </c>
      <c r="G96" s="8">
        <f>G97+G99+G100+G101+G102</f>
        <v>2294962.2999999998</v>
      </c>
      <c r="H96" s="35">
        <f t="shared" si="27"/>
        <v>84.105764938372914</v>
      </c>
      <c r="I96" s="35">
        <f t="shared" si="31"/>
        <v>100</v>
      </c>
      <c r="J96" s="8">
        <f t="shared" si="28"/>
        <v>-2482903.2000000002</v>
      </c>
      <c r="K96" s="36">
        <f t="shared" si="29"/>
        <v>48.033212739035868</v>
      </c>
    </row>
    <row r="97" spans="1:11" ht="39.6" x14ac:dyDescent="0.25">
      <c r="A97" s="32"/>
      <c r="B97" s="33">
        <v>41051000</v>
      </c>
      <c r="C97" s="37" t="s">
        <v>73</v>
      </c>
      <c r="D97" s="8">
        <v>840100</v>
      </c>
      <c r="E97" s="8">
        <v>1216150</v>
      </c>
      <c r="F97" s="8">
        <v>937460</v>
      </c>
      <c r="G97" s="8">
        <v>937460</v>
      </c>
      <c r="H97" s="35">
        <f t="shared" si="27"/>
        <v>77.084241253134891</v>
      </c>
      <c r="I97" s="35">
        <f t="shared" si="31"/>
        <v>100</v>
      </c>
      <c r="J97" s="8">
        <f t="shared" si="28"/>
        <v>97360</v>
      </c>
      <c r="K97" s="36">
        <f t="shared" si="29"/>
        <v>111.58909653612665</v>
      </c>
    </row>
    <row r="98" spans="1:11" hidden="1" x14ac:dyDescent="0.25">
      <c r="A98" s="32"/>
      <c r="B98" s="33">
        <v>41051100</v>
      </c>
      <c r="C98" s="37"/>
      <c r="D98" s="8"/>
      <c r="E98" s="8"/>
      <c r="F98" s="8"/>
      <c r="G98" s="8"/>
      <c r="H98" s="35"/>
      <c r="I98" s="35"/>
      <c r="J98" s="8">
        <f t="shared" si="28"/>
        <v>0</v>
      </c>
      <c r="K98" s="36" t="e">
        <f t="shared" si="29"/>
        <v>#DIV/0!</v>
      </c>
    </row>
    <row r="99" spans="1:11" ht="39.6" x14ac:dyDescent="0.25">
      <c r="A99" s="32"/>
      <c r="B99" s="33">
        <v>41051200</v>
      </c>
      <c r="C99" s="37" t="s">
        <v>74</v>
      </c>
      <c r="D99" s="8">
        <v>178977</v>
      </c>
      <c r="E99" s="8">
        <v>333100</v>
      </c>
      <c r="F99" s="8">
        <v>226890</v>
      </c>
      <c r="G99" s="8">
        <v>226890</v>
      </c>
      <c r="H99" s="35">
        <f t="shared" si="27"/>
        <v>68.11468027619334</v>
      </c>
      <c r="I99" s="35">
        <f t="shared" si="31"/>
        <v>100</v>
      </c>
      <c r="J99" s="8">
        <f t="shared" si="28"/>
        <v>47913</v>
      </c>
      <c r="K99" s="36">
        <f t="shared" si="29"/>
        <v>126.77047888834878</v>
      </c>
    </row>
    <row r="100" spans="1:11" ht="52.8" x14ac:dyDescent="0.25">
      <c r="A100" s="32"/>
      <c r="B100" s="33">
        <v>41051400</v>
      </c>
      <c r="C100" s="37" t="s">
        <v>128</v>
      </c>
      <c r="D100" s="8">
        <v>1035063.5</v>
      </c>
      <c r="E100" s="8">
        <v>0</v>
      </c>
      <c r="F100" s="8">
        <v>0</v>
      </c>
      <c r="G100" s="8">
        <v>0</v>
      </c>
      <c r="H100" s="35" t="e">
        <f t="shared" si="27"/>
        <v>#DIV/0!</v>
      </c>
      <c r="I100" s="35" t="e">
        <f t="shared" si="31"/>
        <v>#DIV/0!</v>
      </c>
      <c r="J100" s="8">
        <f t="shared" si="28"/>
        <v>-1035063.5</v>
      </c>
      <c r="K100" s="36"/>
    </row>
    <row r="101" spans="1:11" x14ac:dyDescent="0.25">
      <c r="A101" s="32"/>
      <c r="B101" s="33">
        <v>41053900</v>
      </c>
      <c r="C101" s="37" t="s">
        <v>75</v>
      </c>
      <c r="D101" s="8">
        <v>1827025</v>
      </c>
      <c r="E101" s="8">
        <v>1179412.3</v>
      </c>
      <c r="F101" s="8">
        <v>1130612.3</v>
      </c>
      <c r="G101" s="8">
        <v>1130612.3</v>
      </c>
      <c r="H101" s="35">
        <f t="shared" si="27"/>
        <v>95.862346017588592</v>
      </c>
      <c r="I101" s="35">
        <f t="shared" si="31"/>
        <v>100</v>
      </c>
      <c r="J101" s="8">
        <f t="shared" si="28"/>
        <v>-696412.7</v>
      </c>
      <c r="K101" s="36">
        <f t="shared" si="29"/>
        <v>61.882694544409631</v>
      </c>
    </row>
    <row r="102" spans="1:11" ht="39.6" x14ac:dyDescent="0.25">
      <c r="A102" s="32"/>
      <c r="B102" s="33">
        <v>41055000</v>
      </c>
      <c r="C102" s="37" t="s">
        <v>112</v>
      </c>
      <c r="D102" s="8">
        <v>896700</v>
      </c>
      <c r="E102" s="8">
        <v>0</v>
      </c>
      <c r="F102" s="8">
        <v>0</v>
      </c>
      <c r="G102" s="8">
        <v>0</v>
      </c>
      <c r="H102" s="35" t="e">
        <f t="shared" si="27"/>
        <v>#DIV/0!</v>
      </c>
      <c r="I102" s="35" t="e">
        <f t="shared" si="31"/>
        <v>#DIV/0!</v>
      </c>
      <c r="J102" s="8">
        <f t="shared" si="28"/>
        <v>-896700</v>
      </c>
      <c r="K102" s="36">
        <f t="shared" si="29"/>
        <v>0</v>
      </c>
    </row>
    <row r="103" spans="1:11" s="3" customFormat="1" x14ac:dyDescent="0.25">
      <c r="A103" s="69" t="s">
        <v>76</v>
      </c>
      <c r="B103" s="70"/>
      <c r="C103" s="70"/>
      <c r="D103" s="9">
        <f>D13+D56+D81</f>
        <v>95881257.659999996</v>
      </c>
      <c r="E103" s="9">
        <f>E13+E56+E81</f>
        <v>154925000</v>
      </c>
      <c r="F103" s="9">
        <f>F13+F56+F81</f>
        <v>110232310</v>
      </c>
      <c r="G103" s="9">
        <f>G13+G56+G81</f>
        <v>81803493.390000001</v>
      </c>
      <c r="H103" s="39">
        <f t="shared" si="27"/>
        <v>52.801996701629818</v>
      </c>
      <c r="I103" s="39">
        <f>G103/F103*100</f>
        <v>74.210087214900966</v>
      </c>
      <c r="J103" s="9">
        <f t="shared" si="28"/>
        <v>-14077764.269999996</v>
      </c>
      <c r="K103" s="40">
        <f t="shared" si="29"/>
        <v>85.317501445464458</v>
      </c>
    </row>
    <row r="104" spans="1:11" s="3" customFormat="1" x14ac:dyDescent="0.25">
      <c r="A104" s="71" t="s">
        <v>77</v>
      </c>
      <c r="B104" s="72"/>
      <c r="C104" s="72"/>
      <c r="D104" s="10">
        <f>D13+D56+D81+D85</f>
        <v>166172348.16</v>
      </c>
      <c r="E104" s="10">
        <f>E13+E56+E81+E85</f>
        <v>233836062.30000001</v>
      </c>
      <c r="F104" s="10">
        <f>F13+F56+F81+F85</f>
        <v>171512272.30000001</v>
      </c>
      <c r="G104" s="10">
        <f>G13+G56+G81+G85</f>
        <v>143083455.69</v>
      </c>
      <c r="H104" s="41">
        <f t="shared" si="27"/>
        <v>61.189644694936341</v>
      </c>
      <c r="I104" s="41">
        <f t="shared" ref="I104:I134" si="37">G104/F104*100</f>
        <v>83.424616659340927</v>
      </c>
      <c r="J104" s="10">
        <f t="shared" si="28"/>
        <v>-23088892.469999999</v>
      </c>
      <c r="K104" s="42">
        <f t="shared" si="29"/>
        <v>86.105454532201279</v>
      </c>
    </row>
    <row r="105" spans="1:11" ht="14.25" customHeight="1" x14ac:dyDescent="0.25">
      <c r="A105" s="19"/>
      <c r="B105" s="43"/>
      <c r="C105" s="44" t="s">
        <v>109</v>
      </c>
      <c r="D105" s="11"/>
      <c r="E105" s="11"/>
      <c r="F105" s="11"/>
      <c r="G105" s="11"/>
      <c r="H105" s="45"/>
      <c r="I105" s="45"/>
      <c r="J105" s="46"/>
      <c r="K105" s="47"/>
    </row>
    <row r="106" spans="1:11" x14ac:dyDescent="0.25">
      <c r="A106" s="48"/>
      <c r="B106" s="49">
        <v>10000000</v>
      </c>
      <c r="C106" s="50" t="s">
        <v>3</v>
      </c>
      <c r="D106" s="12">
        <f t="shared" ref="D106:G107" si="38">D107</f>
        <v>113862.31</v>
      </c>
      <c r="E106" s="12">
        <f>E107</f>
        <v>150000</v>
      </c>
      <c r="F106" s="12">
        <f t="shared" si="38"/>
        <v>112500</v>
      </c>
      <c r="G106" s="12">
        <f t="shared" si="38"/>
        <v>72333.41</v>
      </c>
      <c r="H106" s="51">
        <f t="shared" si="27"/>
        <v>48.222273333333341</v>
      </c>
      <c r="I106" s="51">
        <f t="shared" si="37"/>
        <v>64.296364444444436</v>
      </c>
      <c r="J106" s="12">
        <f t="shared" si="28"/>
        <v>-41528.899999999994</v>
      </c>
      <c r="K106" s="52">
        <f t="shared" si="29"/>
        <v>63.527088111948551</v>
      </c>
    </row>
    <row r="107" spans="1:11" ht="13.8" x14ac:dyDescent="0.25">
      <c r="A107" s="48"/>
      <c r="B107" s="33">
        <v>19000000</v>
      </c>
      <c r="C107" s="34" t="s">
        <v>90</v>
      </c>
      <c r="D107" s="8">
        <f>D108</f>
        <v>113862.31</v>
      </c>
      <c r="E107" s="8">
        <f t="shared" ref="E107" si="39">E108</f>
        <v>150000</v>
      </c>
      <c r="F107" s="8">
        <f t="shared" si="38"/>
        <v>112500</v>
      </c>
      <c r="G107" s="8">
        <f t="shared" si="38"/>
        <v>72333.41</v>
      </c>
      <c r="H107" s="53">
        <f t="shared" si="27"/>
        <v>48.222273333333341</v>
      </c>
      <c r="I107" s="53">
        <f t="shared" si="37"/>
        <v>64.296364444444436</v>
      </c>
      <c r="J107" s="54">
        <f t="shared" si="28"/>
        <v>-41528.899999999994</v>
      </c>
      <c r="K107" s="55">
        <f t="shared" si="29"/>
        <v>63.527088111948551</v>
      </c>
    </row>
    <row r="108" spans="1:11" x14ac:dyDescent="0.25">
      <c r="A108" s="48"/>
      <c r="B108" s="33">
        <v>19010000</v>
      </c>
      <c r="C108" s="37" t="s">
        <v>91</v>
      </c>
      <c r="D108" s="8">
        <f>D109+D111</f>
        <v>113862.31</v>
      </c>
      <c r="E108" s="8">
        <f t="shared" ref="E108:G108" si="40">E109+E111</f>
        <v>150000</v>
      </c>
      <c r="F108" s="8">
        <f t="shared" si="40"/>
        <v>112500</v>
      </c>
      <c r="G108" s="8">
        <f t="shared" si="40"/>
        <v>72333.41</v>
      </c>
      <c r="H108" s="53">
        <f t="shared" si="27"/>
        <v>48.222273333333341</v>
      </c>
      <c r="I108" s="53">
        <f t="shared" si="37"/>
        <v>64.296364444444436</v>
      </c>
      <c r="J108" s="54">
        <f t="shared" si="28"/>
        <v>-41528.899999999994</v>
      </c>
      <c r="K108" s="55">
        <f t="shared" si="29"/>
        <v>63.527088111948551</v>
      </c>
    </row>
    <row r="109" spans="1:11" ht="52.8" x14ac:dyDescent="0.25">
      <c r="A109" s="48"/>
      <c r="B109" s="33">
        <v>19010100</v>
      </c>
      <c r="C109" s="37" t="s">
        <v>92</v>
      </c>
      <c r="D109" s="8">
        <v>68490.820000000007</v>
      </c>
      <c r="E109" s="8">
        <v>90000</v>
      </c>
      <c r="F109" s="8">
        <v>67500</v>
      </c>
      <c r="G109" s="8">
        <v>39791.82</v>
      </c>
      <c r="H109" s="53">
        <f t="shared" si="27"/>
        <v>44.213133333333332</v>
      </c>
      <c r="I109" s="53">
        <f t="shared" si="37"/>
        <v>58.950844444444442</v>
      </c>
      <c r="J109" s="54">
        <f t="shared" si="28"/>
        <v>-28699.000000000007</v>
      </c>
      <c r="K109" s="55">
        <f t="shared" si="29"/>
        <v>58.098034159906383</v>
      </c>
    </row>
    <row r="110" spans="1:11" ht="26.4" hidden="1" x14ac:dyDescent="0.25">
      <c r="A110" s="48"/>
      <c r="B110" s="33">
        <v>19010200</v>
      </c>
      <c r="C110" s="37" t="s">
        <v>93</v>
      </c>
      <c r="D110" s="8">
        <v>0</v>
      </c>
      <c r="E110" s="8">
        <v>0</v>
      </c>
      <c r="F110" s="8">
        <v>0</v>
      </c>
      <c r="G110" s="8">
        <v>0</v>
      </c>
      <c r="H110" s="53" t="e">
        <f t="shared" si="27"/>
        <v>#DIV/0!</v>
      </c>
      <c r="I110" s="53" t="e">
        <f t="shared" si="37"/>
        <v>#DIV/0!</v>
      </c>
      <c r="J110" s="54">
        <f t="shared" si="28"/>
        <v>0</v>
      </c>
      <c r="K110" s="55" t="e">
        <f t="shared" si="29"/>
        <v>#DIV/0!</v>
      </c>
    </row>
    <row r="111" spans="1:11" ht="52.8" x14ac:dyDescent="0.25">
      <c r="A111" s="48"/>
      <c r="B111" s="33">
        <v>19010300</v>
      </c>
      <c r="C111" s="37" t="s">
        <v>94</v>
      </c>
      <c r="D111" s="8">
        <v>45371.49</v>
      </c>
      <c r="E111" s="8">
        <v>60000</v>
      </c>
      <c r="F111" s="8">
        <v>45000</v>
      </c>
      <c r="G111" s="8">
        <v>32541.59</v>
      </c>
      <c r="H111" s="53">
        <f t="shared" si="27"/>
        <v>54.235983333333337</v>
      </c>
      <c r="I111" s="53">
        <f t="shared" si="37"/>
        <v>72.31464444444444</v>
      </c>
      <c r="J111" s="54">
        <f t="shared" si="28"/>
        <v>-12829.899999999998</v>
      </c>
      <c r="K111" s="55">
        <f t="shared" si="29"/>
        <v>71.722550879417895</v>
      </c>
    </row>
    <row r="112" spans="1:11" x14ac:dyDescent="0.25">
      <c r="A112" s="48"/>
      <c r="B112" s="56">
        <v>20000000</v>
      </c>
      <c r="C112" s="50" t="s">
        <v>41</v>
      </c>
      <c r="D112" s="12">
        <f t="shared" ref="D112" si="41">D115+D119</f>
        <v>3285552.77</v>
      </c>
      <c r="E112" s="12">
        <f>E115+E119</f>
        <v>11074159.209999999</v>
      </c>
      <c r="F112" s="12">
        <f t="shared" ref="F112:G112" si="42">F115+F119</f>
        <v>8305019.4099999992</v>
      </c>
      <c r="G112" s="12">
        <f t="shared" si="42"/>
        <v>8964013.0899999999</v>
      </c>
      <c r="H112" s="51">
        <f t="shared" si="27"/>
        <v>80.94531530579286</v>
      </c>
      <c r="I112" s="51">
        <f t="shared" si="37"/>
        <v>107.93488428463529</v>
      </c>
      <c r="J112" s="12">
        <f t="shared" si="28"/>
        <v>5678460.3200000003</v>
      </c>
      <c r="K112" s="52">
        <f t="shared" si="29"/>
        <v>272.83120124714964</v>
      </c>
    </row>
    <row r="113" spans="1:11" ht="13.8" hidden="1" x14ac:dyDescent="0.25">
      <c r="A113" s="48"/>
      <c r="B113" s="33">
        <v>21000000</v>
      </c>
      <c r="C113" s="34" t="s">
        <v>42</v>
      </c>
      <c r="D113" s="8">
        <v>0</v>
      </c>
      <c r="E113" s="8">
        <v>0</v>
      </c>
      <c r="F113" s="8">
        <v>0</v>
      </c>
      <c r="G113" s="8">
        <v>0</v>
      </c>
      <c r="H113" s="53" t="e">
        <f t="shared" si="27"/>
        <v>#DIV/0!</v>
      </c>
      <c r="I113" s="53" t="e">
        <f t="shared" si="37"/>
        <v>#DIV/0!</v>
      </c>
      <c r="J113" s="54">
        <f t="shared" si="28"/>
        <v>0</v>
      </c>
      <c r="K113" s="55" t="e">
        <f t="shared" si="29"/>
        <v>#DIV/0!</v>
      </c>
    </row>
    <row r="114" spans="1:11" ht="39.6" hidden="1" x14ac:dyDescent="0.25">
      <c r="A114" s="48"/>
      <c r="B114" s="33">
        <v>21110000</v>
      </c>
      <c r="C114" s="37" t="s">
        <v>95</v>
      </c>
      <c r="D114" s="8">
        <v>0</v>
      </c>
      <c r="E114" s="8">
        <v>0</v>
      </c>
      <c r="F114" s="8">
        <v>0</v>
      </c>
      <c r="G114" s="8">
        <v>0</v>
      </c>
      <c r="H114" s="53" t="e">
        <f t="shared" si="27"/>
        <v>#DIV/0!</v>
      </c>
      <c r="I114" s="53" t="e">
        <f t="shared" si="37"/>
        <v>#DIV/0!</v>
      </c>
      <c r="J114" s="54">
        <f t="shared" si="28"/>
        <v>0</v>
      </c>
      <c r="K114" s="55" t="e">
        <f t="shared" si="29"/>
        <v>#DIV/0!</v>
      </c>
    </row>
    <row r="115" spans="1:11" ht="13.8" x14ac:dyDescent="0.25">
      <c r="A115" s="48"/>
      <c r="B115" s="33">
        <v>24000000</v>
      </c>
      <c r="C115" s="34" t="s">
        <v>58</v>
      </c>
      <c r="D115" s="8">
        <f>D116+D118</f>
        <v>161253.81</v>
      </c>
      <c r="E115" s="8">
        <f t="shared" ref="E115:G115" si="43">E116+E118</f>
        <v>80000</v>
      </c>
      <c r="F115" s="8">
        <f t="shared" si="43"/>
        <v>59400</v>
      </c>
      <c r="G115" s="8">
        <f t="shared" si="43"/>
        <v>77758</v>
      </c>
      <c r="H115" s="53">
        <f t="shared" si="27"/>
        <v>97.197500000000005</v>
      </c>
      <c r="I115" s="53">
        <f t="shared" si="37"/>
        <v>130.9057239057239</v>
      </c>
      <c r="J115" s="54">
        <f t="shared" si="28"/>
        <v>-83495.81</v>
      </c>
      <c r="K115" s="55">
        <f t="shared" si="29"/>
        <v>48.220876145500071</v>
      </c>
    </row>
    <row r="116" spans="1:11" x14ac:dyDescent="0.25">
      <c r="A116" s="48"/>
      <c r="B116" s="33">
        <v>24060000</v>
      </c>
      <c r="C116" s="37" t="s">
        <v>45</v>
      </c>
      <c r="D116" s="8">
        <f>D117</f>
        <v>85369.1</v>
      </c>
      <c r="E116" s="8">
        <f t="shared" ref="E116:G116" si="44">E117</f>
        <v>80000</v>
      </c>
      <c r="F116" s="8">
        <f t="shared" si="44"/>
        <v>59400</v>
      </c>
      <c r="G116" s="8">
        <f t="shared" si="44"/>
        <v>77758</v>
      </c>
      <c r="H116" s="53">
        <f t="shared" si="27"/>
        <v>97.197500000000005</v>
      </c>
      <c r="I116" s="53">
        <f t="shared" si="37"/>
        <v>130.9057239057239</v>
      </c>
      <c r="J116" s="54">
        <f t="shared" si="28"/>
        <v>-7611.1000000000058</v>
      </c>
      <c r="K116" s="55">
        <f t="shared" si="29"/>
        <v>91.084479044525466</v>
      </c>
    </row>
    <row r="117" spans="1:11" ht="39.6" x14ac:dyDescent="0.25">
      <c r="A117" s="48"/>
      <c r="B117" s="33">
        <v>24062100</v>
      </c>
      <c r="C117" s="37" t="s">
        <v>96</v>
      </c>
      <c r="D117" s="8">
        <v>85369.1</v>
      </c>
      <c r="E117" s="8">
        <v>80000</v>
      </c>
      <c r="F117" s="8">
        <v>59400</v>
      </c>
      <c r="G117" s="8">
        <v>77758</v>
      </c>
      <c r="H117" s="53">
        <f t="shared" si="27"/>
        <v>97.197500000000005</v>
      </c>
      <c r="I117" s="53">
        <f t="shared" si="37"/>
        <v>130.9057239057239</v>
      </c>
      <c r="J117" s="54">
        <f t="shared" si="28"/>
        <v>-7611.1000000000058</v>
      </c>
      <c r="K117" s="55">
        <f t="shared" si="29"/>
        <v>91.084479044525466</v>
      </c>
    </row>
    <row r="118" spans="1:11" ht="26.4" x14ac:dyDescent="0.25">
      <c r="A118" s="48"/>
      <c r="B118" s="33">
        <v>24170000</v>
      </c>
      <c r="C118" s="37" t="s">
        <v>97</v>
      </c>
      <c r="D118" s="8">
        <v>75884.710000000006</v>
      </c>
      <c r="E118" s="8">
        <v>0</v>
      </c>
      <c r="F118" s="8">
        <v>0</v>
      </c>
      <c r="G118" s="8">
        <v>0</v>
      </c>
      <c r="H118" s="53" t="e">
        <f t="shared" si="27"/>
        <v>#DIV/0!</v>
      </c>
      <c r="I118" s="53"/>
      <c r="J118" s="54">
        <f t="shared" si="28"/>
        <v>-75884.710000000006</v>
      </c>
      <c r="K118" s="55"/>
    </row>
    <row r="119" spans="1:11" ht="13.8" x14ac:dyDescent="0.25">
      <c r="A119" s="48"/>
      <c r="B119" s="33">
        <v>25000000</v>
      </c>
      <c r="C119" s="34" t="s">
        <v>98</v>
      </c>
      <c r="D119" s="8">
        <f>D120+D125</f>
        <v>3124298.96</v>
      </c>
      <c r="E119" s="8">
        <f t="shared" ref="E119:G119" si="45">E120+E125</f>
        <v>10994159.209999999</v>
      </c>
      <c r="F119" s="8">
        <f t="shared" si="45"/>
        <v>8245619.4099999992</v>
      </c>
      <c r="G119" s="8">
        <f t="shared" si="45"/>
        <v>8886255.0899999999</v>
      </c>
      <c r="H119" s="53">
        <f t="shared" si="27"/>
        <v>80.82705480485761</v>
      </c>
      <c r="I119" s="53">
        <f t="shared" si="37"/>
        <v>107.76940637380208</v>
      </c>
      <c r="J119" s="54">
        <f t="shared" si="28"/>
        <v>5761956.1299999999</v>
      </c>
      <c r="K119" s="55">
        <f t="shared" si="29"/>
        <v>284.42396850524187</v>
      </c>
    </row>
    <row r="120" spans="1:11" ht="26.4" x14ac:dyDescent="0.25">
      <c r="A120" s="48"/>
      <c r="B120" s="33">
        <v>25010000</v>
      </c>
      <c r="C120" s="37" t="s">
        <v>99</v>
      </c>
      <c r="D120" s="8">
        <f>D121+D122+D123+D124</f>
        <v>1347888.48</v>
      </c>
      <c r="E120" s="8">
        <f t="shared" ref="E120:G120" si="46">E121+E122+E123+E124</f>
        <v>3400744.07</v>
      </c>
      <c r="F120" s="8">
        <f t="shared" si="46"/>
        <v>2550558.0499999998</v>
      </c>
      <c r="G120" s="8">
        <f t="shared" si="46"/>
        <v>1414261.12</v>
      </c>
      <c r="H120" s="53">
        <f t="shared" si="27"/>
        <v>41.5868142644442</v>
      </c>
      <c r="I120" s="53">
        <f t="shared" si="37"/>
        <v>55.449085740275549</v>
      </c>
      <c r="J120" s="54">
        <f t="shared" si="28"/>
        <v>66372.64000000013</v>
      </c>
      <c r="K120" s="55">
        <f t="shared" si="29"/>
        <v>104.92419372854943</v>
      </c>
    </row>
    <row r="121" spans="1:11" ht="26.4" x14ac:dyDescent="0.25">
      <c r="A121" s="48"/>
      <c r="B121" s="33">
        <v>25010100</v>
      </c>
      <c r="C121" s="37" t="s">
        <v>100</v>
      </c>
      <c r="D121" s="8">
        <v>1110785.08</v>
      </c>
      <c r="E121" s="8">
        <v>3220443.79</v>
      </c>
      <c r="F121" s="8">
        <v>2415332.84</v>
      </c>
      <c r="G121" s="8">
        <v>1202967.29</v>
      </c>
      <c r="H121" s="53">
        <f t="shared" si="27"/>
        <v>37.354084357423304</v>
      </c>
      <c r="I121" s="53">
        <f t="shared" si="37"/>
        <v>49.805445861449058</v>
      </c>
      <c r="J121" s="54">
        <f t="shared" si="28"/>
        <v>92182.209999999963</v>
      </c>
      <c r="K121" s="55">
        <f t="shared" si="29"/>
        <v>108.29883401026596</v>
      </c>
    </row>
    <row r="122" spans="1:11" x14ac:dyDescent="0.25">
      <c r="A122" s="48"/>
      <c r="B122" s="33">
        <v>25010200</v>
      </c>
      <c r="C122" s="37"/>
      <c r="D122" s="8">
        <v>0</v>
      </c>
      <c r="E122" s="8">
        <v>5190</v>
      </c>
      <c r="F122" s="8">
        <v>3892.5</v>
      </c>
      <c r="G122" s="8">
        <v>0</v>
      </c>
      <c r="H122" s="53">
        <f t="shared" si="27"/>
        <v>0</v>
      </c>
      <c r="I122" s="53">
        <f t="shared" si="37"/>
        <v>0</v>
      </c>
      <c r="J122" s="54">
        <f t="shared" si="28"/>
        <v>0</v>
      </c>
      <c r="K122" s="55" t="e">
        <f t="shared" si="29"/>
        <v>#DIV/0!</v>
      </c>
    </row>
    <row r="123" spans="1:11" ht="39.6" x14ac:dyDescent="0.25">
      <c r="A123" s="48"/>
      <c r="B123" s="33">
        <v>25010300</v>
      </c>
      <c r="C123" s="37" t="s">
        <v>101</v>
      </c>
      <c r="D123" s="8">
        <v>139884.26</v>
      </c>
      <c r="E123" s="8">
        <v>160000</v>
      </c>
      <c r="F123" s="8">
        <v>120000</v>
      </c>
      <c r="G123" s="8">
        <v>195364.55</v>
      </c>
      <c r="H123" s="53">
        <f t="shared" si="27"/>
        <v>122.10284375000001</v>
      </c>
      <c r="I123" s="53">
        <f t="shared" si="37"/>
        <v>162.80379166666665</v>
      </c>
      <c r="J123" s="54">
        <f t="shared" si="28"/>
        <v>55480.289999999979</v>
      </c>
      <c r="K123" s="55">
        <f t="shared" si="29"/>
        <v>139.66156735575538</v>
      </c>
    </row>
    <row r="124" spans="1:11" ht="26.4" x14ac:dyDescent="0.25">
      <c r="A124" s="48"/>
      <c r="B124" s="33">
        <v>25010400</v>
      </c>
      <c r="C124" s="37" t="s">
        <v>102</v>
      </c>
      <c r="D124" s="8">
        <v>97219.14</v>
      </c>
      <c r="E124" s="8">
        <v>15110.28</v>
      </c>
      <c r="F124" s="8">
        <v>11332.71</v>
      </c>
      <c r="G124" s="8">
        <v>15929.28</v>
      </c>
      <c r="H124" s="53">
        <f t="shared" si="27"/>
        <v>105.42015104948419</v>
      </c>
      <c r="I124" s="53">
        <f t="shared" si="37"/>
        <v>140.56020139931226</v>
      </c>
      <c r="J124" s="54">
        <f t="shared" si="28"/>
        <v>-81289.86</v>
      </c>
      <c r="K124" s="55">
        <f t="shared" si="29"/>
        <v>16.384921734547333</v>
      </c>
    </row>
    <row r="125" spans="1:11" x14ac:dyDescent="0.25">
      <c r="A125" s="48"/>
      <c r="B125" s="33">
        <v>25020000</v>
      </c>
      <c r="C125" s="37" t="s">
        <v>103</v>
      </c>
      <c r="D125" s="8">
        <f>D126+D127</f>
        <v>1776410.48</v>
      </c>
      <c r="E125" s="8">
        <f t="shared" ref="E125:G125" si="47">E126+E127</f>
        <v>7593415.1399999997</v>
      </c>
      <c r="F125" s="8">
        <f t="shared" si="47"/>
        <v>5695061.3599999994</v>
      </c>
      <c r="G125" s="8">
        <f t="shared" si="47"/>
        <v>7471993.9699999997</v>
      </c>
      <c r="H125" s="53">
        <f t="shared" si="27"/>
        <v>98.400967578337884</v>
      </c>
      <c r="I125" s="53">
        <f t="shared" si="37"/>
        <v>131.20128998926185</v>
      </c>
      <c r="J125" s="54">
        <f t="shared" si="28"/>
        <v>5695583.4900000002</v>
      </c>
      <c r="K125" s="55">
        <f t="shared" si="29"/>
        <v>420.62316419119526</v>
      </c>
    </row>
    <row r="126" spans="1:11" x14ac:dyDescent="0.25">
      <c r="A126" s="48"/>
      <c r="B126" s="33">
        <v>25020100</v>
      </c>
      <c r="C126" s="37" t="s">
        <v>104</v>
      </c>
      <c r="D126" s="8">
        <v>1166075.78</v>
      </c>
      <c r="E126" s="8">
        <v>5078449.68</v>
      </c>
      <c r="F126" s="8">
        <v>3808837.26</v>
      </c>
      <c r="G126" s="8">
        <v>5175309.8099999996</v>
      </c>
      <c r="H126" s="53">
        <f t="shared" si="27"/>
        <v>101.90727753750235</v>
      </c>
      <c r="I126" s="53">
        <f t="shared" si="37"/>
        <v>135.87637005000312</v>
      </c>
      <c r="J126" s="54">
        <f t="shared" si="28"/>
        <v>4009234.0299999993</v>
      </c>
      <c r="K126" s="55">
        <f t="shared" si="29"/>
        <v>443.82276853396263</v>
      </c>
    </row>
    <row r="127" spans="1:11" ht="66" x14ac:dyDescent="0.25">
      <c r="A127" s="48"/>
      <c r="B127" s="33">
        <v>25020200</v>
      </c>
      <c r="C127" s="37" t="s">
        <v>105</v>
      </c>
      <c r="D127" s="8">
        <v>610334.69999999995</v>
      </c>
      <c r="E127" s="8">
        <v>2514965.46</v>
      </c>
      <c r="F127" s="8">
        <v>1886224.1</v>
      </c>
      <c r="G127" s="8">
        <v>2296684.16</v>
      </c>
      <c r="H127" s="53">
        <f t="shared" si="27"/>
        <v>91.320703863662615</v>
      </c>
      <c r="I127" s="53">
        <f t="shared" si="37"/>
        <v>121.76093816211977</v>
      </c>
      <c r="J127" s="54">
        <f t="shared" si="28"/>
        <v>1686349.4600000002</v>
      </c>
      <c r="K127" s="55">
        <f t="shared" si="29"/>
        <v>376.29912898611207</v>
      </c>
    </row>
    <row r="128" spans="1:11" x14ac:dyDescent="0.25">
      <c r="A128" s="48"/>
      <c r="B128" s="56">
        <v>30000000</v>
      </c>
      <c r="C128" s="50" t="s">
        <v>60</v>
      </c>
      <c r="D128" s="12">
        <f t="shared" ref="D128:G129" si="48">D129</f>
        <v>259516.25</v>
      </c>
      <c r="E128" s="12">
        <f>E129</f>
        <v>0</v>
      </c>
      <c r="F128" s="12">
        <f t="shared" si="48"/>
        <v>0</v>
      </c>
      <c r="G128" s="12">
        <f t="shared" si="48"/>
        <v>53051.18</v>
      </c>
      <c r="H128" s="51" t="e">
        <f t="shared" si="27"/>
        <v>#DIV/0!</v>
      </c>
      <c r="I128" s="51"/>
      <c r="J128" s="12">
        <f t="shared" si="28"/>
        <v>-206465.07</v>
      </c>
      <c r="K128" s="52">
        <f t="shared" si="29"/>
        <v>20.442334535891298</v>
      </c>
    </row>
    <row r="129" spans="1:11" x14ac:dyDescent="0.25">
      <c r="A129" s="48"/>
      <c r="B129" s="33">
        <v>33000000</v>
      </c>
      <c r="C129" s="37" t="s">
        <v>106</v>
      </c>
      <c r="D129" s="8">
        <f>D130</f>
        <v>259516.25</v>
      </c>
      <c r="E129" s="8">
        <f t="shared" ref="E129" si="49">E130</f>
        <v>0</v>
      </c>
      <c r="F129" s="8">
        <f t="shared" si="48"/>
        <v>0</v>
      </c>
      <c r="G129" s="8">
        <f t="shared" si="48"/>
        <v>53051.18</v>
      </c>
      <c r="H129" s="53" t="e">
        <f t="shared" si="27"/>
        <v>#DIV/0!</v>
      </c>
      <c r="I129" s="53"/>
      <c r="J129" s="54">
        <f t="shared" si="28"/>
        <v>-206465.07</v>
      </c>
      <c r="K129" s="55">
        <f t="shared" si="29"/>
        <v>20.442334535891298</v>
      </c>
    </row>
    <row r="130" spans="1:11" x14ac:dyDescent="0.25">
      <c r="A130" s="48"/>
      <c r="B130" s="33">
        <v>33010000</v>
      </c>
      <c r="C130" s="37" t="s">
        <v>107</v>
      </c>
      <c r="D130" s="8">
        <f>D131</f>
        <v>259516.25</v>
      </c>
      <c r="E130" s="8">
        <f t="shared" ref="E130:G130" si="50">E131</f>
        <v>0</v>
      </c>
      <c r="F130" s="8">
        <f t="shared" si="50"/>
        <v>0</v>
      </c>
      <c r="G130" s="8">
        <f t="shared" si="50"/>
        <v>53051.18</v>
      </c>
      <c r="H130" s="53" t="e">
        <f t="shared" si="27"/>
        <v>#DIV/0!</v>
      </c>
      <c r="I130" s="53"/>
      <c r="J130" s="54">
        <f t="shared" si="28"/>
        <v>-206465.07</v>
      </c>
      <c r="K130" s="55">
        <f t="shared" si="29"/>
        <v>20.442334535891298</v>
      </c>
    </row>
    <row r="131" spans="1:11" ht="66" x14ac:dyDescent="0.25">
      <c r="A131" s="48"/>
      <c r="B131" s="33">
        <v>33010100</v>
      </c>
      <c r="C131" s="37" t="s">
        <v>108</v>
      </c>
      <c r="D131" s="8">
        <v>259516.25</v>
      </c>
      <c r="E131" s="8">
        <v>0</v>
      </c>
      <c r="F131" s="8">
        <v>0</v>
      </c>
      <c r="G131" s="8">
        <v>53051.18</v>
      </c>
      <c r="H131" s="53" t="e">
        <f t="shared" si="27"/>
        <v>#DIV/0!</v>
      </c>
      <c r="I131" s="53"/>
      <c r="J131" s="54">
        <f t="shared" si="28"/>
        <v>-206465.07</v>
      </c>
      <c r="K131" s="55">
        <f t="shared" si="29"/>
        <v>20.442334535891298</v>
      </c>
    </row>
    <row r="132" spans="1:11" x14ac:dyDescent="0.25">
      <c r="A132" s="48"/>
      <c r="B132" s="38">
        <v>40000000</v>
      </c>
      <c r="C132" s="29" t="s">
        <v>64</v>
      </c>
      <c r="D132" s="7">
        <f>D133</f>
        <v>359660</v>
      </c>
      <c r="E132" s="7">
        <f t="shared" ref="E132:G132" si="51">E133</f>
        <v>0</v>
      </c>
      <c r="F132" s="7">
        <f t="shared" si="51"/>
        <v>0</v>
      </c>
      <c r="G132" s="7">
        <f t="shared" si="51"/>
        <v>0</v>
      </c>
      <c r="H132" s="30"/>
      <c r="I132" s="30"/>
      <c r="J132" s="7">
        <f t="shared" si="28"/>
        <v>-359660</v>
      </c>
      <c r="K132" s="31"/>
    </row>
    <row r="133" spans="1:11" ht="39.6" x14ac:dyDescent="0.25">
      <c r="A133" s="48"/>
      <c r="B133" s="57">
        <v>42030300</v>
      </c>
      <c r="C133" s="37" t="s">
        <v>129</v>
      </c>
      <c r="D133" s="8">
        <v>359660</v>
      </c>
      <c r="E133" s="8">
        <v>0</v>
      </c>
      <c r="F133" s="8">
        <v>0</v>
      </c>
      <c r="G133" s="8">
        <v>0</v>
      </c>
      <c r="H133" s="53"/>
      <c r="I133" s="53"/>
      <c r="J133" s="54">
        <f t="shared" si="28"/>
        <v>-359660</v>
      </c>
      <c r="K133" s="55"/>
    </row>
    <row r="134" spans="1:11" x14ac:dyDescent="0.25">
      <c r="A134" s="48"/>
      <c r="B134" s="61" t="s">
        <v>76</v>
      </c>
      <c r="C134" s="62"/>
      <c r="D134" s="9">
        <f t="shared" ref="D134" si="52">D106+D112+D128</f>
        <v>3658931.33</v>
      </c>
      <c r="E134" s="9">
        <f>E106+E112+E128</f>
        <v>11224159.209999999</v>
      </c>
      <c r="F134" s="9">
        <f t="shared" ref="F134:G134" si="53">F106+F112+F128</f>
        <v>8417519.4100000001</v>
      </c>
      <c r="G134" s="9">
        <f t="shared" si="53"/>
        <v>9089397.6799999997</v>
      </c>
      <c r="H134" s="39">
        <f t="shared" si="27"/>
        <v>80.980655298455986</v>
      </c>
      <c r="I134" s="39">
        <f t="shared" si="37"/>
        <v>107.98190342396845</v>
      </c>
      <c r="J134" s="9">
        <f t="shared" si="28"/>
        <v>5430466.3499999996</v>
      </c>
      <c r="K134" s="40">
        <f t="shared" si="29"/>
        <v>248.41673319952685</v>
      </c>
    </row>
    <row r="135" spans="1:11" x14ac:dyDescent="0.25">
      <c r="A135" s="48"/>
      <c r="B135" s="63" t="s">
        <v>110</v>
      </c>
      <c r="C135" s="64"/>
      <c r="D135" s="10">
        <f>D134+D132</f>
        <v>4018591.33</v>
      </c>
      <c r="E135" s="10">
        <f t="shared" ref="E135:G135" si="54">E134+E132</f>
        <v>11224159.209999999</v>
      </c>
      <c r="F135" s="10">
        <f t="shared" si="54"/>
        <v>8417519.4100000001</v>
      </c>
      <c r="G135" s="10">
        <f t="shared" si="54"/>
        <v>9089397.6799999997</v>
      </c>
      <c r="H135" s="41">
        <f t="shared" si="27"/>
        <v>80.980655298455986</v>
      </c>
      <c r="I135" s="41">
        <f>G135/F135*100</f>
        <v>107.98190342396845</v>
      </c>
      <c r="J135" s="10">
        <f t="shared" si="28"/>
        <v>5070806.3499999996</v>
      </c>
      <c r="K135" s="42">
        <f t="shared" si="29"/>
        <v>226.18367814972612</v>
      </c>
    </row>
    <row r="136" spans="1:11" ht="13.8" thickBot="1" x14ac:dyDescent="0.3">
      <c r="A136" s="58"/>
      <c r="B136" s="65" t="s">
        <v>111</v>
      </c>
      <c r="C136" s="66"/>
      <c r="D136" s="13">
        <f t="shared" ref="D136" si="55">D104+D135</f>
        <v>170190939.49000001</v>
      </c>
      <c r="E136" s="13">
        <f t="shared" ref="E136:F136" si="56">E104+E135</f>
        <v>245060221.51000002</v>
      </c>
      <c r="F136" s="13">
        <f t="shared" si="56"/>
        <v>179929791.71000001</v>
      </c>
      <c r="G136" s="13">
        <f>G104+G135</f>
        <v>152172853.37</v>
      </c>
      <c r="H136" s="59">
        <f t="shared" si="27"/>
        <v>62.096105370487628</v>
      </c>
      <c r="I136" s="59">
        <f>G136/F136*100</f>
        <v>84.573461639561629</v>
      </c>
      <c r="J136" s="13">
        <f t="shared" si="28"/>
        <v>-18018086.120000005</v>
      </c>
      <c r="K136" s="60">
        <f t="shared" si="29"/>
        <v>89.413016830394369</v>
      </c>
    </row>
    <row r="137" spans="1:11" x14ac:dyDescent="0.25">
      <c r="D137" s="6"/>
      <c r="E137" s="6"/>
      <c r="F137" s="6"/>
      <c r="G137" s="6"/>
    </row>
    <row r="138" spans="1:11" x14ac:dyDescent="0.25">
      <c r="C138" s="2" t="s">
        <v>131</v>
      </c>
      <c r="D138" s="6"/>
      <c r="E138" s="6"/>
      <c r="F138" s="6" t="s">
        <v>132</v>
      </c>
      <c r="G138" s="6"/>
    </row>
    <row r="139" spans="1:11" x14ac:dyDescent="0.25">
      <c r="D139" s="6"/>
      <c r="E139" s="6"/>
      <c r="F139" s="6"/>
      <c r="G139" s="6"/>
    </row>
  </sheetData>
  <mergeCells count="17">
    <mergeCell ref="B7:K7"/>
    <mergeCell ref="B134:C134"/>
    <mergeCell ref="B135:C135"/>
    <mergeCell ref="B136:C136"/>
    <mergeCell ref="G1:K4"/>
    <mergeCell ref="A103:C103"/>
    <mergeCell ref="A104:C104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</mergeCells>
  <pageMargins left="0.59055118110236227" right="0.59055118110236227" top="0.39370078740157483" bottom="0.39370078740157483" header="0" footer="0"/>
  <pageSetup paperSize="9" scale="60" fitToHeight="500" orientation="portrait" verticalDpi="0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2022-10-05T13:38:57Z</cp:lastPrinted>
  <dcterms:created xsi:type="dcterms:W3CDTF">2020-04-02T06:17:40Z</dcterms:created>
  <dcterms:modified xsi:type="dcterms:W3CDTF">2022-10-31T15:32:41Z</dcterms:modified>
</cp:coreProperties>
</file>