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definedNames>
    <definedName name="Print_Titles" localSheetId="0">Лист1!$A:$C,Лист1!$9:$10</definedName>
  </definedNames>
  <calcPr/>
</workbook>
</file>

<file path=xl/sharedStrings.xml><?xml version="1.0" encoding="utf-8"?>
<sst xmlns="http://schemas.openxmlformats.org/spreadsheetml/2006/main" count="129" uniqueCount="129">
  <si>
    <t xml:space="preserve">Додаток 1 до рішення 22 сесії Менської міської ради 8 скликання 29 серпня 2022 року № 253
</t>
  </si>
  <si>
    <t xml:space="preserve">Звіт про виконання бюджету Менської ТГ за 1 півріччя 2022 року</t>
  </si>
  <si>
    <t xml:space="preserve">Дохідна частина бюджету</t>
  </si>
  <si>
    <t>грн.</t>
  </si>
  <si>
    <t>ККД</t>
  </si>
  <si>
    <t>Доходи</t>
  </si>
  <si>
    <t xml:space="preserve">Звітні дані за І півріччя 2021 року</t>
  </si>
  <si>
    <t xml:space="preserve">Бюджет на 2022 рік з урахуванням змін </t>
  </si>
  <si>
    <t xml:space="preserve">Бюджет на звітний період з урахуванням змін</t>
  </si>
  <si>
    <t xml:space="preserve">Виконано за І півріччя 2022 року</t>
  </si>
  <si>
    <t xml:space="preserve">% виконання</t>
  </si>
  <si>
    <t xml:space="preserve">До звітних даних за І півріччя 2021 року</t>
  </si>
  <si>
    <t xml:space="preserve">до уточнених річних призначень</t>
  </si>
  <si>
    <t xml:space="preserve">до уточнених призначень на звітний період</t>
  </si>
  <si>
    <t xml:space="preserve">абсолютне відхилення, +/-</t>
  </si>
  <si>
    <t xml:space="preserve">відносне відхилення, %</t>
  </si>
  <si>
    <t>7=к.6/к.4</t>
  </si>
  <si>
    <t>8=к.6/к.5</t>
  </si>
  <si>
    <t>9=к.6-к.3</t>
  </si>
  <si>
    <t>10=к.6/к.3</t>
  </si>
  <si>
    <t xml:space="preserve">Загальний фонд</t>
  </si>
  <si>
    <t xml:space="preserve">Податкові надходження  </t>
  </si>
  <si>
    <t xml:space="preserve">Податки на доходи, податки на прибуток, податки на збільшення ринкової вартості  </t>
  </si>
  <si>
    <t xml:space="preserve"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</si>
  <si>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</t>
  </si>
  <si>
    <t xml:space="preserve"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</si>
  <si>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</si>
  <si>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</t>
  </si>
  <si>
    <t xml:space="preserve">Податок на прибуток підприємств  </t>
  </si>
  <si>
    <t xml:space="preserve">Податок на прибуток підприємств та фінансових установ комунальної власності </t>
  </si>
  <si>
    <t xml:space="preserve">Рентна плата та плата за використання інших природних ресурсів </t>
  </si>
  <si>
    <t xml:space="preserve">Рентна плата за спеціальне використання лісових ресурсів </t>
  </si>
  <si>
    <t xml:space="preserve">Рентна плата за спеціальне використання лісових ресурсів в частині деревини, заготовленої в порядку рубок головного користування </t>
  </si>
  <si>
    <t xml:space="preserve"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</si>
  <si>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 xml:space="preserve">Рентна плата за спеціальне використання води водних об`єктів місцевого значення </t>
  </si>
  <si>
    <t xml:space="preserve">Рентна плата за користування надрами </t>
  </si>
  <si>
    <t xml:space="preserve">Рентна плата за користування надрами для видобування корисних копалин загальнодержавного значення </t>
  </si>
  <si>
    <t xml:space="preserve">Внутрішні податки на товари та послуги  </t>
  </si>
  <si>
    <t xml:space="preserve">Акцизний податок з вироблених в Україні підакцизних товарів (продукції) </t>
  </si>
  <si>
    <t>Пальне</t>
  </si>
  <si>
    <t xml:space="preserve">Акцизний податок з ввезених на митну територію України підакцизних товарів (продукції) </t>
  </si>
  <si>
    <t xml:space="preserve">Акцизний податок з реалізації суб`єктами господарювання роздрібної торгівлі підакцизних товарів </t>
  </si>
  <si>
    <t xml:space="preserve"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</si>
  <si>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 xml:space="preserve"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</si>
  <si>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 xml:space="preserve">Місцеві податки </t>
  </si>
  <si>
    <t xml:space="preserve">Податок на майно </t>
  </si>
  <si>
    <t xml:space="preserve">Податок на нерухоме майно, відмінне від земельної ділянки, сплачений юридичними особами, які є власниками об`єктів житлової нерухомості </t>
  </si>
  <si>
    <t xml:space="preserve">Податок на нерухоме майно, відмінне від земельної ділянки, сплачений фізичними особами, які є власниками об`єктів житлової нерухомості </t>
  </si>
  <si>
    <t xml:space="preserve"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</si>
  <si>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 xml:space="preserve"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</si>
  <si>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 xml:space="preserve">Земельний податок з юридичних осіб </t>
  </si>
  <si>
    <t xml:space="preserve">Орендна плата з юридичних осіб </t>
  </si>
  <si>
    <t xml:space="preserve">Земельний податок з фізичних осіб </t>
  </si>
  <si>
    <t xml:space="preserve">Орендна плата з фізичних осіб </t>
  </si>
  <si>
    <t xml:space="preserve">Транспортний податок з фізичних осіб </t>
  </si>
  <si>
    <t xml:space="preserve">Транспортний податок з юридичних осіб </t>
  </si>
  <si>
    <t xml:space="preserve">Туристичний збір </t>
  </si>
  <si>
    <t xml:space="preserve">Туристичний збір, сплачений юридичними особами </t>
  </si>
  <si>
    <t xml:space="preserve">Туристичний збір, сплачений фізичними особами </t>
  </si>
  <si>
    <t xml:space="preserve">Єдиний податок  </t>
  </si>
  <si>
    <t xml:space="preserve">Єдиний податок з юридичних осіб </t>
  </si>
  <si>
    <t xml:space="preserve">Єдиний податок з фізичних осіб </t>
  </si>
  <si>
    <t xml:space="preserve"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</si>
  <si>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 xml:space="preserve">Неподаткові надходження  </t>
  </si>
  <si>
    <t xml:space="preserve">Доходи від власності та підприємницької діяльності  </t>
  </si>
  <si>
    <t xml:space="preserve"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</si>
  <si>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 xml:space="preserve">Частина чистого прибутку (доходу) комунальних унітарних підприємств та їх об`єднань, що вилучається до відповідного місцевого бюджету</t>
  </si>
  <si>
    <t xml:space="preserve">Інші надходження  </t>
  </si>
  <si>
    <t xml:space="preserve"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</si>
  <si>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 xml:space="preserve">Адміністративні штрафи та інші санкції </t>
  </si>
  <si>
    <t xml:space="preserve"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</si>
  <si>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 xml:space="preserve">Плата за встановлення земельного сервітуту</t>
  </si>
  <si>
    <t xml:space="preserve">Адміністративні збори та платежі, доходи від некомерційної господарської діяльності </t>
  </si>
  <si>
    <t xml:space="preserve">Плата за надання адміністративних послуг</t>
  </si>
  <si>
    <t xml:space="preserve">Адміністративний збір за проведення державної реєстрації юридичних осіб, фізичних осіб - підприємців та громадських формувань</t>
  </si>
  <si>
    <t xml:space="preserve">Плата за надання інших адміністративних послуг</t>
  </si>
  <si>
    <t xml:space="preserve">Адміністративний збір за державну реєстрацію речових прав на нерухоме майно та їх обтяжень </t>
  </si>
  <si>
    <t xml:space="preserve">Надходження від орендної плати за користування цілісним майновим комплексом та іншим державним майном  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</si>
  <si>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 </t>
  </si>
  <si>
    <t xml:space="preserve">Державне мито  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</si>
  <si>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</si>
  <si>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 xml:space="preserve">Державне мито, пов`язане з видачею та оформленням закордонних паспортів (посвідок) та паспортів громадян України  </t>
  </si>
  <si>
    <t xml:space="preserve">Інші неподаткові надходження  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</si>
  <si>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</si>
  <si>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 xml:space="preserve">Доходи від операцій з капіталом  </t>
  </si>
  <si>
    <t xml:space="preserve">Надходження від продажу основного капіталу  </t>
  </si>
  <si>
    <t xml:space="preserve"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</si>
  <si>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 xml:space="preserve"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</si>
  <si>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 xml:space="preserve">Офіційні трансферти  </t>
  </si>
  <si>
    <t xml:space="preserve">Від органів державного управління  </t>
  </si>
  <si>
    <t xml:space="preserve">Дотації з державного бюджету місцевим бюджетам</t>
  </si>
  <si>
    <t xml:space="preserve">Базова дотація </t>
  </si>
  <si>
    <t xml:space="preserve">Субвенції з державного бюджету місцевим бюджетам</t>
  </si>
  <si>
    <t xml:space="preserve">Освітня субвенція з державного бюджету місцевим бюджетам </t>
  </si>
  <si>
    <t xml:space="preserve">Дотації з місцевих бюджетів іншим місцевим бюджетам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</si>
  <si>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</si>
  <si>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 xml:space="preserve"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</t>
  </si>
  <si>
    <t xml:space="preserve">Субвенції з місцевих бюджетів іншим місцевим бюджетам</t>
  </si>
  <si>
    <t xml:space="preserve">Субвенція з місцевого бюджету на здійснення переданих видатків у сфері освіти за рахунок коштів освітньої субвенції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</si>
  <si>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</si>
  <si>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 xml:space="preserve">Субвенція з місцевого бюджету на здійснення переданих видатків у сфері охорони здоров`я за рахунок коштів медичної субвенції,</t>
  </si>
  <si>
    <t xml:space="preserve">Інші субвенції з місцевого бюджету</t>
  </si>
  <si>
    <t xml:space="preserve"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</si>
  <si>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 xml:space="preserve">Всього без урахування трансферт</t>
  </si>
  <si>
    <t>Всього</t>
  </si>
  <si>
    <t xml:space="preserve">Спеціальний фонд</t>
  </si>
  <si>
    <t xml:space="preserve">Інші податки та збори </t>
  </si>
  <si>
    <t xml:space="preserve">Екологічний податок </t>
  </si>
  <si>
    <t xml:space="preserve"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</si>
  <si>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Надходження від скидів забруднюючих речовин безпосередньо у водні об`єкти </t>
  </si>
  <si>
    <t xml:space="preserve"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</si>
  <si>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 xml:space="preserve">Надходження коштів від відшкодування втрат сільськогосподарського і лісогосподарського виробництва  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</si>
  <si>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</si>
  <si>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 xml:space="preserve">Надходження коштів пайової участі у розвитку інфраструктури населеного пункту</t>
  </si>
  <si>
    <t xml:space="preserve">Власні надходження бюджетних установ  </t>
  </si>
  <si>
    <t xml:space="preserve">Надходження від плати за послуги, що надаються бюджетними установами згідно із законодавством </t>
  </si>
  <si>
    <t xml:space="preserve">Плата за послуги, що надаються бюджетними установами згідно з їх основною діяльністю </t>
  </si>
  <si>
    <t xml:space="preserve">Плата за оренду майна бюджетних установ, що здійснюється відповідно до Закону України `Про оренду державного та комунального майна`</t>
  </si>
  <si>
    <t xml:space="preserve">Надходження бюджетних установ від реалізації в установленому порядку майна (крім нерухомого майна) </t>
  </si>
  <si>
    <t xml:space="preserve">Інші джерела власних надходжень бюджетних установ  </t>
  </si>
  <si>
    <t xml:space="preserve">Благодійні внески, гранти та дарунки </t>
  </si>
  <si>
    <t xml:space="preserve"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</si>
  <si>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 xml:space="preserve">Кошти від продажу землі і нематеріальних активів </t>
  </si>
  <si>
    <t xml:space="preserve">Кошти від продажу землі  </t>
  </si>
  <si>
    <t xml:space="preserve"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</si>
  <si>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 xml:space="preserve">Всього доходів спеціального фонду</t>
  </si>
  <si>
    <t xml:space="preserve">Всього доходів</t>
  </si>
  <si>
    <t xml:space="preserve">Начальник фінансового управління</t>
  </si>
  <si>
    <t xml:space="preserve">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</si>
</sst>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0.00"/>
  </numFmts>
  <fonts count="9">
    <font>
      <name val="Calibri"/>
      <color theme="1"/>
      <sz val="10.000000"/>
      <scheme val="minor"/>
    </font>
    <font>
      <name val="Times New Roman"/>
      <color theme="1"/>
      <sz val="10.000000"/>
    </font>
    <font>
      <name val="Times New Roman"/>
      <b/>
      <color theme="1"/>
      <sz val="10.000000"/>
    </font>
    <font>
      <name val="Times New Roman"/>
      <b/>
      <color theme="1"/>
      <sz val="18.000000"/>
    </font>
    <font>
      <name val="Times New Roman"/>
      <color theme="1"/>
      <sz val="14.000000"/>
    </font>
    <font>
      <name val="Times New Roman"/>
      <b/>
      <color theme="1"/>
      <sz val="11.000000"/>
    </font>
    <font>
      <name val="Times New Roman"/>
      <b/>
      <i/>
      <color theme="1"/>
      <sz val="10.000000"/>
    </font>
    <font>
      <name val="Times New Roman"/>
      <sz val="10.000000"/>
    </font>
    <font>
      <name val="Times New Roman"/>
      <b/>
      <sz val="10.000000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2" tint="-0.099978637043366805"/>
        <bgColor theme="2" tint="-0.099978637043366805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7" tint="0.39997558519241921"/>
        <bgColor theme="7" tint="0.3999755851924192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61">
    <xf fontId="0" fillId="0" borderId="0" numFmtId="0" xfId="0"/>
    <xf fontId="1" fillId="0" borderId="0" numFmtId="0" xfId="0" applyFont="1"/>
    <xf fontId="1" fillId="0" borderId="0" numFmtId="4" xfId="0" applyNumberFormat="1" applyFont="1"/>
    <xf fontId="2" fillId="0" borderId="0" numFmtId="0" xfId="0" applyFont="1" applyAlignment="1">
      <alignment horizontal="center"/>
    </xf>
    <xf fontId="2" fillId="0" borderId="0" numFmtId="4" xfId="0" applyNumberFormat="1" applyFont="1" applyAlignment="1">
      <alignment horizontal="center"/>
    </xf>
    <xf fontId="1" fillId="0" borderId="0" numFmtId="0" xfId="0" applyFont="1" applyAlignment="1">
      <alignment horizontal="center" wrapText="1"/>
    </xf>
    <xf fontId="1" fillId="0" borderId="0" numFmtId="0" xfId="0" applyFont="1" applyAlignment="1">
      <alignment horizontal="center"/>
    </xf>
    <xf fontId="1" fillId="0" borderId="0" numFmtId="4" xfId="0" applyNumberFormat="1" applyFont="1" applyAlignment="1">
      <alignment horizontal="center"/>
    </xf>
    <xf fontId="3" fillId="0" borderId="0" numFmtId="0" xfId="0" applyFont="1" applyAlignment="1">
      <alignment horizontal="center"/>
    </xf>
    <xf fontId="2" fillId="0" borderId="0" numFmtId="0" xfId="0" applyFont="1"/>
    <xf fontId="4" fillId="0" borderId="0" numFmtId="0" xfId="0" applyFont="1"/>
    <xf fontId="4" fillId="0" borderId="0" numFmtId="0" xfId="0" applyFont="1" applyAlignment="1">
      <alignment horizontal="center"/>
    </xf>
    <xf fontId="1" fillId="0" borderId="1" numFmtId="0" xfId="0" applyFont="1" applyBorder="1"/>
    <xf fontId="2" fillId="0" borderId="1" numFmtId="0" xfId="0" applyFont="1" applyBorder="1" applyAlignment="1">
      <alignment horizontal="center"/>
    </xf>
    <xf fontId="2" fillId="0" borderId="1" numFmtId="0" xfId="0" applyFont="1" applyBorder="1" applyAlignment="1">
      <alignment horizontal="center" vertical="center"/>
    </xf>
    <xf fontId="2" fillId="0" borderId="2" numFmtId="4" xfId="0" applyNumberFormat="1" applyFont="1" applyBorder="1" applyAlignment="1">
      <alignment horizontal="center" vertical="center" wrapText="1"/>
    </xf>
    <xf fontId="2" fillId="0" borderId="3" numFmtId="0" xfId="0" applyFont="1" applyBorder="1" applyAlignment="1">
      <alignment horizontal="center" vertical="center" wrapText="1"/>
    </xf>
    <xf fontId="2" fillId="0" borderId="4" numFmtId="0" xfId="0" applyFont="1" applyBorder="1" applyAlignment="1">
      <alignment horizontal="center" vertical="center" wrapText="1"/>
    </xf>
    <xf fontId="1" fillId="0" borderId="1" numFmtId="0" xfId="0" applyFont="1" applyBorder="1" applyAlignment="1">
      <alignment horizontal="center"/>
    </xf>
    <xf fontId="1" fillId="0" borderId="1" numFmtId="0" xfId="0" applyFont="1" applyBorder="1" applyAlignment="1">
      <alignment horizontal="center" vertical="center"/>
    </xf>
    <xf fontId="2" fillId="0" borderId="5" numFmtId="4" xfId="0" applyNumberFormat="1" applyFont="1" applyBorder="1" applyAlignment="1">
      <alignment horizontal="center" vertical="center" wrapText="1"/>
    </xf>
    <xf fontId="2" fillId="0" borderId="1" numFmtId="0" xfId="0" applyFont="1" applyBorder="1" applyAlignment="1">
      <alignment horizontal="center" vertical="center" wrapText="1"/>
    </xf>
    <xf fontId="1" fillId="2" borderId="1" numFmtId="0" xfId="0" applyFont="1" applyFill="1" applyBorder="1" applyAlignment="1">
      <alignment horizontal="center"/>
    </xf>
    <xf fontId="5" fillId="2" borderId="1" numFmtId="0" xfId="0" applyFont="1" applyFill="1" applyBorder="1" applyAlignment="1">
      <alignment horizontal="center"/>
    </xf>
    <xf fontId="2" fillId="2" borderId="5" numFmtId="4" xfId="0" applyNumberFormat="1" applyFont="1" applyFill="1" applyBorder="1" applyAlignment="1">
      <alignment horizontal="center" vertical="center" wrapText="1"/>
    </xf>
    <xf fontId="2" fillId="2" borderId="1" numFmtId="0" xfId="0" applyFont="1" applyFill="1" applyBorder="1" applyAlignment="1">
      <alignment horizontal="center" vertical="center" wrapText="1"/>
    </xf>
    <xf fontId="2" fillId="3" borderId="1" numFmtId="0" xfId="0" applyFont="1" applyFill="1" applyBorder="1"/>
    <xf fontId="2" fillId="3" borderId="1" numFmtId="0" xfId="0" applyFont="1" applyFill="1" applyBorder="1" applyAlignment="1">
      <alignment horizontal="center" vertical="center" wrapText="1"/>
    </xf>
    <xf fontId="2" fillId="3" borderId="1" numFmtId="4" xfId="0" applyNumberFormat="1" applyFont="1" applyFill="1" applyBorder="1"/>
    <xf fontId="2" fillId="3" borderId="1" numFmtId="160" xfId="0" applyNumberFormat="1" applyFont="1" applyFill="1" applyBorder="1"/>
    <xf fontId="1" fillId="0" borderId="1" numFmtId="0" xfId="0" applyFont="1" applyBorder="1" applyAlignment="1">
      <alignment vertical="center"/>
    </xf>
    <xf fontId="6" fillId="0" borderId="1" numFmtId="0" xfId="0" applyFont="1" applyBorder="1" applyAlignment="1">
      <alignment vertical="center" wrapText="1"/>
    </xf>
    <xf fontId="7" fillId="0" borderId="1" numFmtId="4" xfId="0" applyNumberFormat="1" applyFont="1" applyBorder="1"/>
    <xf fontId="1" fillId="0" borderId="1" numFmtId="160" xfId="0" applyNumberFormat="1" applyFont="1" applyBorder="1"/>
    <xf fontId="1" fillId="0" borderId="1" numFmtId="0" xfId="0" applyFont="1" applyBorder="1" applyAlignment="1">
      <alignment vertical="center" wrapText="1"/>
    </xf>
    <xf fontId="2" fillId="3" borderId="1" numFmtId="0" xfId="0" applyFont="1" applyFill="1" applyBorder="1" applyAlignment="1">
      <alignment vertical="center"/>
    </xf>
    <xf fontId="8" fillId="3" borderId="1" numFmtId="4" xfId="0" applyNumberFormat="1" applyFont="1" applyFill="1" applyBorder="1"/>
    <xf fontId="2" fillId="4" borderId="1" numFmtId="0" xfId="0" applyFont="1" applyFill="1" applyBorder="1"/>
    <xf fontId="8" fillId="4" borderId="1" numFmtId="4" xfId="0" applyNumberFormat="1" applyFont="1" applyFill="1" applyBorder="1"/>
    <xf fontId="2" fillId="4" borderId="1" numFmtId="160" xfId="0" applyNumberFormat="1" applyFont="1" applyFill="1" applyBorder="1"/>
    <xf fontId="2" fillId="5" borderId="1" numFmtId="0" xfId="0" applyFont="1" applyFill="1" applyBorder="1"/>
    <xf fontId="8" fillId="5" borderId="1" numFmtId="4" xfId="0" applyNumberFormat="1" applyFont="1" applyFill="1" applyBorder="1"/>
    <xf fontId="2" fillId="5" borderId="1" numFmtId="160" xfId="0" applyNumberFormat="1" applyFont="1" applyFill="1" applyBorder="1"/>
    <xf fontId="1" fillId="6" borderId="1" numFmtId="0" xfId="0" applyFont="1" applyFill="1" applyBorder="1" applyAlignment="1">
      <alignment horizontal="center"/>
    </xf>
    <xf fontId="5" fillId="6" borderId="1" numFmtId="0" xfId="0" applyFont="1" applyFill="1" applyBorder="1" applyAlignment="1">
      <alignment horizontal="center"/>
    </xf>
    <xf fontId="8" fillId="6" borderId="5" numFmtId="4" xfId="0" applyNumberFormat="1" applyFont="1" applyFill="1" applyBorder="1" applyAlignment="1">
      <alignment horizontal="center" vertical="center" wrapText="1"/>
    </xf>
    <xf fontId="2" fillId="6" borderId="1" numFmtId="0" xfId="0" applyFont="1" applyFill="1" applyBorder="1" applyAlignment="1">
      <alignment horizontal="center" vertical="center" wrapText="1"/>
    </xf>
    <xf fontId="2" fillId="7" borderId="1" numFmtId="0" xfId="0" applyFont="1" applyFill="1" applyBorder="1"/>
    <xf fontId="2" fillId="7" borderId="1" numFmtId="0" xfId="0" applyFont="1" applyFill="1" applyBorder="1" applyAlignment="1">
      <alignment horizontal="center" vertical="center" wrapText="1"/>
    </xf>
    <xf fontId="8" fillId="7" borderId="1" numFmtId="4" xfId="0" applyNumberFormat="1" applyFont="1" applyFill="1" applyBorder="1"/>
    <xf fontId="2" fillId="7" borderId="1" numFmtId="160" xfId="0" applyNumberFormat="1" applyFont="1" applyFill="1" applyBorder="1"/>
    <xf fontId="1" fillId="8" borderId="1" numFmtId="160" xfId="0" applyNumberFormat="1" applyFont="1" applyFill="1" applyBorder="1"/>
    <xf fontId="2" fillId="7" borderId="1" numFmtId="0" xfId="0" applyFont="1" applyFill="1" applyBorder="1" applyAlignment="1">
      <alignment vertical="center"/>
    </xf>
    <xf fontId="2" fillId="4" borderId="3" numFmtId="0" xfId="0" applyFont="1" applyFill="1" applyBorder="1"/>
    <xf fontId="2" fillId="4" borderId="4" numFmtId="0" xfId="0" applyFont="1" applyFill="1" applyBorder="1"/>
    <xf fontId="2" fillId="5" borderId="3" numFmtId="0" xfId="0" applyFont="1" applyFill="1" applyBorder="1"/>
    <xf fontId="2" fillId="5" borderId="4" numFmtId="0" xfId="0" applyFont="1" applyFill="1" applyBorder="1"/>
    <xf fontId="2" fillId="9" borderId="3" numFmtId="0" xfId="0" applyFont="1" applyFill="1" applyBorder="1"/>
    <xf fontId="2" fillId="9" borderId="4" numFmtId="0" xfId="0" applyFont="1" applyFill="1" applyBorder="1"/>
    <xf fontId="8" fillId="9" borderId="1" numFmtId="4" xfId="0" applyNumberFormat="1" applyFont="1" applyFill="1" applyBorder="1"/>
    <xf fontId="2" fillId="9" borderId="1" numFmtId="16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J5" activeCellId="0" sqref="J5"/>
    </sheetView>
  </sheetViews>
  <sheetFormatPr defaultRowHeight="13.5"/>
  <cols>
    <col bestFit="1" customWidth="1" min="1" max="1" style="1" width="0.140625"/>
    <col bestFit="1" min="2" max="2" style="1" width="9.140625"/>
    <col bestFit="1" customWidth="1" min="3" max="3" style="1" width="48"/>
    <col bestFit="1" customWidth="1" min="4" max="4" style="2" width="13.85546875"/>
    <col bestFit="1" customWidth="1" min="5" max="5" style="2" width="14.28515625"/>
    <col bestFit="1" customWidth="1" min="6" max="6" style="2" width="14.5703125"/>
    <col bestFit="1" customWidth="1" min="7" max="7" style="2" width="13.85546875"/>
    <col bestFit="1" customWidth="1" min="8" max="8" style="1" width="11"/>
    <col bestFit="1" customWidth="1" min="9" max="9" style="1" width="10.85546875"/>
    <col bestFit="1" customWidth="1" min="10" max="10" style="1" width="12"/>
    <col bestFit="1" customWidth="1" min="11" max="11" style="1" width="10.28515625"/>
    <col bestFit="1" min="12" max="16384" style="1" width="9.140625"/>
  </cols>
  <sheetData>
    <row r="1">
      <c r="A1" s="3"/>
      <c r="B1" s="3"/>
      <c r="C1" s="3"/>
      <c r="D1" s="4"/>
      <c r="E1" s="4"/>
      <c r="F1" s="4"/>
      <c r="G1" s="5" t="s">
        <v>0</v>
      </c>
      <c r="H1" s="6"/>
      <c r="I1" s="6"/>
      <c r="J1" s="6"/>
      <c r="K1" s="6"/>
      <c r="L1" s="3"/>
    </row>
    <row r="2">
      <c r="A2" s="3"/>
      <c r="B2" s="3"/>
      <c r="C2" s="3"/>
      <c r="D2" s="4"/>
      <c r="E2" s="4"/>
      <c r="F2" s="4"/>
      <c r="G2" s="6"/>
      <c r="H2" s="6"/>
      <c r="I2" s="6"/>
      <c r="J2" s="6"/>
      <c r="K2" s="6"/>
      <c r="L2" s="3"/>
    </row>
    <row r="3">
      <c r="A3" s="3"/>
      <c r="B3" s="3"/>
      <c r="C3" s="3"/>
      <c r="D3" s="4"/>
      <c r="E3" s="4"/>
      <c r="F3" s="4"/>
      <c r="G3" s="6"/>
      <c r="H3" s="6"/>
      <c r="I3" s="6"/>
      <c r="J3" s="6"/>
      <c r="K3" s="6"/>
      <c r="L3" s="3"/>
    </row>
    <row r="4">
      <c r="A4" s="3"/>
      <c r="B4" s="3"/>
      <c r="C4" s="3"/>
      <c r="D4" s="4"/>
      <c r="E4" s="4"/>
      <c r="F4" s="4"/>
      <c r="G4" s="6"/>
      <c r="H4" s="6"/>
      <c r="I4" s="6"/>
      <c r="J4" s="6"/>
      <c r="K4" s="6"/>
      <c r="L4" s="3"/>
    </row>
    <row r="5">
      <c r="A5" s="3"/>
      <c r="B5" s="3"/>
      <c r="C5" s="3"/>
      <c r="D5" s="4"/>
      <c r="E5" s="4"/>
      <c r="F5" s="4"/>
      <c r="G5" s="7"/>
      <c r="H5" s="6"/>
      <c r="I5" s="6"/>
      <c r="J5" s="6"/>
      <c r="K5" s="6"/>
      <c r="L5" s="3"/>
    </row>
    <row r="6" ht="21.75">
      <c r="A6" s="8" t="s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L6" s="9"/>
    </row>
    <row r="7" ht="17.25">
      <c r="A7" s="10" t="s">
        <v>2</v>
      </c>
      <c r="B7" s="11" t="s">
        <v>2</v>
      </c>
      <c r="C7" s="11"/>
      <c r="D7" s="11"/>
      <c r="E7" s="11"/>
      <c r="F7" s="11"/>
      <c r="G7" s="11"/>
      <c r="H7" s="11"/>
      <c r="I7" s="11"/>
      <c r="J7" s="11"/>
      <c r="K7" s="11"/>
      <c r="L7" s="1"/>
    </row>
    <row r="8">
      <c r="K8" s="1" t="s">
        <v>3</v>
      </c>
    </row>
    <row r="9" ht="28.5" customHeight="1">
      <c r="A9" s="12"/>
      <c r="B9" s="13" t="s">
        <v>4</v>
      </c>
      <c r="C9" s="14" t="s">
        <v>5</v>
      </c>
      <c r="D9" s="15" t="s">
        <v>6</v>
      </c>
      <c r="E9" s="15" t="s">
        <v>7</v>
      </c>
      <c r="F9" s="15" t="s">
        <v>8</v>
      </c>
      <c r="G9" s="15" t="s">
        <v>9</v>
      </c>
      <c r="H9" s="16" t="s">
        <v>10</v>
      </c>
      <c r="I9" s="17"/>
      <c r="J9" s="16" t="s">
        <v>11</v>
      </c>
      <c r="K9" s="17"/>
    </row>
    <row r="10" ht="63" customHeight="1">
      <c r="A10" s="12"/>
      <c r="B10" s="18"/>
      <c r="C10" s="19"/>
      <c r="D10" s="20"/>
      <c r="E10" s="20"/>
      <c r="F10" s="20"/>
      <c r="G10" s="20"/>
      <c r="H10" s="21" t="s">
        <v>12</v>
      </c>
      <c r="I10" s="21" t="s">
        <v>13</v>
      </c>
      <c r="J10" s="21" t="s">
        <v>14</v>
      </c>
      <c r="K10" s="21" t="s">
        <v>15</v>
      </c>
    </row>
    <row r="11" ht="12" customHeight="1">
      <c r="A11" s="12"/>
      <c r="B11" s="18">
        <v>1</v>
      </c>
      <c r="C11" s="18">
        <v>2</v>
      </c>
      <c r="D11" s="20">
        <v>3</v>
      </c>
      <c r="E11" s="20">
        <v>4</v>
      </c>
      <c r="F11" s="20">
        <v>5</v>
      </c>
      <c r="G11" s="20">
        <v>6</v>
      </c>
      <c r="H11" s="21" t="s">
        <v>16</v>
      </c>
      <c r="I11" s="21" t="s">
        <v>17</v>
      </c>
      <c r="J11" s="21" t="s">
        <v>18</v>
      </c>
      <c r="K11" s="21" t="s">
        <v>19</v>
      </c>
    </row>
    <row r="12" ht="14.25" customHeight="1">
      <c r="A12" s="12"/>
      <c r="B12" s="22"/>
      <c r="C12" s="23" t="s">
        <v>20</v>
      </c>
      <c r="D12" s="24"/>
      <c r="E12" s="24"/>
      <c r="F12" s="24"/>
      <c r="G12" s="24"/>
      <c r="H12" s="25"/>
      <c r="I12" s="25"/>
      <c r="J12" s="25"/>
      <c r="K12" s="25"/>
    </row>
    <row r="13">
      <c r="A13" s="12"/>
      <c r="B13" s="26">
        <v>10000000</v>
      </c>
      <c r="C13" s="27" t="s">
        <v>21</v>
      </c>
      <c r="D13" s="28">
        <f t="shared" ref="D13:G13" si="0">D14+D22+D29+D37</f>
        <v>62190760.060000002</v>
      </c>
      <c r="E13" s="28">
        <f t="shared" si="0"/>
        <v>151609000</v>
      </c>
      <c r="F13" s="28">
        <f t="shared" si="0"/>
        <v>70199880</v>
      </c>
      <c r="G13" s="28">
        <f t="shared" si="0"/>
        <v>49689387.420000002</v>
      </c>
      <c r="H13" s="29">
        <f t="shared" ref="H13:H76" si="1">G13/E13*100</f>
        <v>32.774695051085359</v>
      </c>
      <c r="I13" s="29">
        <f t="shared" ref="I13:I76" si="2">G13/F13*100</f>
        <v>70.782724158502845</v>
      </c>
      <c r="J13" s="29">
        <f t="shared" ref="J13:J76" si="3">G13-D13</f>
        <v>-12501372.640000001</v>
      </c>
      <c r="K13" s="29">
        <f t="shared" ref="K13:K76" si="4">G13/D13*100</f>
        <v>79.89834401776244</v>
      </c>
    </row>
    <row r="14" ht="24">
      <c r="A14" s="30"/>
      <c r="B14" s="30">
        <v>11000000</v>
      </c>
      <c r="C14" s="31" t="s">
        <v>22</v>
      </c>
      <c r="D14" s="32">
        <f>D15+D20</f>
        <v>36418249.009999998</v>
      </c>
      <c r="E14" s="32">
        <f t="shared" ref="E14:G14" si="5">E15+E20</f>
        <v>92751000</v>
      </c>
      <c r="F14" s="32">
        <f t="shared" si="5"/>
        <v>41220480</v>
      </c>
      <c r="G14" s="32">
        <f t="shared" si="5"/>
        <v>33010616.729999997</v>
      </c>
      <c r="H14" s="33">
        <f t="shared" si="1"/>
        <v>35.590577708057054</v>
      </c>
      <c r="I14" s="33">
        <f t="shared" si="2"/>
        <v>80.0830478684382</v>
      </c>
      <c r="J14" s="33">
        <f t="shared" si="3"/>
        <v>-3407632.2800000012</v>
      </c>
      <c r="K14" s="33">
        <f t="shared" si="4"/>
        <v>90.643063923627111</v>
      </c>
    </row>
    <row r="15">
      <c r="A15" s="30"/>
      <c r="B15" s="30">
        <v>11010000</v>
      </c>
      <c r="C15" s="34" t="s">
        <v>23</v>
      </c>
      <c r="D15" s="32">
        <f>D16+D17+D18+D19</f>
        <v>36417807.809999995</v>
      </c>
      <c r="E15" s="32">
        <f t="shared" ref="E15:G15" si="6">E16+E17+E18+E19</f>
        <v>92750000</v>
      </c>
      <c r="F15" s="32">
        <f t="shared" si="6"/>
        <v>41220000</v>
      </c>
      <c r="G15" s="32">
        <f t="shared" si="6"/>
        <v>33010616.729999997</v>
      </c>
      <c r="H15" s="33">
        <f t="shared" si="1"/>
        <v>35.590961433962256</v>
      </c>
      <c r="I15" s="33">
        <f t="shared" si="2"/>
        <v>80.08398042212518</v>
      </c>
      <c r="J15" s="33">
        <f t="shared" si="3"/>
        <v>-3407191.0799999982</v>
      </c>
      <c r="K15" s="33">
        <f t="shared" si="4"/>
        <v>90.644162060011709</v>
      </c>
    </row>
    <row r="16" ht="36">
      <c r="A16" s="30"/>
      <c r="B16" s="30">
        <v>11010100</v>
      </c>
      <c r="C16" s="34" t="s">
        <v>24</v>
      </c>
      <c r="D16" s="32">
        <v>26778626.149999999</v>
      </c>
      <c r="E16" s="32">
        <v>67000000</v>
      </c>
      <c r="F16" s="32">
        <v>31800000</v>
      </c>
      <c r="G16" s="32">
        <v>25125142.300000001</v>
      </c>
      <c r="H16" s="33">
        <f t="shared" si="1"/>
        <v>37.500212388059701</v>
      </c>
      <c r="I16" s="33">
        <f t="shared" si="2"/>
        <v>79.009881446540888</v>
      </c>
      <c r="J16" s="33">
        <f t="shared" si="3"/>
        <v>-1653483.8499999978</v>
      </c>
      <c r="K16" s="33">
        <f t="shared" si="4"/>
        <v>93.825359670290638</v>
      </c>
    </row>
    <row r="17" ht="60">
      <c r="A17" s="30"/>
      <c r="B17" s="30">
        <v>11010200</v>
      </c>
      <c r="C17" s="34" t="s">
        <v>25</v>
      </c>
      <c r="D17" s="32">
        <v>1763944.03</v>
      </c>
      <c r="E17" s="32">
        <v>4500000</v>
      </c>
      <c r="F17" s="32">
        <v>2190000</v>
      </c>
      <c r="G17" s="32">
        <v>4887412.7199999997</v>
      </c>
      <c r="H17" s="33">
        <f t="shared" si="1"/>
        <v>108.60917155555553</v>
      </c>
      <c r="I17" s="33">
        <f t="shared" si="2"/>
        <v>223.16953059360731</v>
      </c>
      <c r="J17" s="33">
        <f t="shared" si="3"/>
        <v>3123468.6899999995</v>
      </c>
      <c r="K17" s="33">
        <f t="shared" si="4"/>
        <v>277.0730044081954</v>
      </c>
    </row>
    <row r="18" ht="36">
      <c r="A18" s="30"/>
      <c r="B18" s="30">
        <v>11010400</v>
      </c>
      <c r="C18" s="34" t="s">
        <v>26</v>
      </c>
      <c r="D18" s="32">
        <v>7594548.8700000001</v>
      </c>
      <c r="E18" s="32">
        <v>20000000</v>
      </c>
      <c r="F18" s="32">
        <v>6900000</v>
      </c>
      <c r="G18" s="32">
        <v>2740917.9900000002</v>
      </c>
      <c r="H18" s="33">
        <f t="shared" si="1"/>
        <v>13.704589950000001</v>
      </c>
      <c r="I18" s="33">
        <f t="shared" si="2"/>
        <v>39.723449130434787</v>
      </c>
      <c r="J18" s="33">
        <f t="shared" si="3"/>
        <v>-4853630.8799999999</v>
      </c>
      <c r="K18" s="33">
        <f t="shared" si="4"/>
        <v>36.090596517551937</v>
      </c>
    </row>
    <row r="19" ht="36">
      <c r="A19" s="30"/>
      <c r="B19" s="30">
        <v>11010500</v>
      </c>
      <c r="C19" s="34" t="s">
        <v>27</v>
      </c>
      <c r="D19" s="32">
        <v>280688.76000000001</v>
      </c>
      <c r="E19" s="32">
        <v>1250000</v>
      </c>
      <c r="F19" s="32">
        <v>330000</v>
      </c>
      <c r="G19" s="32">
        <v>257143.72</v>
      </c>
      <c r="H19" s="33">
        <f t="shared" si="1"/>
        <v>20.571497600000001</v>
      </c>
      <c r="I19" s="33">
        <f t="shared" si="2"/>
        <v>77.922339393939396</v>
      </c>
      <c r="J19" s="33">
        <f t="shared" si="3"/>
        <v>-23545.040000000008</v>
      </c>
      <c r="K19" s="33">
        <f t="shared" si="4"/>
        <v>91.611691184214138</v>
      </c>
    </row>
    <row r="20">
      <c r="A20" s="30"/>
      <c r="B20" s="30">
        <v>11020000</v>
      </c>
      <c r="C20" s="34" t="s">
        <v>28</v>
      </c>
      <c r="D20" s="32">
        <f>D21</f>
        <v>441.19999999999999</v>
      </c>
      <c r="E20" s="32">
        <f t="shared" ref="E20:G20" si="7">E21</f>
        <v>1000</v>
      </c>
      <c r="F20" s="32">
        <f t="shared" si="7"/>
        <v>480</v>
      </c>
      <c r="G20" s="32">
        <f t="shared" si="7"/>
        <v>0</v>
      </c>
      <c r="H20" s="33">
        <f t="shared" si="1"/>
        <v>0</v>
      </c>
      <c r="I20" s="33">
        <f t="shared" si="2"/>
        <v>0</v>
      </c>
      <c r="J20" s="33">
        <f t="shared" si="3"/>
        <v>-441.19999999999999</v>
      </c>
      <c r="K20" s="33">
        <f t="shared" si="4"/>
        <v>0</v>
      </c>
    </row>
    <row r="21" ht="24">
      <c r="A21" s="30"/>
      <c r="B21" s="30">
        <v>11020200</v>
      </c>
      <c r="C21" s="34" t="s">
        <v>29</v>
      </c>
      <c r="D21" s="32">
        <v>441.19999999999999</v>
      </c>
      <c r="E21" s="32">
        <v>1000</v>
      </c>
      <c r="F21" s="32">
        <v>480</v>
      </c>
      <c r="G21" s="32">
        <v>0</v>
      </c>
      <c r="H21" s="33">
        <f t="shared" si="1"/>
        <v>0</v>
      </c>
      <c r="I21" s="33">
        <f t="shared" si="2"/>
        <v>0</v>
      </c>
      <c r="J21" s="33">
        <f t="shared" si="3"/>
        <v>-441.19999999999999</v>
      </c>
      <c r="K21" s="33">
        <f t="shared" si="4"/>
        <v>0</v>
      </c>
    </row>
    <row r="22" ht="24">
      <c r="A22" s="30"/>
      <c r="B22" s="30">
        <v>13000000</v>
      </c>
      <c r="C22" s="31" t="s">
        <v>30</v>
      </c>
      <c r="D22" s="32">
        <f>D23+D26+D27</f>
        <v>172154.78</v>
      </c>
      <c r="E22" s="32">
        <f t="shared" ref="E22:G22" si="8">E23+E26+E27</f>
        <v>390000</v>
      </c>
      <c r="F22" s="32">
        <f t="shared" si="8"/>
        <v>180000</v>
      </c>
      <c r="G22" s="32">
        <f t="shared" si="8"/>
        <v>116702.61</v>
      </c>
      <c r="H22" s="33">
        <f t="shared" si="1"/>
        <v>29.923746153846153</v>
      </c>
      <c r="I22" s="33">
        <f t="shared" si="2"/>
        <v>64.834783333333334</v>
      </c>
      <c r="J22" s="33">
        <f t="shared" si="3"/>
        <v>-55452.169999999998</v>
      </c>
      <c r="K22" s="33">
        <f t="shared" si="4"/>
        <v>67.789352116740531</v>
      </c>
    </row>
    <row r="23" ht="24">
      <c r="A23" s="30"/>
      <c r="B23" s="30">
        <v>13010000</v>
      </c>
      <c r="C23" s="34" t="s">
        <v>31</v>
      </c>
      <c r="D23" s="32">
        <f>D24+D25</f>
        <v>125295.95999999999</v>
      </c>
      <c r="E23" s="32">
        <f t="shared" ref="E23:G23" si="9">E24+E25</f>
        <v>240000</v>
      </c>
      <c r="F23" s="32">
        <f t="shared" si="9"/>
        <v>120000</v>
      </c>
      <c r="G23" s="32">
        <f t="shared" si="9"/>
        <v>71313.260000000009</v>
      </c>
      <c r="H23" s="33">
        <f t="shared" si="1"/>
        <v>29.713858333333338</v>
      </c>
      <c r="I23" s="33">
        <f t="shared" si="2"/>
        <v>59.427716666666676</v>
      </c>
      <c r="J23" s="33">
        <f t="shared" si="3"/>
        <v>-53982.699999999983</v>
      </c>
      <c r="K23" s="33">
        <f t="shared" si="4"/>
        <v>56.915849481499656</v>
      </c>
    </row>
    <row r="24" ht="36">
      <c r="A24" s="30"/>
      <c r="B24" s="30">
        <v>13010100</v>
      </c>
      <c r="C24" s="34" t="s">
        <v>32</v>
      </c>
      <c r="D24" s="32">
        <v>55773.239999999998</v>
      </c>
      <c r="E24" s="32">
        <v>120000</v>
      </c>
      <c r="F24" s="32">
        <v>60000</v>
      </c>
      <c r="G24" s="32">
        <v>32626.07</v>
      </c>
      <c r="H24" s="33">
        <f t="shared" si="1"/>
        <v>27.188391666666668</v>
      </c>
      <c r="I24" s="33">
        <f t="shared" si="2"/>
        <v>54.376783333333336</v>
      </c>
      <c r="J24" s="33">
        <f t="shared" si="3"/>
        <v>-23147.169999999998</v>
      </c>
      <c r="K24" s="33">
        <f t="shared" si="4"/>
        <v>58.497713240256445</v>
      </c>
    </row>
    <row r="25" ht="48">
      <c r="A25" s="30"/>
      <c r="B25" s="30">
        <v>13010200</v>
      </c>
      <c r="C25" s="34" t="s">
        <v>33</v>
      </c>
      <c r="D25" s="32">
        <v>69522.720000000001</v>
      </c>
      <c r="E25" s="32">
        <v>120000</v>
      </c>
      <c r="F25" s="32">
        <v>60000</v>
      </c>
      <c r="G25" s="32">
        <v>38687.190000000002</v>
      </c>
      <c r="H25" s="33">
        <f t="shared" si="1"/>
        <v>32.239325000000001</v>
      </c>
      <c r="I25" s="33">
        <f t="shared" si="2"/>
        <v>64.478650000000002</v>
      </c>
      <c r="J25" s="33">
        <f t="shared" si="3"/>
        <v>-30835.529999999999</v>
      </c>
      <c r="K25" s="33">
        <f t="shared" si="4"/>
        <v>55.646830273614157</v>
      </c>
    </row>
    <row r="26" ht="24">
      <c r="A26" s="30"/>
      <c r="B26" s="30">
        <v>13020200</v>
      </c>
      <c r="C26" s="34" t="s">
        <v>34</v>
      </c>
      <c r="D26" s="32">
        <v>-10</v>
      </c>
      <c r="E26" s="32">
        <v>0</v>
      </c>
      <c r="F26" s="32">
        <v>0</v>
      </c>
      <c r="G26" s="32">
        <v>104.65000000000001</v>
      </c>
      <c r="H26" s="33" t="e">
        <f t="shared" si="1"/>
        <v>#DIV/0!</v>
      </c>
      <c r="I26" s="33" t="e">
        <f t="shared" si="2"/>
        <v>#DIV/0!</v>
      </c>
      <c r="J26" s="33">
        <f t="shared" si="3"/>
        <v>114.65000000000001</v>
      </c>
      <c r="K26" s="33">
        <f t="shared" si="4"/>
        <v>-1046.5</v>
      </c>
    </row>
    <row r="27">
      <c r="A27" s="30"/>
      <c r="B27" s="30">
        <v>13030000</v>
      </c>
      <c r="C27" s="34" t="s">
        <v>35</v>
      </c>
      <c r="D27" s="32">
        <f>D28</f>
        <v>46868.82</v>
      </c>
      <c r="E27" s="32">
        <v>150000</v>
      </c>
      <c r="F27" s="32">
        <v>60000</v>
      </c>
      <c r="G27" s="32">
        <v>45284.699999999997</v>
      </c>
      <c r="H27" s="33">
        <f t="shared" si="1"/>
        <v>30.189799999999998</v>
      </c>
      <c r="I27" s="33">
        <f t="shared" si="2"/>
        <v>75.474500000000006</v>
      </c>
      <c r="J27" s="33">
        <f t="shared" si="3"/>
        <v>-1584.1200000000026</v>
      </c>
      <c r="K27" s="33">
        <f t="shared" si="4"/>
        <v>96.620098393772224</v>
      </c>
    </row>
    <row r="28" ht="24">
      <c r="A28" s="30"/>
      <c r="B28" s="30">
        <v>13030100</v>
      </c>
      <c r="C28" s="34" t="s">
        <v>36</v>
      </c>
      <c r="D28" s="32">
        <v>46868.82</v>
      </c>
      <c r="E28" s="32">
        <v>150000</v>
      </c>
      <c r="F28" s="32">
        <v>60000</v>
      </c>
      <c r="G28" s="32">
        <v>45284.699999999997</v>
      </c>
      <c r="H28" s="33">
        <f t="shared" si="1"/>
        <v>30.189799999999998</v>
      </c>
      <c r="I28" s="33">
        <f t="shared" si="2"/>
        <v>75.474500000000006</v>
      </c>
      <c r="J28" s="33">
        <f t="shared" si="3"/>
        <v>-1584.1200000000026</v>
      </c>
      <c r="K28" s="33">
        <f t="shared" si="4"/>
        <v>96.620098393772224</v>
      </c>
    </row>
    <row r="29" ht="13.5">
      <c r="A29" s="30"/>
      <c r="B29" s="30">
        <v>14000000</v>
      </c>
      <c r="C29" s="31" t="s">
        <v>37</v>
      </c>
      <c r="D29" s="32">
        <f>D30+D32+D34</f>
        <v>2012972.1200000001</v>
      </c>
      <c r="E29" s="32">
        <f t="shared" ref="E29:G29" si="10">E30+E32+E34</f>
        <v>4780000</v>
      </c>
      <c r="F29" s="32">
        <f t="shared" si="10"/>
        <v>2175000</v>
      </c>
      <c r="G29" s="32">
        <f t="shared" si="10"/>
        <v>1052766.52</v>
      </c>
      <c r="H29" s="33">
        <f t="shared" si="1"/>
        <v>22.024404184100419</v>
      </c>
      <c r="I29" s="33">
        <f t="shared" si="2"/>
        <v>48.403058390804595</v>
      </c>
      <c r="J29" s="33">
        <f t="shared" si="3"/>
        <v>-960205.60000000009</v>
      </c>
      <c r="K29" s="33">
        <f t="shared" si="4"/>
        <v>52.299110829215053</v>
      </c>
    </row>
    <row r="30" ht="24">
      <c r="A30" s="30"/>
      <c r="B30" s="30">
        <v>14020000</v>
      </c>
      <c r="C30" s="34" t="s">
        <v>38</v>
      </c>
      <c r="D30" s="32">
        <f>D31</f>
        <v>239674.92000000001</v>
      </c>
      <c r="E30" s="32">
        <f t="shared" ref="E30:G32" si="11">E31</f>
        <v>480000</v>
      </c>
      <c r="F30" s="32">
        <f t="shared" si="11"/>
        <v>200000</v>
      </c>
      <c r="G30" s="32">
        <f t="shared" si="11"/>
        <v>75338.149999999994</v>
      </c>
      <c r="H30" s="33">
        <f t="shared" si="1"/>
        <v>15.695447916666666</v>
      </c>
      <c r="I30" s="33">
        <f t="shared" si="2"/>
        <v>37.669074999999999</v>
      </c>
      <c r="J30" s="33">
        <f t="shared" si="3"/>
        <v>-164336.77000000002</v>
      </c>
      <c r="K30" s="33">
        <f t="shared" si="4"/>
        <v>31.433472471796374</v>
      </c>
    </row>
    <row r="31">
      <c r="A31" s="30"/>
      <c r="B31" s="30">
        <v>14021900</v>
      </c>
      <c r="C31" s="34" t="s">
        <v>39</v>
      </c>
      <c r="D31" s="32">
        <v>239674.92000000001</v>
      </c>
      <c r="E31" s="32">
        <v>480000</v>
      </c>
      <c r="F31" s="32">
        <v>200000</v>
      </c>
      <c r="G31" s="32">
        <v>75338.149999999994</v>
      </c>
      <c r="H31" s="33">
        <f t="shared" si="1"/>
        <v>15.695447916666666</v>
      </c>
      <c r="I31" s="33">
        <f t="shared" si="2"/>
        <v>37.669074999999999</v>
      </c>
      <c r="J31" s="33">
        <f t="shared" si="3"/>
        <v>-164336.77000000002</v>
      </c>
      <c r="K31" s="33">
        <f t="shared" si="4"/>
        <v>31.433472471796374</v>
      </c>
    </row>
    <row r="32" ht="24">
      <c r="A32" s="30"/>
      <c r="B32" s="30">
        <v>14030000</v>
      </c>
      <c r="C32" s="34" t="s">
        <v>40</v>
      </c>
      <c r="D32" s="32">
        <f>D33</f>
        <v>813981.38</v>
      </c>
      <c r="E32" s="32">
        <f t="shared" si="11"/>
        <v>2200000</v>
      </c>
      <c r="F32" s="32">
        <f t="shared" si="11"/>
        <v>925000</v>
      </c>
      <c r="G32" s="32">
        <f t="shared" si="11"/>
        <v>255157.06</v>
      </c>
      <c r="H32" s="33">
        <f t="shared" si="1"/>
        <v>11.59804818181818</v>
      </c>
      <c r="I32" s="33">
        <f t="shared" si="2"/>
        <v>27.584547027027028</v>
      </c>
      <c r="J32" s="33">
        <f t="shared" si="3"/>
        <v>-558824.32000000007</v>
      </c>
      <c r="K32" s="33">
        <f t="shared" si="4"/>
        <v>31.34679321534357</v>
      </c>
    </row>
    <row r="33">
      <c r="A33" s="30"/>
      <c r="B33" s="30">
        <v>14031900</v>
      </c>
      <c r="C33" s="34" t="s">
        <v>39</v>
      </c>
      <c r="D33" s="32">
        <v>813981.38</v>
      </c>
      <c r="E33" s="32">
        <v>2200000</v>
      </c>
      <c r="F33" s="32">
        <v>925000</v>
      </c>
      <c r="G33" s="32">
        <v>255157.06</v>
      </c>
      <c r="H33" s="33">
        <f t="shared" si="1"/>
        <v>11.59804818181818</v>
      </c>
      <c r="I33" s="33">
        <f t="shared" si="2"/>
        <v>27.584547027027028</v>
      </c>
      <c r="J33" s="33">
        <f t="shared" si="3"/>
        <v>-558824.32000000007</v>
      </c>
      <c r="K33" s="33">
        <f t="shared" si="4"/>
        <v>31.34679321534357</v>
      </c>
    </row>
    <row r="34" ht="24">
      <c r="A34" s="30"/>
      <c r="B34" s="30">
        <v>14040000</v>
      </c>
      <c r="C34" s="34" t="s">
        <v>41</v>
      </c>
      <c r="D34" s="32">
        <f>D35+D36</f>
        <v>959315.81999999995</v>
      </c>
      <c r="E34" s="32">
        <f t="shared" ref="E34:G34" si="12">E35+E36</f>
        <v>2100000</v>
      </c>
      <c r="F34" s="32">
        <f t="shared" si="12"/>
        <v>1050000</v>
      </c>
      <c r="G34" s="32">
        <f t="shared" si="12"/>
        <v>722271.31000000006</v>
      </c>
      <c r="H34" s="33">
        <f t="shared" si="1"/>
        <v>34.393871904761909</v>
      </c>
      <c r="I34" s="33">
        <f t="shared" si="2"/>
        <v>68.787743809523818</v>
      </c>
      <c r="J34" s="33">
        <f t="shared" si="3"/>
        <v>-237044.50999999989</v>
      </c>
      <c r="K34" s="33">
        <f t="shared" si="4"/>
        <v>75.290253214004139</v>
      </c>
    </row>
    <row r="35" ht="66.75" customHeight="1">
      <c r="A35" s="30"/>
      <c r="B35" s="30">
        <v>14040100</v>
      </c>
      <c r="C35" s="34" t="s">
        <v>42</v>
      </c>
      <c r="D35" s="32">
        <v>0</v>
      </c>
      <c r="E35" s="32">
        <v>0</v>
      </c>
      <c r="F35" s="32">
        <v>0</v>
      </c>
      <c r="G35" s="32">
        <v>39433.290000000001</v>
      </c>
      <c r="H35" s="33" t="e">
        <f t="shared" si="1"/>
        <v>#DIV/0!</v>
      </c>
      <c r="I35" s="33" t="e">
        <f t="shared" si="2"/>
        <v>#DIV/0!</v>
      </c>
      <c r="J35" s="33">
        <f t="shared" si="3"/>
        <v>39433.290000000001</v>
      </c>
      <c r="K35" s="33" t="e">
        <f t="shared" si="4"/>
        <v>#DIV/0!</v>
      </c>
    </row>
    <row r="36" ht="60">
      <c r="A36" s="30"/>
      <c r="B36" s="30">
        <v>14040200</v>
      </c>
      <c r="C36" s="34" t="s">
        <v>43</v>
      </c>
      <c r="D36" s="32">
        <v>959315.81999999995</v>
      </c>
      <c r="E36" s="32">
        <v>2100000</v>
      </c>
      <c r="F36" s="32">
        <v>1050000</v>
      </c>
      <c r="G36" s="32">
        <v>682838.02000000002</v>
      </c>
      <c r="H36" s="33">
        <f t="shared" si="1"/>
        <v>32.51609619047619</v>
      </c>
      <c r="I36" s="33">
        <f t="shared" si="2"/>
        <v>65.032192380952381</v>
      </c>
      <c r="J36" s="33">
        <f t="shared" si="3"/>
        <v>-276477.79999999993</v>
      </c>
      <c r="K36" s="33">
        <f t="shared" si="4"/>
        <v>71.179689291478596</v>
      </c>
    </row>
    <row r="37" ht="13.5">
      <c r="A37" s="30"/>
      <c r="B37" s="30">
        <v>18000000</v>
      </c>
      <c r="C37" s="31" t="s">
        <v>44</v>
      </c>
      <c r="D37" s="32">
        <f>D38+D49+D52</f>
        <v>23587384.150000002</v>
      </c>
      <c r="E37" s="32">
        <f t="shared" ref="E37:G37" si="13">E38+E49+E52</f>
        <v>53688000</v>
      </c>
      <c r="F37" s="32">
        <f t="shared" si="13"/>
        <v>26624400</v>
      </c>
      <c r="G37" s="32">
        <f t="shared" si="13"/>
        <v>15509301.560000002</v>
      </c>
      <c r="H37" s="33">
        <f t="shared" si="1"/>
        <v>28.88783631351513</v>
      </c>
      <c r="I37" s="33">
        <f t="shared" si="2"/>
        <v>58.252210603807043</v>
      </c>
      <c r="J37" s="33">
        <f t="shared" si="3"/>
        <v>-8078082.5899999999</v>
      </c>
      <c r="K37" s="33">
        <f t="shared" si="4"/>
        <v>65.752528815281963</v>
      </c>
    </row>
    <row r="38">
      <c r="A38" s="30"/>
      <c r="B38" s="30">
        <v>18010000</v>
      </c>
      <c r="C38" s="34" t="s">
        <v>45</v>
      </c>
      <c r="D38" s="32">
        <f>D39+D40+D41+D42+D43+D44+D45+D46+D47+D48</f>
        <v>14588263.420000002</v>
      </c>
      <c r="E38" s="32">
        <f t="shared" ref="E38:G38" si="14">E39+E40+E41+E42+E43+E44+E45+E46+E47+E48</f>
        <v>33430000</v>
      </c>
      <c r="F38" s="32">
        <f t="shared" si="14"/>
        <v>16020400</v>
      </c>
      <c r="G38" s="32">
        <f t="shared" si="14"/>
        <v>7523688.0100000007</v>
      </c>
      <c r="H38" s="33">
        <f t="shared" si="1"/>
        <v>22.505797218067606</v>
      </c>
      <c r="I38" s="33">
        <f t="shared" si="2"/>
        <v>46.963172018176827</v>
      </c>
      <c r="J38" s="33">
        <f t="shared" si="3"/>
        <v>-7064575.4100000011</v>
      </c>
      <c r="K38" s="33">
        <f t="shared" si="4"/>
        <v>51.573568377475866</v>
      </c>
    </row>
    <row r="39" ht="36">
      <c r="A39" s="30"/>
      <c r="B39" s="30">
        <v>18010100</v>
      </c>
      <c r="C39" s="34" t="s">
        <v>46</v>
      </c>
      <c r="D39" s="32">
        <v>1882.1600000000001</v>
      </c>
      <c r="E39" s="32">
        <v>20000</v>
      </c>
      <c r="F39" s="32">
        <v>9600</v>
      </c>
      <c r="G39" s="32">
        <v>6441.7200000000003</v>
      </c>
      <c r="H39" s="33">
        <f t="shared" si="1"/>
        <v>32.208600000000004</v>
      </c>
      <c r="I39" s="33">
        <f t="shared" si="2"/>
        <v>67.101250000000007</v>
      </c>
      <c r="J39" s="33">
        <f t="shared" si="3"/>
        <v>4559.5600000000004</v>
      </c>
      <c r="K39" s="33">
        <f t="shared" si="4"/>
        <v>342.25145577421688</v>
      </c>
    </row>
    <row r="40" ht="36">
      <c r="A40" s="30"/>
      <c r="B40" s="30">
        <v>18010200</v>
      </c>
      <c r="C40" s="34" t="s">
        <v>47</v>
      </c>
      <c r="D40" s="32">
        <v>8388.3199999999997</v>
      </c>
      <c r="E40" s="32">
        <v>20000</v>
      </c>
      <c r="F40" s="32">
        <v>9600</v>
      </c>
      <c r="G40" s="32">
        <v>7689.6999999999998</v>
      </c>
      <c r="H40" s="33">
        <f t="shared" si="1"/>
        <v>38.448499999999996</v>
      </c>
      <c r="I40" s="33">
        <f t="shared" si="2"/>
        <v>80.10104166666666</v>
      </c>
      <c r="J40" s="33">
        <f t="shared" si="3"/>
        <v>-698.61999999999989</v>
      </c>
      <c r="K40" s="33">
        <f t="shared" si="4"/>
        <v>91.671514677551642</v>
      </c>
    </row>
    <row r="41" ht="36">
      <c r="A41" s="30"/>
      <c r="B41" s="30">
        <v>18010300</v>
      </c>
      <c r="C41" s="34" t="s">
        <v>48</v>
      </c>
      <c r="D41" s="32">
        <v>303779.70000000001</v>
      </c>
      <c r="E41" s="32">
        <v>1000000</v>
      </c>
      <c r="F41" s="32">
        <v>395000</v>
      </c>
      <c r="G41" s="32">
        <v>-28361.009999999998</v>
      </c>
      <c r="H41" s="33">
        <f t="shared" si="1"/>
        <v>-2.8361009999999998</v>
      </c>
      <c r="I41" s="33">
        <f t="shared" si="2"/>
        <v>-7.1800025316455702</v>
      </c>
      <c r="J41" s="33">
        <f t="shared" si="3"/>
        <v>-332140.71000000002</v>
      </c>
      <c r="K41" s="33">
        <f t="shared" si="4"/>
        <v>-9.3360451669416999</v>
      </c>
    </row>
    <row r="42" ht="36">
      <c r="A42" s="30"/>
      <c r="B42" s="30">
        <v>18010400</v>
      </c>
      <c r="C42" s="34" t="s">
        <v>49</v>
      </c>
      <c r="D42" s="32">
        <v>506145.37</v>
      </c>
      <c r="E42" s="32">
        <v>1200000</v>
      </c>
      <c r="F42" s="32">
        <v>560000</v>
      </c>
      <c r="G42" s="32">
        <v>563774.47999999998</v>
      </c>
      <c r="H42" s="33">
        <f t="shared" si="1"/>
        <v>46.981206666666665</v>
      </c>
      <c r="I42" s="33">
        <f t="shared" si="2"/>
        <v>100.67401428571428</v>
      </c>
      <c r="J42" s="33">
        <f t="shared" si="3"/>
        <v>57629.109999999986</v>
      </c>
      <c r="K42" s="33">
        <f t="shared" si="4"/>
        <v>111.38588109578085</v>
      </c>
    </row>
    <row r="43">
      <c r="A43" s="30"/>
      <c r="B43" s="30">
        <v>18010500</v>
      </c>
      <c r="C43" s="34" t="s">
        <v>50</v>
      </c>
      <c r="D43" s="32">
        <v>2843170.52</v>
      </c>
      <c r="E43" s="32">
        <v>6500000</v>
      </c>
      <c r="F43" s="32">
        <v>3240000</v>
      </c>
      <c r="G43" s="32">
        <v>1152331.4399999999</v>
      </c>
      <c r="H43" s="33">
        <f t="shared" si="1"/>
        <v>17.728175999999998</v>
      </c>
      <c r="I43" s="33">
        <f t="shared" si="2"/>
        <v>35.565785185185185</v>
      </c>
      <c r="J43" s="33">
        <f t="shared" si="3"/>
        <v>-1690839.0800000001</v>
      </c>
      <c r="K43" s="33">
        <f t="shared" si="4"/>
        <v>40.529804030185282</v>
      </c>
    </row>
    <row r="44">
      <c r="A44" s="30"/>
      <c r="B44" s="30">
        <v>18010600</v>
      </c>
      <c r="C44" s="34" t="s">
        <v>51</v>
      </c>
      <c r="D44" s="32">
        <v>9476899.9600000009</v>
      </c>
      <c r="E44" s="32">
        <v>21500000</v>
      </c>
      <c r="F44" s="32">
        <v>10500000</v>
      </c>
      <c r="G44" s="32">
        <v>5436248.4100000001</v>
      </c>
      <c r="H44" s="33">
        <f t="shared" si="1"/>
        <v>25.284876325581397</v>
      </c>
      <c r="I44" s="33">
        <f t="shared" si="2"/>
        <v>51.773794380952388</v>
      </c>
      <c r="J44" s="33">
        <f t="shared" si="3"/>
        <v>-4040651.5500000007</v>
      </c>
      <c r="K44" s="33">
        <f t="shared" si="4"/>
        <v>57.363150744919331</v>
      </c>
    </row>
    <row r="45">
      <c r="A45" s="30"/>
      <c r="B45" s="30">
        <v>18010700</v>
      </c>
      <c r="C45" s="34" t="s">
        <v>52</v>
      </c>
      <c r="D45" s="32">
        <v>75306.300000000003</v>
      </c>
      <c r="E45" s="32">
        <v>820000</v>
      </c>
      <c r="F45" s="32">
        <v>132000</v>
      </c>
      <c r="G45" s="32">
        <v>46070.029999999999</v>
      </c>
      <c r="H45" s="33">
        <f t="shared" si="1"/>
        <v>5.6182963414634139</v>
      </c>
      <c r="I45" s="33">
        <f t="shared" si="2"/>
        <v>34.901537878787877</v>
      </c>
      <c r="J45" s="33">
        <f t="shared" si="3"/>
        <v>-29236.270000000004</v>
      </c>
      <c r="K45" s="33">
        <f t="shared" si="4"/>
        <v>61.176860368919996</v>
      </c>
    </row>
    <row r="46">
      <c r="A46" s="30"/>
      <c r="B46" s="30">
        <v>18010900</v>
      </c>
      <c r="C46" s="34" t="s">
        <v>53</v>
      </c>
      <c r="D46" s="32">
        <v>1362024.4199999999</v>
      </c>
      <c r="E46" s="32">
        <v>2300000</v>
      </c>
      <c r="F46" s="32">
        <v>1140000</v>
      </c>
      <c r="G46" s="32">
        <v>299569.23999999999</v>
      </c>
      <c r="H46" s="33">
        <f t="shared" si="1"/>
        <v>13.024749565217391</v>
      </c>
      <c r="I46" s="33">
        <f t="shared" si="2"/>
        <v>26.278003508771931</v>
      </c>
      <c r="J46" s="33">
        <f t="shared" si="3"/>
        <v>-1062455.1799999999</v>
      </c>
      <c r="K46" s="33">
        <f t="shared" si="4"/>
        <v>21.994410349852611</v>
      </c>
    </row>
    <row r="47">
      <c r="A47" s="30"/>
      <c r="B47" s="30">
        <v>18011000</v>
      </c>
      <c r="C47" s="34" t="s">
        <v>54</v>
      </c>
      <c r="D47" s="32">
        <v>0</v>
      </c>
      <c r="E47" s="32">
        <v>20000</v>
      </c>
      <c r="F47" s="32">
        <v>9600</v>
      </c>
      <c r="G47" s="32">
        <v>0</v>
      </c>
      <c r="H47" s="33">
        <f t="shared" si="1"/>
        <v>0</v>
      </c>
      <c r="I47" s="33">
        <f t="shared" si="2"/>
        <v>0</v>
      </c>
      <c r="J47" s="33">
        <f t="shared" si="3"/>
        <v>0</v>
      </c>
      <c r="K47" s="33" t="e">
        <f t="shared" si="4"/>
        <v>#DIV/0!</v>
      </c>
    </row>
    <row r="48">
      <c r="A48" s="30"/>
      <c r="B48" s="30">
        <v>18011100</v>
      </c>
      <c r="C48" s="34" t="s">
        <v>55</v>
      </c>
      <c r="D48" s="32">
        <v>10666.67</v>
      </c>
      <c r="E48" s="32">
        <v>50000</v>
      </c>
      <c r="F48" s="32">
        <v>24600</v>
      </c>
      <c r="G48" s="32">
        <v>39924</v>
      </c>
      <c r="H48" s="33">
        <f t="shared" si="1"/>
        <v>79.847999999999999</v>
      </c>
      <c r="I48" s="33">
        <f t="shared" si="2"/>
        <v>162.29268292682929</v>
      </c>
      <c r="J48" s="33">
        <f t="shared" si="3"/>
        <v>29257.330000000002</v>
      </c>
      <c r="K48" s="33">
        <f t="shared" si="4"/>
        <v>374.28738303519282</v>
      </c>
    </row>
    <row r="49">
      <c r="A49" s="30"/>
      <c r="B49" s="30">
        <v>18030000</v>
      </c>
      <c r="C49" s="34" t="s">
        <v>56</v>
      </c>
      <c r="D49" s="32">
        <f>D50+D51</f>
        <v>3395.3000000000002</v>
      </c>
      <c r="E49" s="32">
        <f t="shared" ref="E49:G49" si="15">E50+E51</f>
        <v>8000</v>
      </c>
      <c r="F49" s="32">
        <f t="shared" si="15"/>
        <v>4000</v>
      </c>
      <c r="G49" s="32">
        <f t="shared" si="15"/>
        <v>2051</v>
      </c>
      <c r="H49" s="33">
        <f t="shared" si="1"/>
        <v>25.637500000000003</v>
      </c>
      <c r="I49" s="33">
        <f t="shared" si="2"/>
        <v>51.275000000000006</v>
      </c>
      <c r="J49" s="33">
        <f t="shared" si="3"/>
        <v>-1344.3000000000002</v>
      </c>
      <c r="K49" s="33">
        <f t="shared" si="4"/>
        <v>60.407033251848141</v>
      </c>
    </row>
    <row r="50">
      <c r="A50" s="30"/>
      <c r="B50" s="30">
        <v>18030100</v>
      </c>
      <c r="C50" s="34" t="s">
        <v>57</v>
      </c>
      <c r="D50" s="32">
        <v>1000</v>
      </c>
      <c r="E50" s="32">
        <v>2000</v>
      </c>
      <c r="F50" s="32">
        <v>1000</v>
      </c>
      <c r="G50" s="32">
        <v>0</v>
      </c>
      <c r="H50" s="33">
        <f t="shared" si="1"/>
        <v>0</v>
      </c>
      <c r="I50" s="33">
        <f t="shared" si="2"/>
        <v>0</v>
      </c>
      <c r="J50" s="33">
        <f t="shared" si="3"/>
        <v>-1000</v>
      </c>
      <c r="K50" s="33">
        <f t="shared" si="4"/>
        <v>0</v>
      </c>
    </row>
    <row r="51">
      <c r="A51" s="30"/>
      <c r="B51" s="30">
        <v>18030200</v>
      </c>
      <c r="C51" s="34" t="s">
        <v>58</v>
      </c>
      <c r="D51" s="32">
        <v>2395.3000000000002</v>
      </c>
      <c r="E51" s="32">
        <v>6000</v>
      </c>
      <c r="F51" s="32">
        <v>3000</v>
      </c>
      <c r="G51" s="32">
        <v>2051</v>
      </c>
      <c r="H51" s="33">
        <f t="shared" si="1"/>
        <v>34.18333333333333</v>
      </c>
      <c r="I51" s="33">
        <f t="shared" si="2"/>
        <v>68.36666666666666</v>
      </c>
      <c r="J51" s="33">
        <f t="shared" si="3"/>
        <v>-344.30000000000018</v>
      </c>
      <c r="K51" s="33">
        <f t="shared" si="4"/>
        <v>85.626017617834918</v>
      </c>
    </row>
    <row r="52">
      <c r="A52" s="30"/>
      <c r="B52" s="30">
        <v>18050000</v>
      </c>
      <c r="C52" s="34" t="s">
        <v>59</v>
      </c>
      <c r="D52" s="32">
        <f>D53+D54+D55</f>
        <v>8995725.4299999997</v>
      </c>
      <c r="E52" s="32">
        <f t="shared" ref="E52:G52" si="16">E53+E54+E55</f>
        <v>20250000</v>
      </c>
      <c r="F52" s="32">
        <f t="shared" si="16"/>
        <v>10600000</v>
      </c>
      <c r="G52" s="32">
        <f t="shared" si="16"/>
        <v>7983562.5500000007</v>
      </c>
      <c r="H52" s="33">
        <f t="shared" si="1"/>
        <v>39.425000246913584</v>
      </c>
      <c r="I52" s="33">
        <f t="shared" si="2"/>
        <v>75.316627830188693</v>
      </c>
      <c r="J52" s="33">
        <f t="shared" si="3"/>
        <v>-1012162.879999999</v>
      </c>
      <c r="K52" s="33">
        <f t="shared" si="4"/>
        <v>88.748401806212101</v>
      </c>
    </row>
    <row r="53">
      <c r="A53" s="30"/>
      <c r="B53" s="30">
        <v>18050300</v>
      </c>
      <c r="C53" s="34" t="s">
        <v>60</v>
      </c>
      <c r="D53" s="32">
        <v>334897.46999999997</v>
      </c>
      <c r="E53" s="32">
        <v>750000</v>
      </c>
      <c r="F53" s="32">
        <v>375000</v>
      </c>
      <c r="G53" s="32">
        <v>435724.78999999998</v>
      </c>
      <c r="H53" s="33">
        <f t="shared" si="1"/>
        <v>58.096638666666664</v>
      </c>
      <c r="I53" s="33">
        <f t="shared" si="2"/>
        <v>116.19327733333333</v>
      </c>
      <c r="J53" s="33">
        <f t="shared" si="3"/>
        <v>100827.32000000001</v>
      </c>
      <c r="K53" s="33">
        <f t="shared" si="4"/>
        <v>130.10692197824011</v>
      </c>
    </row>
    <row r="54">
      <c r="A54" s="30"/>
      <c r="B54" s="30">
        <v>18050400</v>
      </c>
      <c r="C54" s="34" t="s">
        <v>61</v>
      </c>
      <c r="D54" s="32">
        <v>6164277.8099999996</v>
      </c>
      <c r="E54" s="32">
        <v>12000000</v>
      </c>
      <c r="F54" s="32">
        <v>6000000</v>
      </c>
      <c r="G54" s="32">
        <v>5250107.2300000004</v>
      </c>
      <c r="H54" s="33">
        <f t="shared" si="1"/>
        <v>43.750893583333337</v>
      </c>
      <c r="I54" s="33">
        <f t="shared" si="2"/>
        <v>87.501787166666674</v>
      </c>
      <c r="J54" s="33">
        <f t="shared" si="3"/>
        <v>-914170.57999999914</v>
      </c>
      <c r="K54" s="33">
        <f t="shared" si="4"/>
        <v>85.16986728734085</v>
      </c>
    </row>
    <row r="55" ht="48">
      <c r="A55" s="30"/>
      <c r="B55" s="30">
        <v>18050500</v>
      </c>
      <c r="C55" s="34" t="s">
        <v>62</v>
      </c>
      <c r="D55" s="32">
        <v>2496550.1499999999</v>
      </c>
      <c r="E55" s="32">
        <v>7500000</v>
      </c>
      <c r="F55" s="32">
        <v>4225000</v>
      </c>
      <c r="G55" s="32">
        <v>2297730.5299999998</v>
      </c>
      <c r="H55" s="33">
        <f t="shared" si="1"/>
        <v>30.636407066666667</v>
      </c>
      <c r="I55" s="33">
        <f t="shared" si="2"/>
        <v>54.384154556213019</v>
      </c>
      <c r="J55" s="33">
        <f t="shared" si="3"/>
        <v>-198819.62000000011</v>
      </c>
      <c r="K55" s="33">
        <f t="shared" si="4"/>
        <v>92.036225669250015</v>
      </c>
    </row>
    <row r="56">
      <c r="A56" s="30"/>
      <c r="B56" s="35">
        <v>20000000</v>
      </c>
      <c r="C56" s="27" t="s">
        <v>63</v>
      </c>
      <c r="D56" s="36">
        <f>D57+D65+D75</f>
        <v>1457235.7700000003</v>
      </c>
      <c r="E56" s="36">
        <f>E57+E65+E75</f>
        <v>3316000</v>
      </c>
      <c r="F56" s="36">
        <f t="shared" ref="F56:G56" si="17">F57+F65+F75</f>
        <v>1637260</v>
      </c>
      <c r="G56" s="36">
        <f t="shared" si="17"/>
        <v>1794874.7699999998</v>
      </c>
      <c r="H56" s="29">
        <f t="shared" si="1"/>
        <v>54.127707177322073</v>
      </c>
      <c r="I56" s="29">
        <f t="shared" si="2"/>
        <v>109.6267404077544</v>
      </c>
      <c r="J56" s="29">
        <f t="shared" si="3"/>
        <v>337638.99999999953</v>
      </c>
      <c r="K56" s="29">
        <f t="shared" si="4"/>
        <v>123.16982652711026</v>
      </c>
    </row>
    <row r="57" ht="27">
      <c r="A57" s="30"/>
      <c r="B57" s="30">
        <v>21000000</v>
      </c>
      <c r="C57" s="31" t="s">
        <v>64</v>
      </c>
      <c r="D57" s="32">
        <f>D58+D60</f>
        <v>129056.69</v>
      </c>
      <c r="E57" s="32">
        <f t="shared" ref="E57:G57" si="18">E58+E60</f>
        <v>271000</v>
      </c>
      <c r="F57" s="32">
        <f t="shared" si="18"/>
        <v>135400</v>
      </c>
      <c r="G57" s="32">
        <f t="shared" si="18"/>
        <v>56947.410000000003</v>
      </c>
      <c r="H57" s="33">
        <f t="shared" si="1"/>
        <v>21.013804428044281</v>
      </c>
      <c r="I57" s="33">
        <f t="shared" si="2"/>
        <v>42.058648449039886</v>
      </c>
      <c r="J57" s="33">
        <f t="shared" si="3"/>
        <v>-72109.279999999999</v>
      </c>
      <c r="K57" s="33">
        <f t="shared" si="4"/>
        <v>44.125887623493213</v>
      </c>
    </row>
    <row r="58" ht="60">
      <c r="A58" s="30"/>
      <c r="B58" s="30">
        <v>21010000</v>
      </c>
      <c r="C58" s="34" t="s">
        <v>65</v>
      </c>
      <c r="D58" s="32">
        <f>D59</f>
        <v>140</v>
      </c>
      <c r="E58" s="32">
        <f t="shared" ref="E58:G58" si="19">E59</f>
        <v>0</v>
      </c>
      <c r="F58" s="32">
        <f t="shared" si="19"/>
        <v>0</v>
      </c>
      <c r="G58" s="32">
        <f t="shared" si="19"/>
        <v>0</v>
      </c>
      <c r="H58" s="33" t="e">
        <f t="shared" si="1"/>
        <v>#DIV/0!</v>
      </c>
      <c r="I58" s="33" t="e">
        <f t="shared" si="2"/>
        <v>#DIV/0!</v>
      </c>
      <c r="J58" s="33">
        <f t="shared" si="3"/>
        <v>-140</v>
      </c>
      <c r="K58" s="33">
        <f t="shared" si="4"/>
        <v>0</v>
      </c>
    </row>
    <row r="59" ht="36">
      <c r="A59" s="30"/>
      <c r="B59" s="30">
        <v>21010300</v>
      </c>
      <c r="C59" s="34" t="s">
        <v>66</v>
      </c>
      <c r="D59" s="32">
        <v>140</v>
      </c>
      <c r="E59" s="32">
        <v>0</v>
      </c>
      <c r="F59" s="32">
        <v>0</v>
      </c>
      <c r="G59" s="32">
        <v>0</v>
      </c>
      <c r="H59" s="33" t="e">
        <f t="shared" si="1"/>
        <v>#DIV/0!</v>
      </c>
      <c r="I59" s="33" t="e">
        <f t="shared" si="2"/>
        <v>#DIV/0!</v>
      </c>
      <c r="J59" s="33">
        <f t="shared" si="3"/>
        <v>-140</v>
      </c>
      <c r="K59" s="33">
        <f t="shared" si="4"/>
        <v>0</v>
      </c>
    </row>
    <row r="60">
      <c r="A60" s="30"/>
      <c r="B60" s="30">
        <v>21080000</v>
      </c>
      <c r="C60" s="34" t="s">
        <v>67</v>
      </c>
      <c r="D60" s="32">
        <f>D62+D63+D64</f>
        <v>128916.69</v>
      </c>
      <c r="E60" s="32">
        <f t="shared" ref="E60:G60" si="20">E62+E63+E64</f>
        <v>271000</v>
      </c>
      <c r="F60" s="32">
        <f t="shared" si="20"/>
        <v>135400</v>
      </c>
      <c r="G60" s="32">
        <f t="shared" si="20"/>
        <v>56947.410000000003</v>
      </c>
      <c r="H60" s="33">
        <f t="shared" si="1"/>
        <v>21.013804428044281</v>
      </c>
      <c r="I60" s="33">
        <f t="shared" si="2"/>
        <v>42.058648449039886</v>
      </c>
      <c r="J60" s="33">
        <f t="shared" si="3"/>
        <v>-71969.279999999999</v>
      </c>
      <c r="K60" s="33">
        <f t="shared" si="4"/>
        <v>44.173807130791218</v>
      </c>
    </row>
    <row r="61" ht="63.75" hidden="1">
      <c r="A61" s="30"/>
      <c r="B61" s="30">
        <v>21080900</v>
      </c>
      <c r="C61" s="34" t="s">
        <v>68</v>
      </c>
      <c r="D61" s="32">
        <v>0</v>
      </c>
      <c r="E61" s="32">
        <v>0</v>
      </c>
      <c r="F61" s="32">
        <v>0</v>
      </c>
      <c r="G61" s="32">
        <v>0</v>
      </c>
      <c r="H61" s="33" t="e">
        <f t="shared" si="1"/>
        <v>#DIV/0!</v>
      </c>
      <c r="I61" s="33"/>
      <c r="J61" s="33">
        <f t="shared" si="3"/>
        <v>0</v>
      </c>
      <c r="K61" s="33"/>
    </row>
    <row r="62">
      <c r="A62" s="30"/>
      <c r="B62" s="30">
        <v>21081100</v>
      </c>
      <c r="C62" s="34" t="s">
        <v>69</v>
      </c>
      <c r="D62" s="32">
        <v>83916.690000000002</v>
      </c>
      <c r="E62" s="32">
        <v>160000</v>
      </c>
      <c r="F62" s="32">
        <v>79800</v>
      </c>
      <c r="G62" s="32">
        <v>29947.41</v>
      </c>
      <c r="H62" s="33">
        <f t="shared" si="1"/>
        <v>18.717131249999998</v>
      </c>
      <c r="I62" s="33">
        <f t="shared" si="2"/>
        <v>37.528082706766916</v>
      </c>
      <c r="J62" s="33">
        <f t="shared" si="3"/>
        <v>-53969.279999999999</v>
      </c>
      <c r="K62" s="33">
        <f t="shared" si="4"/>
        <v>35.687072500118866</v>
      </c>
    </row>
    <row r="63" ht="36">
      <c r="A63" s="30"/>
      <c r="B63" s="30">
        <v>21081500</v>
      </c>
      <c r="C63" s="34" t="s">
        <v>70</v>
      </c>
      <c r="D63" s="32">
        <v>44000</v>
      </c>
      <c r="E63" s="32">
        <v>110000</v>
      </c>
      <c r="F63" s="32">
        <v>54600</v>
      </c>
      <c r="G63" s="32">
        <v>27000</v>
      </c>
      <c r="H63" s="33">
        <f t="shared" si="1"/>
        <v>24.545454545454547</v>
      </c>
      <c r="I63" s="33">
        <f t="shared" si="2"/>
        <v>49.450549450549453</v>
      </c>
      <c r="J63" s="33">
        <f t="shared" si="3"/>
        <v>-17000</v>
      </c>
      <c r="K63" s="33">
        <f t="shared" si="4"/>
        <v>61.363636363636367</v>
      </c>
    </row>
    <row r="64">
      <c r="A64" s="30"/>
      <c r="B64" s="30">
        <v>21081700</v>
      </c>
      <c r="C64" s="34" t="s">
        <v>71</v>
      </c>
      <c r="D64" s="32">
        <v>1000</v>
      </c>
      <c r="E64" s="32">
        <v>1000</v>
      </c>
      <c r="F64" s="32">
        <v>1000</v>
      </c>
      <c r="G64" s="32">
        <v>0</v>
      </c>
      <c r="H64" s="33">
        <f t="shared" si="1"/>
        <v>0</v>
      </c>
      <c r="I64" s="33">
        <f t="shared" si="2"/>
        <v>0</v>
      </c>
      <c r="J64" s="33">
        <f t="shared" si="3"/>
        <v>-1000</v>
      </c>
      <c r="K64" s="33">
        <f t="shared" si="4"/>
        <v>0</v>
      </c>
    </row>
    <row r="65" ht="27">
      <c r="A65" s="30"/>
      <c r="B65" s="30">
        <v>22000000</v>
      </c>
      <c r="C65" s="31" t="s">
        <v>72</v>
      </c>
      <c r="D65" s="32">
        <f>D66+D70+D72</f>
        <v>1276020.4600000002</v>
      </c>
      <c r="E65" s="32">
        <f t="shared" ref="E65:G65" si="21">E66+E70+E72</f>
        <v>2815000</v>
      </c>
      <c r="F65" s="32">
        <f t="shared" si="21"/>
        <v>1387260</v>
      </c>
      <c r="G65" s="32">
        <f t="shared" si="21"/>
        <v>1092515.6299999999</v>
      </c>
      <c r="H65" s="33">
        <f t="shared" si="1"/>
        <v>38.810501953818822</v>
      </c>
      <c r="I65" s="33">
        <f t="shared" si="2"/>
        <v>78.753487450081451</v>
      </c>
      <c r="J65" s="33">
        <f t="shared" si="3"/>
        <v>-183504.83000000031</v>
      </c>
      <c r="K65" s="33">
        <f t="shared" si="4"/>
        <v>85.618974322715786</v>
      </c>
    </row>
    <row r="66">
      <c r="A66" s="30"/>
      <c r="B66" s="30">
        <v>22010000</v>
      </c>
      <c r="C66" s="34" t="s">
        <v>73</v>
      </c>
      <c r="D66" s="32">
        <f>D67+D68+D69</f>
        <v>1195822.8</v>
      </c>
      <c r="E66" s="32">
        <f t="shared" ref="E66:G66" si="22">E67+E68+E69</f>
        <v>2650000</v>
      </c>
      <c r="F66" s="32">
        <f t="shared" si="22"/>
        <v>1305000</v>
      </c>
      <c r="G66" s="32">
        <f t="shared" si="22"/>
        <v>1030584.72</v>
      </c>
      <c r="H66" s="33">
        <f t="shared" si="1"/>
        <v>38.889989433962263</v>
      </c>
      <c r="I66" s="33">
        <f t="shared" si="2"/>
        <v>78.972009195402293</v>
      </c>
      <c r="J66" s="33">
        <f t="shared" si="3"/>
        <v>-165238.08000000007</v>
      </c>
      <c r="K66" s="33">
        <f t="shared" si="4"/>
        <v>86.182059749989705</v>
      </c>
    </row>
    <row r="67" ht="38.25">
      <c r="A67" s="30"/>
      <c r="B67" s="30">
        <v>22010300</v>
      </c>
      <c r="C67" s="34" t="s">
        <v>74</v>
      </c>
      <c r="D67" s="32">
        <v>18148</v>
      </c>
      <c r="E67" s="32">
        <v>0</v>
      </c>
      <c r="F67" s="32">
        <v>0</v>
      </c>
      <c r="G67" s="32">
        <v>15760</v>
      </c>
      <c r="H67" s="33" t="e">
        <f t="shared" si="1"/>
        <v>#DIV/0!</v>
      </c>
      <c r="I67" s="33" t="e">
        <f t="shared" si="2"/>
        <v>#DIV/0!</v>
      </c>
      <c r="J67" s="33">
        <f t="shared" si="3"/>
        <v>-2388</v>
      </c>
      <c r="K67" s="33">
        <f t="shared" si="4"/>
        <v>86.841525236940711</v>
      </c>
    </row>
    <row r="68">
      <c r="A68" s="30"/>
      <c r="B68" s="30">
        <v>22012500</v>
      </c>
      <c r="C68" s="34" t="s">
        <v>75</v>
      </c>
      <c r="D68" s="32">
        <v>643093.80000000005</v>
      </c>
      <c r="E68" s="32">
        <v>1600000</v>
      </c>
      <c r="F68" s="32">
        <v>780000</v>
      </c>
      <c r="G68" s="32">
        <v>688950.81000000006</v>
      </c>
      <c r="H68" s="33">
        <f t="shared" si="1"/>
        <v>43.059425625000003</v>
      </c>
      <c r="I68" s="33">
        <f t="shared" si="2"/>
        <v>88.327026923076929</v>
      </c>
      <c r="J68" s="33">
        <f t="shared" si="3"/>
        <v>45857.010000000009</v>
      </c>
      <c r="K68" s="33">
        <f t="shared" si="4"/>
        <v>107.13068762286311</v>
      </c>
    </row>
    <row r="69" ht="25.5">
      <c r="A69" s="30"/>
      <c r="B69" s="30">
        <v>22012600</v>
      </c>
      <c r="C69" s="34" t="s">
        <v>76</v>
      </c>
      <c r="D69" s="32">
        <v>534581</v>
      </c>
      <c r="E69" s="32">
        <v>1050000</v>
      </c>
      <c r="F69" s="32">
        <v>525000</v>
      </c>
      <c r="G69" s="32">
        <v>325873.90999999997</v>
      </c>
      <c r="H69" s="33">
        <f t="shared" si="1"/>
        <v>31.035610476190474</v>
      </c>
      <c r="I69" s="33">
        <f t="shared" si="2"/>
        <v>62.071220952380948</v>
      </c>
      <c r="J69" s="33">
        <f t="shared" si="3"/>
        <v>-208707.09000000003</v>
      </c>
      <c r="K69" s="33">
        <f t="shared" si="4"/>
        <v>60.958752742802304</v>
      </c>
    </row>
    <row r="70" ht="38.25">
      <c r="A70" s="30"/>
      <c r="B70" s="30">
        <v>22080000</v>
      </c>
      <c r="C70" s="34" t="s">
        <v>77</v>
      </c>
      <c r="D70" s="32">
        <f>D71</f>
        <v>37888.360000000001</v>
      </c>
      <c r="E70" s="32">
        <f t="shared" ref="E70:G70" si="23">E71</f>
        <v>90000</v>
      </c>
      <c r="F70" s="32">
        <f t="shared" si="23"/>
        <v>45000</v>
      </c>
      <c r="G70" s="32">
        <f t="shared" si="23"/>
        <v>45141.879999999997</v>
      </c>
      <c r="H70" s="33">
        <f t="shared" si="1"/>
        <v>50.157644444444436</v>
      </c>
      <c r="I70" s="33">
        <f t="shared" si="2"/>
        <v>100.31528888888887</v>
      </c>
      <c r="J70" s="33">
        <f t="shared" si="3"/>
        <v>7253.5199999999968</v>
      </c>
      <c r="K70" s="33">
        <f t="shared" si="4"/>
        <v>119.14445491966397</v>
      </c>
    </row>
    <row r="71" ht="38.25">
      <c r="A71" s="30"/>
      <c r="B71" s="30">
        <v>22080400</v>
      </c>
      <c r="C71" s="34" t="s">
        <v>78</v>
      </c>
      <c r="D71" s="32">
        <v>37888.360000000001</v>
      </c>
      <c r="E71" s="32">
        <v>90000</v>
      </c>
      <c r="F71" s="32">
        <v>45000</v>
      </c>
      <c r="G71" s="32">
        <v>45141.879999999997</v>
      </c>
      <c r="H71" s="33">
        <f t="shared" si="1"/>
        <v>50.157644444444436</v>
      </c>
      <c r="I71" s="33">
        <f t="shared" si="2"/>
        <v>100.31528888888887</v>
      </c>
      <c r="J71" s="33">
        <f t="shared" si="3"/>
        <v>7253.5199999999968</v>
      </c>
      <c r="K71" s="33">
        <f t="shared" si="4"/>
        <v>119.14445491966397</v>
      </c>
    </row>
    <row r="72">
      <c r="A72" s="30"/>
      <c r="B72" s="30">
        <v>22090000</v>
      </c>
      <c r="C72" s="34" t="s">
        <v>79</v>
      </c>
      <c r="D72" s="32">
        <f>D73+D74</f>
        <v>42309.300000000003</v>
      </c>
      <c r="E72" s="32">
        <f t="shared" ref="E72:G72" si="24">E73+E74</f>
        <v>75000</v>
      </c>
      <c r="F72" s="32">
        <f t="shared" si="24"/>
        <v>37260</v>
      </c>
      <c r="G72" s="32">
        <f t="shared" si="24"/>
        <v>16789.029999999999</v>
      </c>
      <c r="H72" s="33">
        <f t="shared" si="1"/>
        <v>22.38537333333333</v>
      </c>
      <c r="I72" s="33">
        <f t="shared" si="2"/>
        <v>45.059125067096076</v>
      </c>
      <c r="J72" s="33">
        <f t="shared" si="3"/>
        <v>-25520.270000000004</v>
      </c>
      <c r="K72" s="33">
        <f t="shared" si="4"/>
        <v>39.68165391533303</v>
      </c>
    </row>
    <row r="73" ht="38.25">
      <c r="A73" s="30"/>
      <c r="B73" s="30">
        <v>22090100</v>
      </c>
      <c r="C73" s="34" t="s">
        <v>80</v>
      </c>
      <c r="D73" s="32">
        <v>39971.800000000003</v>
      </c>
      <c r="E73" s="32">
        <v>70000</v>
      </c>
      <c r="F73" s="32">
        <v>34800</v>
      </c>
      <c r="G73" s="32">
        <v>14698.030000000001</v>
      </c>
      <c r="H73" s="33">
        <f t="shared" si="1"/>
        <v>20.997185714285717</v>
      </c>
      <c r="I73" s="33">
        <f t="shared" si="2"/>
        <v>42.2357183908046</v>
      </c>
      <c r="J73" s="33">
        <f t="shared" si="3"/>
        <v>-25273.770000000004</v>
      </c>
      <c r="K73" s="33">
        <f t="shared" si="4"/>
        <v>36.770998553980554</v>
      </c>
    </row>
    <row r="74" ht="38.25">
      <c r="A74" s="30"/>
      <c r="B74" s="30">
        <v>22090400</v>
      </c>
      <c r="C74" s="34" t="s">
        <v>81</v>
      </c>
      <c r="D74" s="32">
        <v>2337.5</v>
      </c>
      <c r="E74" s="32">
        <v>5000</v>
      </c>
      <c r="F74" s="32">
        <v>2460</v>
      </c>
      <c r="G74" s="32">
        <v>2091</v>
      </c>
      <c r="H74" s="33">
        <f t="shared" si="1"/>
        <v>41.82</v>
      </c>
      <c r="I74" s="33">
        <f t="shared" si="2"/>
        <v>85</v>
      </c>
      <c r="J74" s="33">
        <f t="shared" si="3"/>
        <v>-246.5</v>
      </c>
      <c r="K74" s="33">
        <f t="shared" si="4"/>
        <v>89.454545454545453</v>
      </c>
    </row>
    <row r="75" ht="13.5">
      <c r="A75" s="30"/>
      <c r="B75" s="30">
        <v>24000000</v>
      </c>
      <c r="C75" s="31" t="s">
        <v>82</v>
      </c>
      <c r="D75" s="32">
        <f>D76</f>
        <v>52158.620000000003</v>
      </c>
      <c r="E75" s="32">
        <f t="shared" ref="E75:G75" si="25">E76</f>
        <v>230000</v>
      </c>
      <c r="F75" s="32">
        <f t="shared" si="25"/>
        <v>114600</v>
      </c>
      <c r="G75" s="32">
        <f t="shared" si="25"/>
        <v>645411.72999999998</v>
      </c>
      <c r="H75" s="33">
        <f t="shared" si="1"/>
        <v>280.61379565217391</v>
      </c>
      <c r="I75" s="33">
        <f t="shared" si="2"/>
        <v>563.18650087260039</v>
      </c>
      <c r="J75" s="33">
        <f t="shared" si="3"/>
        <v>593253.10999999999</v>
      </c>
      <c r="K75" s="33">
        <f t="shared" si="4"/>
        <v>1237.4018522729318</v>
      </c>
    </row>
    <row r="76">
      <c r="A76" s="30"/>
      <c r="B76" s="30">
        <v>24060000</v>
      </c>
      <c r="C76" s="34" t="s">
        <v>67</v>
      </c>
      <c r="D76" s="32">
        <f>D77+D78</f>
        <v>52158.620000000003</v>
      </c>
      <c r="E76" s="32">
        <f t="shared" ref="E76:G76" si="26">E77+E78</f>
        <v>230000</v>
      </c>
      <c r="F76" s="32">
        <f t="shared" si="26"/>
        <v>114600</v>
      </c>
      <c r="G76" s="32">
        <f t="shared" si="26"/>
        <v>645411.72999999998</v>
      </c>
      <c r="H76" s="33">
        <f t="shared" si="1"/>
        <v>280.61379565217391</v>
      </c>
      <c r="I76" s="33">
        <f t="shared" si="2"/>
        <v>563.18650087260039</v>
      </c>
      <c r="J76" s="33">
        <f t="shared" si="3"/>
        <v>593253.10999999999</v>
      </c>
      <c r="K76" s="33">
        <f t="shared" si="4"/>
        <v>1237.4018522729318</v>
      </c>
    </row>
    <row r="77">
      <c r="A77" s="30"/>
      <c r="B77" s="30">
        <v>24060300</v>
      </c>
      <c r="C77" s="34" t="s">
        <v>67</v>
      </c>
      <c r="D77" s="32">
        <v>49540.400000000001</v>
      </c>
      <c r="E77" s="32">
        <v>130000</v>
      </c>
      <c r="F77" s="32">
        <v>64800</v>
      </c>
      <c r="G77" s="32">
        <v>523563.62</v>
      </c>
      <c r="H77" s="33">
        <f t="shared" ref="H77:H131" si="27">G77/E77*100</f>
        <v>402.74124615384619</v>
      </c>
      <c r="I77" s="33">
        <f t="shared" ref="I77:I99" si="28">G77/F77*100</f>
        <v>807.96854938271599</v>
      </c>
      <c r="J77" s="33">
        <f t="shared" ref="J77:J131" si="29">G77-D77</f>
        <v>474023.21999999997</v>
      </c>
      <c r="K77" s="33">
        <f t="shared" ref="K77:K131" si="30">G77/D77*100</f>
        <v>1056.8417291745727</v>
      </c>
    </row>
    <row r="78" ht="63.75">
      <c r="A78" s="30"/>
      <c r="B78" s="30">
        <v>24062200</v>
      </c>
      <c r="C78" s="34" t="s">
        <v>83</v>
      </c>
      <c r="D78" s="32">
        <v>2618.2199999999998</v>
      </c>
      <c r="E78" s="32">
        <v>100000</v>
      </c>
      <c r="F78" s="32">
        <v>49800</v>
      </c>
      <c r="G78" s="32">
        <v>121848.11</v>
      </c>
      <c r="H78" s="33">
        <f t="shared" si="27"/>
        <v>121.84810999999999</v>
      </c>
      <c r="I78" s="33">
        <f t="shared" si="28"/>
        <v>244.67491967871484</v>
      </c>
      <c r="J78" s="33">
        <f t="shared" si="29"/>
        <v>119229.89</v>
      </c>
      <c r="K78" s="33">
        <f t="shared" si="30"/>
        <v>4653.8529993659822</v>
      </c>
    </row>
    <row r="79" hidden="1">
      <c r="A79" s="30"/>
      <c r="B79" s="35">
        <v>30000000</v>
      </c>
      <c r="C79" s="27" t="s">
        <v>84</v>
      </c>
      <c r="D79" s="36">
        <v>0</v>
      </c>
      <c r="E79" s="36">
        <v>0</v>
      </c>
      <c r="F79" s="36">
        <v>0</v>
      </c>
      <c r="G79" s="36">
        <v>0</v>
      </c>
      <c r="H79" s="29" t="e">
        <f t="shared" si="27"/>
        <v>#DIV/0!</v>
      </c>
      <c r="I79" s="29"/>
      <c r="J79" s="29">
        <f t="shared" si="29"/>
        <v>0</v>
      </c>
      <c r="K79" s="29" t="e">
        <f t="shared" si="30"/>
        <v>#DIV/0!</v>
      </c>
    </row>
    <row r="80" hidden="1">
      <c r="A80" s="30"/>
      <c r="B80" s="30">
        <v>31000000</v>
      </c>
      <c r="C80" s="34" t="s">
        <v>85</v>
      </c>
      <c r="D80" s="32">
        <v>0</v>
      </c>
      <c r="E80" s="32">
        <v>0</v>
      </c>
      <c r="F80" s="32">
        <v>0</v>
      </c>
      <c r="G80" s="32">
        <v>0</v>
      </c>
      <c r="H80" s="33" t="e">
        <f t="shared" si="27"/>
        <v>#DIV/0!</v>
      </c>
      <c r="I80" s="33"/>
      <c r="J80" s="33">
        <f t="shared" si="29"/>
        <v>0</v>
      </c>
      <c r="K80" s="33" t="e">
        <f t="shared" si="30"/>
        <v>#DIV/0!</v>
      </c>
    </row>
    <row r="81" ht="63.75" hidden="1">
      <c r="A81" s="30"/>
      <c r="B81" s="30">
        <v>31010000</v>
      </c>
      <c r="C81" s="34" t="s">
        <v>86</v>
      </c>
      <c r="D81" s="32">
        <v>0</v>
      </c>
      <c r="E81" s="32">
        <v>0</v>
      </c>
      <c r="F81" s="32">
        <v>0</v>
      </c>
      <c r="G81" s="32">
        <v>0</v>
      </c>
      <c r="H81" s="33" t="e">
        <f t="shared" si="27"/>
        <v>#DIV/0!</v>
      </c>
      <c r="I81" s="33"/>
      <c r="J81" s="33">
        <f t="shared" si="29"/>
        <v>0</v>
      </c>
      <c r="K81" s="33" t="e">
        <f t="shared" si="30"/>
        <v>#DIV/0!</v>
      </c>
    </row>
    <row r="82" ht="63.75" hidden="1">
      <c r="A82" s="30"/>
      <c r="B82" s="30">
        <v>31010200</v>
      </c>
      <c r="C82" s="34" t="s">
        <v>87</v>
      </c>
      <c r="D82" s="32">
        <v>0</v>
      </c>
      <c r="E82" s="32">
        <v>0</v>
      </c>
      <c r="F82" s="32">
        <v>0</v>
      </c>
      <c r="G82" s="32">
        <v>0</v>
      </c>
      <c r="H82" s="33" t="e">
        <f t="shared" si="27"/>
        <v>#DIV/0!</v>
      </c>
      <c r="I82" s="33"/>
      <c r="J82" s="33">
        <f t="shared" si="29"/>
        <v>0</v>
      </c>
      <c r="K82" s="33" t="e">
        <f t="shared" si="30"/>
        <v>#DIV/0!</v>
      </c>
    </row>
    <row r="83">
      <c r="A83" s="30"/>
      <c r="B83" s="35">
        <v>40000000</v>
      </c>
      <c r="C83" s="27" t="s">
        <v>88</v>
      </c>
      <c r="D83" s="36">
        <f>D85+D87+D90+D93</f>
        <v>51526909</v>
      </c>
      <c r="E83" s="36">
        <f>E85+E87+E90+E93</f>
        <v>80128050</v>
      </c>
      <c r="F83" s="36">
        <f>F85+F87+F90+F93</f>
        <v>49491590</v>
      </c>
      <c r="G83" s="36">
        <f>G85+G87+G90+G93</f>
        <v>48914470</v>
      </c>
      <c r="H83" s="29">
        <f t="shared" si="27"/>
        <v>61.045376743849374</v>
      </c>
      <c r="I83" s="29">
        <f t="shared" si="28"/>
        <v>98.833902891380134</v>
      </c>
      <c r="J83" s="29">
        <f t="shared" si="29"/>
        <v>-2612439</v>
      </c>
      <c r="K83" s="29">
        <f t="shared" si="30"/>
        <v>94.929952037293759</v>
      </c>
    </row>
    <row r="84">
      <c r="A84" s="30"/>
      <c r="B84" s="30">
        <v>41000000</v>
      </c>
      <c r="C84" s="34" t="s">
        <v>89</v>
      </c>
      <c r="D84" s="32">
        <f>D85+D87+D90+D93</f>
        <v>51526909</v>
      </c>
      <c r="E84" s="32">
        <f t="shared" ref="E84:G84" si="31">E85+E87+E90+E93</f>
        <v>80128050</v>
      </c>
      <c r="F84" s="32">
        <f t="shared" si="31"/>
        <v>49491590</v>
      </c>
      <c r="G84" s="32">
        <f t="shared" si="31"/>
        <v>48914470</v>
      </c>
      <c r="H84" s="33">
        <f t="shared" si="27"/>
        <v>61.045376743849374</v>
      </c>
      <c r="I84" s="33">
        <f t="shared" si="28"/>
        <v>98.833902891380134</v>
      </c>
      <c r="J84" s="33">
        <f t="shared" si="29"/>
        <v>-2612439</v>
      </c>
      <c r="K84" s="33">
        <f t="shared" si="30"/>
        <v>94.929952037293759</v>
      </c>
    </row>
    <row r="85">
      <c r="A85" s="30"/>
      <c r="B85" s="30">
        <v>41020000</v>
      </c>
      <c r="C85" s="34" t="s">
        <v>90</v>
      </c>
      <c r="D85" s="32">
        <f>D86</f>
        <v>5514600</v>
      </c>
      <c r="E85" s="32">
        <f t="shared" ref="E85:G85" si="32">E86</f>
        <v>7745400</v>
      </c>
      <c r="F85" s="32">
        <f t="shared" si="32"/>
        <v>3873000</v>
      </c>
      <c r="G85" s="32">
        <f t="shared" si="32"/>
        <v>3873000</v>
      </c>
      <c r="H85" s="33">
        <f t="shared" si="27"/>
        <v>50.00387326671315</v>
      </c>
      <c r="I85" s="33">
        <f t="shared" si="28"/>
        <v>100</v>
      </c>
      <c r="J85" s="33">
        <f t="shared" si="29"/>
        <v>-1641600</v>
      </c>
      <c r="K85" s="33">
        <f t="shared" si="30"/>
        <v>70.231748449570233</v>
      </c>
    </row>
    <row r="86">
      <c r="A86" s="30"/>
      <c r="B86" s="30">
        <v>41020100</v>
      </c>
      <c r="C86" s="34" t="s">
        <v>91</v>
      </c>
      <c r="D86" s="32">
        <v>5514600</v>
      </c>
      <c r="E86" s="32">
        <v>7745400</v>
      </c>
      <c r="F86" s="32">
        <v>3873000</v>
      </c>
      <c r="G86" s="32">
        <v>3873000</v>
      </c>
      <c r="H86" s="33">
        <f t="shared" si="27"/>
        <v>50.00387326671315</v>
      </c>
      <c r="I86" s="33">
        <f t="shared" si="28"/>
        <v>100</v>
      </c>
      <c r="J86" s="33">
        <f t="shared" si="29"/>
        <v>-1641600</v>
      </c>
      <c r="K86" s="33">
        <f t="shared" si="30"/>
        <v>70.231748449570233</v>
      </c>
    </row>
    <row r="87">
      <c r="A87" s="30"/>
      <c r="B87" s="30">
        <v>41030000</v>
      </c>
      <c r="C87" s="34" t="s">
        <v>92</v>
      </c>
      <c r="D87" s="32">
        <f>D88+D89</f>
        <v>43647500</v>
      </c>
      <c r="E87" s="32">
        <f t="shared" ref="E87:G87" si="33">E88+E89</f>
        <v>66587000</v>
      </c>
      <c r="F87" s="32">
        <f t="shared" si="33"/>
        <v>41664800</v>
      </c>
      <c r="G87" s="32">
        <f t="shared" si="33"/>
        <v>41664800</v>
      </c>
      <c r="H87" s="33">
        <f t="shared" si="27"/>
        <v>62.571973508342474</v>
      </c>
      <c r="I87" s="33">
        <f t="shared" si="28"/>
        <v>100</v>
      </c>
      <c r="J87" s="33">
        <f t="shared" si="29"/>
        <v>-1982700</v>
      </c>
      <c r="K87" s="33">
        <f t="shared" si="30"/>
        <v>95.457471791053322</v>
      </c>
    </row>
    <row r="88" ht="25.5">
      <c r="A88" s="30"/>
      <c r="B88" s="30">
        <v>41033900</v>
      </c>
      <c r="C88" s="34" t="s">
        <v>93</v>
      </c>
      <c r="D88" s="32">
        <v>42318500</v>
      </c>
      <c r="E88" s="32">
        <v>66587000</v>
      </c>
      <c r="F88" s="32">
        <v>41664800</v>
      </c>
      <c r="G88" s="32">
        <v>41664800</v>
      </c>
      <c r="H88" s="33">
        <f t="shared" si="27"/>
        <v>62.571973508342474</v>
      </c>
      <c r="I88" s="33">
        <f t="shared" si="28"/>
        <v>100</v>
      </c>
      <c r="J88" s="33">
        <f t="shared" si="29"/>
        <v>-653700</v>
      </c>
      <c r="K88" s="33">
        <f t="shared" si="30"/>
        <v>98.455285513427938</v>
      </c>
    </row>
    <row r="89">
      <c r="A89" s="30"/>
      <c r="B89" s="30">
        <v>41034500</v>
      </c>
      <c r="C89" s="34"/>
      <c r="D89" s="32">
        <v>1329000</v>
      </c>
      <c r="E89" s="32">
        <v>0</v>
      </c>
      <c r="F89" s="32">
        <v>0</v>
      </c>
      <c r="G89" s="32">
        <v>0</v>
      </c>
      <c r="H89" s="33" t="e">
        <f t="shared" si="27"/>
        <v>#DIV/0!</v>
      </c>
      <c r="I89" s="33" t="e">
        <f t="shared" si="28"/>
        <v>#DIV/0!</v>
      </c>
      <c r="J89" s="33">
        <f t="shared" si="29"/>
        <v>-1329000</v>
      </c>
      <c r="K89" s="33">
        <f t="shared" si="30"/>
        <v>0</v>
      </c>
    </row>
    <row r="90">
      <c r="A90" s="30"/>
      <c r="B90" s="30">
        <v>41040000</v>
      </c>
      <c r="C90" s="34" t="s">
        <v>94</v>
      </c>
      <c r="D90" s="32">
        <f>D92</f>
        <v>0</v>
      </c>
      <c r="E90" s="32">
        <f t="shared" ref="E90:G90" si="34">E92</f>
        <v>1850000</v>
      </c>
      <c r="F90" s="32">
        <f t="shared" si="34"/>
        <v>1850000</v>
      </c>
      <c r="G90" s="32">
        <f t="shared" si="34"/>
        <v>1850000</v>
      </c>
      <c r="H90" s="33">
        <f t="shared" si="27"/>
        <v>100</v>
      </c>
      <c r="I90" s="33">
        <f t="shared" si="28"/>
        <v>100</v>
      </c>
      <c r="J90" s="33">
        <f t="shared" si="29"/>
        <v>1850000</v>
      </c>
      <c r="K90" s="33" t="e">
        <f t="shared" si="30"/>
        <v>#DIV/0!</v>
      </c>
    </row>
    <row r="91" ht="51" hidden="1">
      <c r="A91" s="30"/>
      <c r="B91" s="30">
        <v>41040200</v>
      </c>
      <c r="C91" s="34" t="s">
        <v>95</v>
      </c>
      <c r="D91" s="32">
        <v>0</v>
      </c>
      <c r="E91" s="32">
        <v>0</v>
      </c>
      <c r="F91" s="32">
        <v>0</v>
      </c>
      <c r="G91" s="32">
        <v>0</v>
      </c>
      <c r="H91" s="33" t="e">
        <f t="shared" si="27"/>
        <v>#DIV/0!</v>
      </c>
      <c r="I91" s="33" t="e">
        <f t="shared" si="28"/>
        <v>#DIV/0!</v>
      </c>
      <c r="J91" s="33">
        <f t="shared" si="29"/>
        <v>0</v>
      </c>
      <c r="K91" s="33" t="e">
        <f t="shared" si="30"/>
        <v>#DIV/0!</v>
      </c>
    </row>
    <row r="92" ht="63.75">
      <c r="A92" s="30"/>
      <c r="B92" s="30">
        <v>41040500</v>
      </c>
      <c r="C92" s="34" t="s">
        <v>96</v>
      </c>
      <c r="D92" s="32">
        <v>0</v>
      </c>
      <c r="E92" s="32">
        <v>1850000</v>
      </c>
      <c r="F92" s="32">
        <v>1850000</v>
      </c>
      <c r="G92" s="32">
        <v>1850000</v>
      </c>
      <c r="H92" s="33">
        <f t="shared" si="27"/>
        <v>100</v>
      </c>
      <c r="I92" s="33">
        <f t="shared" si="28"/>
        <v>100</v>
      </c>
      <c r="J92" s="33">
        <f t="shared" si="29"/>
        <v>1850000</v>
      </c>
      <c r="K92" s="33" t="e">
        <f t="shared" si="30"/>
        <v>#DIV/0!</v>
      </c>
    </row>
    <row r="93" ht="25.5">
      <c r="A93" s="30"/>
      <c r="B93" s="30">
        <v>41050000</v>
      </c>
      <c r="C93" s="34" t="s">
        <v>97</v>
      </c>
      <c r="D93" s="32">
        <f>D94+D96+D98+D99</f>
        <v>2364809</v>
      </c>
      <c r="E93" s="32">
        <f t="shared" ref="E93:G93" si="35">E94+E96+E98+E99</f>
        <v>3945650</v>
      </c>
      <c r="F93" s="32">
        <f t="shared" si="35"/>
        <v>2103790</v>
      </c>
      <c r="G93" s="32">
        <f t="shared" si="35"/>
        <v>1526670</v>
      </c>
      <c r="H93" s="33">
        <f t="shared" si="27"/>
        <v>38.692484128090427</v>
      </c>
      <c r="I93" s="33">
        <f t="shared" si="28"/>
        <v>72.567604181025672</v>
      </c>
      <c r="J93" s="33">
        <f t="shared" si="29"/>
        <v>-838139</v>
      </c>
      <c r="K93" s="33">
        <f t="shared" si="30"/>
        <v>64.557856469592252</v>
      </c>
    </row>
    <row r="94" ht="38.25">
      <c r="A94" s="30"/>
      <c r="B94" s="30">
        <v>41051000</v>
      </c>
      <c r="C94" s="34" t="s">
        <v>98</v>
      </c>
      <c r="D94" s="32">
        <v>660600</v>
      </c>
      <c r="E94" s="32">
        <v>1216150</v>
      </c>
      <c r="F94" s="32">
        <v>761060</v>
      </c>
      <c r="G94" s="32">
        <v>761060</v>
      </c>
      <c r="H94" s="33">
        <f t="shared" si="27"/>
        <v>62.579451547917607</v>
      </c>
      <c r="I94" s="33">
        <f t="shared" si="28"/>
        <v>100</v>
      </c>
      <c r="J94" s="33">
        <f t="shared" si="29"/>
        <v>100460</v>
      </c>
      <c r="K94" s="33">
        <f t="shared" si="30"/>
        <v>115.20738722373601</v>
      </c>
    </row>
    <row r="95" hidden="1">
      <c r="A95" s="30"/>
      <c r="B95" s="30">
        <v>41051100</v>
      </c>
      <c r="C95" s="34"/>
      <c r="D95" s="32"/>
      <c r="E95" s="32"/>
      <c r="F95" s="32"/>
      <c r="G95" s="32"/>
      <c r="H95" s="33"/>
      <c r="I95" s="33"/>
      <c r="J95" s="33">
        <f t="shared" si="29"/>
        <v>0</v>
      </c>
      <c r="K95" s="33" t="e">
        <f t="shared" si="30"/>
        <v>#DIV/0!</v>
      </c>
    </row>
    <row r="96" ht="38.25">
      <c r="A96" s="30"/>
      <c r="B96" s="30">
        <v>41051200</v>
      </c>
      <c r="C96" s="34" t="s">
        <v>99</v>
      </c>
      <c r="D96" s="32">
        <v>130284</v>
      </c>
      <c r="E96" s="32">
        <v>333100</v>
      </c>
      <c r="F96" s="32">
        <v>146180</v>
      </c>
      <c r="G96" s="32">
        <v>116860</v>
      </c>
      <c r="H96" s="33">
        <f t="shared" si="27"/>
        <v>35.082557790453315</v>
      </c>
      <c r="I96" s="33">
        <f t="shared" si="28"/>
        <v>79.942536598713914</v>
      </c>
      <c r="J96" s="33">
        <f t="shared" si="29"/>
        <v>-13424</v>
      </c>
      <c r="K96" s="33">
        <f t="shared" si="30"/>
        <v>89.696355653802456</v>
      </c>
    </row>
    <row r="97" ht="38.25" hidden="1">
      <c r="A97" s="30"/>
      <c r="B97" s="30">
        <v>41051500</v>
      </c>
      <c r="C97" s="34" t="s">
        <v>100</v>
      </c>
      <c r="D97" s="32">
        <v>0</v>
      </c>
      <c r="E97" s="32">
        <v>0</v>
      </c>
      <c r="F97" s="32">
        <v>0</v>
      </c>
      <c r="G97" s="32">
        <v>0</v>
      </c>
      <c r="H97" s="33" t="e">
        <f t="shared" si="27"/>
        <v>#DIV/0!</v>
      </c>
      <c r="I97" s="33" t="e">
        <f t="shared" si="28"/>
        <v>#DIV/0!</v>
      </c>
      <c r="J97" s="33">
        <f t="shared" si="29"/>
        <v>0</v>
      </c>
      <c r="K97" s="33"/>
    </row>
    <row r="98">
      <c r="A98" s="30"/>
      <c r="B98" s="30">
        <v>41053900</v>
      </c>
      <c r="C98" s="34" t="s">
        <v>101</v>
      </c>
      <c r="D98" s="32">
        <v>976125</v>
      </c>
      <c r="E98" s="32">
        <v>2396400</v>
      </c>
      <c r="F98" s="32">
        <v>1196550</v>
      </c>
      <c r="G98" s="32">
        <v>648750</v>
      </c>
      <c r="H98" s="33">
        <f t="shared" si="27"/>
        <v>27.07185778668002</v>
      </c>
      <c r="I98" s="33">
        <f t="shared" si="28"/>
        <v>54.218377836279309</v>
      </c>
      <c r="J98" s="33">
        <f t="shared" si="29"/>
        <v>-327375</v>
      </c>
      <c r="K98" s="33">
        <f t="shared" si="30"/>
        <v>66.461774875144059</v>
      </c>
    </row>
    <row r="99" ht="38.25">
      <c r="A99" s="30"/>
      <c r="B99" s="30">
        <v>41055000</v>
      </c>
      <c r="C99" s="34" t="s">
        <v>102</v>
      </c>
      <c r="D99" s="32">
        <v>597800</v>
      </c>
      <c r="E99" s="32">
        <v>0</v>
      </c>
      <c r="F99" s="32">
        <v>0</v>
      </c>
      <c r="G99" s="32">
        <v>0</v>
      </c>
      <c r="H99" s="33" t="e">
        <f t="shared" si="27"/>
        <v>#DIV/0!</v>
      </c>
      <c r="I99" s="33" t="e">
        <f t="shared" si="28"/>
        <v>#DIV/0!</v>
      </c>
      <c r="J99" s="33">
        <f t="shared" si="29"/>
        <v>-597800</v>
      </c>
      <c r="K99" s="33">
        <f t="shared" si="30"/>
        <v>0</v>
      </c>
    </row>
    <row r="100" s="9" customFormat="1">
      <c r="A100" s="37" t="s">
        <v>103</v>
      </c>
      <c r="B100" s="37"/>
      <c r="C100" s="37"/>
      <c r="D100" s="38">
        <f>D13+D56+D79</f>
        <v>63647995.830000006</v>
      </c>
      <c r="E100" s="38">
        <f>E13+E56+E79</f>
        <v>154925000</v>
      </c>
      <c r="F100" s="38">
        <f>F13+F56+F79</f>
        <v>71837140</v>
      </c>
      <c r="G100" s="38">
        <f>G13+G56+G79</f>
        <v>51484262.190000005</v>
      </c>
      <c r="H100" s="39">
        <f t="shared" si="27"/>
        <v>33.231732896562853</v>
      </c>
      <c r="I100" s="39">
        <f t="shared" ref="I100:I131" si="36">G100/F100*100</f>
        <v>71.668028807939749</v>
      </c>
      <c r="J100" s="39">
        <f t="shared" si="29"/>
        <v>-12163733.640000001</v>
      </c>
      <c r="K100" s="39">
        <f t="shared" si="30"/>
        <v>80.889054743391114</v>
      </c>
    </row>
    <row r="101" s="9" customFormat="1">
      <c r="A101" s="40" t="s">
        <v>104</v>
      </c>
      <c r="B101" s="40"/>
      <c r="C101" s="40"/>
      <c r="D101" s="41">
        <f>D13+D56+D79+D83</f>
        <v>115174904.83000001</v>
      </c>
      <c r="E101" s="41">
        <f>E13+E56+E79+E83</f>
        <v>235053050</v>
      </c>
      <c r="F101" s="41">
        <f>F13+F56+F79+F83</f>
        <v>121328730</v>
      </c>
      <c r="G101" s="41">
        <f>G13+G56+G79+G83</f>
        <v>100398732.19</v>
      </c>
      <c r="H101" s="42">
        <f t="shared" si="27"/>
        <v>42.713222478925502</v>
      </c>
      <c r="I101" s="42">
        <f t="shared" si="36"/>
        <v>82.749347322765189</v>
      </c>
      <c r="J101" s="42">
        <f t="shared" si="29"/>
        <v>-14776172.640000015</v>
      </c>
      <c r="K101" s="42">
        <f t="shared" si="30"/>
        <v>87.170666507769312</v>
      </c>
    </row>
    <row r="102" ht="14.25" customHeight="1">
      <c r="A102" s="12"/>
      <c r="B102" s="43"/>
      <c r="C102" s="44" t="s">
        <v>105</v>
      </c>
      <c r="D102" s="45"/>
      <c r="E102" s="45"/>
      <c r="F102" s="45"/>
      <c r="G102" s="45"/>
      <c r="H102" s="46"/>
      <c r="I102" s="46"/>
      <c r="J102" s="46"/>
      <c r="K102" s="46"/>
    </row>
    <row r="103">
      <c r="B103" s="47">
        <v>10000000</v>
      </c>
      <c r="C103" s="48" t="s">
        <v>21</v>
      </c>
      <c r="D103" s="49">
        <f t="shared" ref="D103:G104" si="37">D104</f>
        <v>84592.190000000002</v>
      </c>
      <c r="E103" s="49">
        <f t="shared" ref="E103:E104" si="38">E104</f>
        <v>150000</v>
      </c>
      <c r="F103" s="49">
        <f t="shared" si="37"/>
        <v>75000</v>
      </c>
      <c r="G103" s="49">
        <f t="shared" si="37"/>
        <v>51864.849999999999</v>
      </c>
      <c r="H103" s="50">
        <f t="shared" si="27"/>
        <v>34.576566666666665</v>
      </c>
      <c r="I103" s="50">
        <f t="shared" si="36"/>
        <v>69.153133333333329</v>
      </c>
      <c r="J103" s="50">
        <f t="shared" si="29"/>
        <v>-32727.340000000004</v>
      </c>
      <c r="K103" s="50">
        <f t="shared" si="30"/>
        <v>61.311629359637095</v>
      </c>
    </row>
    <row r="104" ht="13.5">
      <c r="B104" s="30">
        <v>19000000</v>
      </c>
      <c r="C104" s="31" t="s">
        <v>106</v>
      </c>
      <c r="D104" s="32">
        <f t="shared" si="37"/>
        <v>84592.190000000002</v>
      </c>
      <c r="E104" s="32">
        <f t="shared" si="38"/>
        <v>150000</v>
      </c>
      <c r="F104" s="32">
        <f t="shared" si="37"/>
        <v>75000</v>
      </c>
      <c r="G104" s="32">
        <f t="shared" si="37"/>
        <v>51864.849999999999</v>
      </c>
      <c r="H104" s="51">
        <f t="shared" si="27"/>
        <v>34.576566666666665</v>
      </c>
      <c r="I104" s="51">
        <f t="shared" si="36"/>
        <v>69.153133333333329</v>
      </c>
      <c r="J104" s="51">
        <f t="shared" si="29"/>
        <v>-32727.340000000004</v>
      </c>
      <c r="K104" s="51">
        <f t="shared" si="30"/>
        <v>61.311629359637095</v>
      </c>
    </row>
    <row r="105">
      <c r="B105" s="30">
        <v>19010000</v>
      </c>
      <c r="C105" s="34" t="s">
        <v>107</v>
      </c>
      <c r="D105" s="32">
        <f>D106+D108</f>
        <v>84592.190000000002</v>
      </c>
      <c r="E105" s="32">
        <f t="shared" ref="E105:G105" si="39">E106+E108</f>
        <v>150000</v>
      </c>
      <c r="F105" s="32">
        <f t="shared" si="39"/>
        <v>75000</v>
      </c>
      <c r="G105" s="32">
        <f t="shared" si="39"/>
        <v>51864.849999999999</v>
      </c>
      <c r="H105" s="51">
        <f t="shared" si="27"/>
        <v>34.576566666666665</v>
      </c>
      <c r="I105" s="51">
        <f t="shared" si="36"/>
        <v>69.153133333333329</v>
      </c>
      <c r="J105" s="51">
        <f t="shared" si="29"/>
        <v>-32727.340000000004</v>
      </c>
      <c r="K105" s="51">
        <f t="shared" si="30"/>
        <v>61.311629359637095</v>
      </c>
    </row>
    <row r="106" ht="51">
      <c r="B106" s="30">
        <v>19010100</v>
      </c>
      <c r="C106" s="34" t="s">
        <v>108</v>
      </c>
      <c r="D106" s="32">
        <v>59326.349999999999</v>
      </c>
      <c r="E106" s="32">
        <v>90000</v>
      </c>
      <c r="F106" s="32">
        <v>45000</v>
      </c>
      <c r="G106" s="32">
        <v>29555.34</v>
      </c>
      <c r="H106" s="51">
        <f t="shared" si="27"/>
        <v>32.839266666666667</v>
      </c>
      <c r="I106" s="51">
        <f t="shared" si="36"/>
        <v>65.678533333333334</v>
      </c>
      <c r="J106" s="51">
        <f t="shared" si="29"/>
        <v>-29771.009999999998</v>
      </c>
      <c r="K106" s="51">
        <f t="shared" si="30"/>
        <v>49.818234224758477</v>
      </c>
    </row>
    <row r="107" ht="25.5" hidden="1">
      <c r="B107" s="30">
        <v>19010200</v>
      </c>
      <c r="C107" s="34" t="s">
        <v>109</v>
      </c>
      <c r="D107" s="32">
        <v>0</v>
      </c>
      <c r="E107" s="32">
        <v>0</v>
      </c>
      <c r="F107" s="32">
        <v>0</v>
      </c>
      <c r="G107" s="32">
        <v>0</v>
      </c>
      <c r="H107" s="51" t="e">
        <f t="shared" si="27"/>
        <v>#DIV/0!</v>
      </c>
      <c r="I107" s="51" t="e">
        <f t="shared" si="36"/>
        <v>#DIV/0!</v>
      </c>
      <c r="J107" s="51">
        <f t="shared" si="29"/>
        <v>0</v>
      </c>
      <c r="K107" s="51" t="e">
        <f t="shared" si="30"/>
        <v>#DIV/0!</v>
      </c>
    </row>
    <row r="108" ht="51">
      <c r="B108" s="30">
        <v>19010300</v>
      </c>
      <c r="C108" s="34" t="s">
        <v>110</v>
      </c>
      <c r="D108" s="32">
        <v>25265.84</v>
      </c>
      <c r="E108" s="32">
        <v>60000</v>
      </c>
      <c r="F108" s="32">
        <v>30000</v>
      </c>
      <c r="G108" s="32">
        <v>22309.509999999998</v>
      </c>
      <c r="H108" s="51">
        <f t="shared" si="27"/>
        <v>37.182516666666665</v>
      </c>
      <c r="I108" s="51">
        <f t="shared" si="36"/>
        <v>74.365033333333329</v>
      </c>
      <c r="J108" s="51">
        <f t="shared" si="29"/>
        <v>-2956.3300000000017</v>
      </c>
      <c r="K108" s="51">
        <f t="shared" si="30"/>
        <v>88.299102661934043</v>
      </c>
    </row>
    <row r="109">
      <c r="B109" s="52">
        <v>20000000</v>
      </c>
      <c r="C109" s="48" t="s">
        <v>63</v>
      </c>
      <c r="D109" s="49">
        <f>D112+D116</f>
        <v>2348607.9200000004</v>
      </c>
      <c r="E109" s="49">
        <f>E112+E116</f>
        <v>7162809.9800000004</v>
      </c>
      <c r="F109" s="49">
        <f t="shared" ref="F109:G109" si="40">F112+F116</f>
        <v>3581004.9900000002</v>
      </c>
      <c r="G109" s="49">
        <f t="shared" si="40"/>
        <v>3909787.9500000002</v>
      </c>
      <c r="H109" s="50">
        <f t="shared" si="27"/>
        <v>54.584554957019819</v>
      </c>
      <c r="I109" s="50">
        <f t="shared" si="36"/>
        <v>109.18130415674176</v>
      </c>
      <c r="J109" s="50">
        <f t="shared" si="29"/>
        <v>1561180.0299999998</v>
      </c>
      <c r="K109" s="50">
        <f t="shared" si="30"/>
        <v>166.47256941890919</v>
      </c>
    </row>
    <row r="110" ht="13.5" hidden="1">
      <c r="B110" s="30">
        <v>21000000</v>
      </c>
      <c r="C110" s="31" t="s">
        <v>64</v>
      </c>
      <c r="D110" s="32">
        <v>0</v>
      </c>
      <c r="E110" s="32">
        <v>0</v>
      </c>
      <c r="F110" s="32">
        <v>0</v>
      </c>
      <c r="G110" s="32">
        <v>0</v>
      </c>
      <c r="H110" s="51" t="e">
        <f t="shared" si="27"/>
        <v>#DIV/0!</v>
      </c>
      <c r="I110" s="51" t="e">
        <f t="shared" si="36"/>
        <v>#DIV/0!</v>
      </c>
      <c r="J110" s="51">
        <f t="shared" si="29"/>
        <v>0</v>
      </c>
      <c r="K110" s="51" t="e">
        <f t="shared" si="30"/>
        <v>#DIV/0!</v>
      </c>
    </row>
    <row r="111" ht="38.25" hidden="1">
      <c r="B111" s="30">
        <v>21110000</v>
      </c>
      <c r="C111" s="34" t="s">
        <v>111</v>
      </c>
      <c r="D111" s="32">
        <v>0</v>
      </c>
      <c r="E111" s="32">
        <v>0</v>
      </c>
      <c r="F111" s="32">
        <v>0</v>
      </c>
      <c r="G111" s="32">
        <v>0</v>
      </c>
      <c r="H111" s="51" t="e">
        <f t="shared" si="27"/>
        <v>#DIV/0!</v>
      </c>
      <c r="I111" s="51" t="e">
        <f t="shared" si="36"/>
        <v>#DIV/0!</v>
      </c>
      <c r="J111" s="51">
        <f t="shared" si="29"/>
        <v>0</v>
      </c>
      <c r="K111" s="51" t="e">
        <f t="shared" si="30"/>
        <v>#DIV/0!</v>
      </c>
    </row>
    <row r="112" ht="13.5">
      <c r="B112" s="30">
        <v>24000000</v>
      </c>
      <c r="C112" s="31" t="s">
        <v>82</v>
      </c>
      <c r="D112" s="32">
        <f>D113+D115</f>
        <v>134340.22</v>
      </c>
      <c r="E112" s="32">
        <f t="shared" ref="E112:G112" si="41">E113+E115</f>
        <v>80000</v>
      </c>
      <c r="F112" s="32">
        <f t="shared" si="41"/>
        <v>39600</v>
      </c>
      <c r="G112" s="32">
        <f t="shared" si="41"/>
        <v>2847.5</v>
      </c>
      <c r="H112" s="51">
        <f t="shared" si="27"/>
        <v>3.5593750000000002</v>
      </c>
      <c r="I112" s="51">
        <f t="shared" si="36"/>
        <v>7.1906565656565657</v>
      </c>
      <c r="J112" s="51">
        <f t="shared" si="29"/>
        <v>-131492.72</v>
      </c>
      <c r="K112" s="51">
        <f t="shared" si="30"/>
        <v>2.1196183838317371</v>
      </c>
    </row>
    <row r="113">
      <c r="B113" s="30">
        <v>24060000</v>
      </c>
      <c r="C113" s="34" t="s">
        <v>67</v>
      </c>
      <c r="D113" s="32">
        <f>D114</f>
        <v>58455.510000000002</v>
      </c>
      <c r="E113" s="32">
        <f t="shared" ref="E113:G113" si="42">E114</f>
        <v>80000</v>
      </c>
      <c r="F113" s="32">
        <f t="shared" si="42"/>
        <v>39600</v>
      </c>
      <c r="G113" s="32">
        <f t="shared" si="42"/>
        <v>2847.5</v>
      </c>
      <c r="H113" s="51">
        <f t="shared" si="27"/>
        <v>3.5593750000000002</v>
      </c>
      <c r="I113" s="51">
        <f t="shared" si="36"/>
        <v>7.1906565656565657</v>
      </c>
      <c r="J113" s="51">
        <f t="shared" si="29"/>
        <v>-55608.010000000002</v>
      </c>
      <c r="K113" s="51">
        <f t="shared" si="30"/>
        <v>4.8712259973439629</v>
      </c>
    </row>
    <row r="114" ht="38.25">
      <c r="B114" s="30">
        <v>24062100</v>
      </c>
      <c r="C114" s="34" t="s">
        <v>112</v>
      </c>
      <c r="D114" s="32">
        <v>58455.510000000002</v>
      </c>
      <c r="E114" s="32">
        <v>80000</v>
      </c>
      <c r="F114" s="32">
        <v>39600</v>
      </c>
      <c r="G114" s="32">
        <v>2847.5</v>
      </c>
      <c r="H114" s="51">
        <f t="shared" si="27"/>
        <v>3.5593750000000002</v>
      </c>
      <c r="I114" s="51">
        <f t="shared" si="36"/>
        <v>7.1906565656565657</v>
      </c>
      <c r="J114" s="51">
        <f t="shared" si="29"/>
        <v>-55608.010000000002</v>
      </c>
      <c r="K114" s="51">
        <f t="shared" si="30"/>
        <v>4.8712259973439629</v>
      </c>
    </row>
    <row r="115" ht="25.5">
      <c r="B115" s="30">
        <v>24170000</v>
      </c>
      <c r="C115" s="34" t="s">
        <v>113</v>
      </c>
      <c r="D115" s="32">
        <v>75884.710000000006</v>
      </c>
      <c r="E115" s="32">
        <v>0</v>
      </c>
      <c r="F115" s="32">
        <v>0</v>
      </c>
      <c r="G115" s="32">
        <v>0</v>
      </c>
      <c r="H115" s="51" t="e">
        <f t="shared" si="27"/>
        <v>#DIV/0!</v>
      </c>
      <c r="I115" s="51" t="e">
        <f t="shared" si="36"/>
        <v>#DIV/0!</v>
      </c>
      <c r="J115" s="51">
        <f t="shared" si="29"/>
        <v>-75884.710000000006</v>
      </c>
      <c r="K115" s="51">
        <f t="shared" si="30"/>
        <v>0</v>
      </c>
    </row>
    <row r="116" ht="13.5">
      <c r="B116" s="30">
        <v>25000000</v>
      </c>
      <c r="C116" s="31" t="s">
        <v>114</v>
      </c>
      <c r="D116" s="32">
        <f>D117+D122</f>
        <v>2214267.7000000002</v>
      </c>
      <c r="E116" s="32">
        <v>7082809.9800000004</v>
      </c>
      <c r="F116" s="32">
        <v>3541404.9900000002</v>
      </c>
      <c r="G116" s="32">
        <v>3906940.4500000002</v>
      </c>
      <c r="H116" s="51">
        <f t="shared" si="27"/>
        <v>55.160881924436431</v>
      </c>
      <c r="I116" s="51">
        <f t="shared" si="36"/>
        <v>110.32176384887286</v>
      </c>
      <c r="J116" s="51">
        <f t="shared" si="29"/>
        <v>1692672.75</v>
      </c>
      <c r="K116" s="51">
        <f t="shared" si="30"/>
        <v>176.44390739204658</v>
      </c>
    </row>
    <row r="117" ht="25.5">
      <c r="B117" s="30">
        <v>25010000</v>
      </c>
      <c r="C117" s="34" t="s">
        <v>115</v>
      </c>
      <c r="D117" s="32">
        <f>D118+D119+D120+D121</f>
        <v>973910.97999999998</v>
      </c>
      <c r="E117" s="32">
        <f t="shared" ref="E117:G117" si="43">E118+E119+E120+E121</f>
        <v>3290239</v>
      </c>
      <c r="F117" s="32">
        <f t="shared" si="43"/>
        <v>1645119.5</v>
      </c>
      <c r="G117" s="32">
        <f t="shared" si="43"/>
        <v>654372.26000000001</v>
      </c>
      <c r="H117" s="51">
        <f t="shared" si="27"/>
        <v>19.888289574100849</v>
      </c>
      <c r="I117" s="51">
        <f t="shared" si="36"/>
        <v>39.776579148201698</v>
      </c>
      <c r="J117" s="51">
        <f t="shared" si="29"/>
        <v>-319538.71999999997</v>
      </c>
      <c r="K117" s="51">
        <f t="shared" si="30"/>
        <v>67.190151198418562</v>
      </c>
    </row>
    <row r="118" ht="25.5">
      <c r="B118" s="30">
        <v>25010100</v>
      </c>
      <c r="C118" s="34" t="s">
        <v>116</v>
      </c>
      <c r="D118" s="32">
        <v>834080.22999999998</v>
      </c>
      <c r="E118" s="32">
        <v>3118668</v>
      </c>
      <c r="F118" s="32">
        <v>1559334</v>
      </c>
      <c r="G118" s="32">
        <v>522111.98999999999</v>
      </c>
      <c r="H118" s="51">
        <f t="shared" si="27"/>
        <v>16.741505989095344</v>
      </c>
      <c r="I118" s="51">
        <f t="shared" si="36"/>
        <v>33.483011978190689</v>
      </c>
      <c r="J118" s="51">
        <f t="shared" si="29"/>
        <v>-311968.23999999999</v>
      </c>
      <c r="K118" s="51">
        <f t="shared" si="30"/>
        <v>62.597334311592547</v>
      </c>
    </row>
    <row r="119">
      <c r="B119" s="30">
        <v>25010200</v>
      </c>
      <c r="C119" s="34"/>
      <c r="D119" s="32">
        <v>0</v>
      </c>
      <c r="E119" s="32">
        <v>5190</v>
      </c>
      <c r="F119" s="32">
        <v>2595</v>
      </c>
      <c r="G119" s="32">
        <v>0</v>
      </c>
      <c r="H119" s="51">
        <f t="shared" si="27"/>
        <v>0</v>
      </c>
      <c r="I119" s="51">
        <f t="shared" si="36"/>
        <v>0</v>
      </c>
      <c r="J119" s="51">
        <f t="shared" si="29"/>
        <v>0</v>
      </c>
      <c r="K119" s="51" t="e">
        <f t="shared" si="30"/>
        <v>#DIV/0!</v>
      </c>
    </row>
    <row r="120" ht="38.25">
      <c r="B120" s="30">
        <v>25010300</v>
      </c>
      <c r="C120" s="34" t="s">
        <v>117</v>
      </c>
      <c r="D120" s="32">
        <v>72129.610000000001</v>
      </c>
      <c r="E120" s="32">
        <v>160000</v>
      </c>
      <c r="F120" s="32">
        <v>80000</v>
      </c>
      <c r="G120" s="32">
        <v>125582.27</v>
      </c>
      <c r="H120" s="51">
        <f t="shared" si="27"/>
        <v>78.488918749999996</v>
      </c>
      <c r="I120" s="51">
        <f t="shared" si="36"/>
        <v>156.97783749999999</v>
      </c>
      <c r="J120" s="51">
        <f t="shared" si="29"/>
        <v>53452.660000000003</v>
      </c>
      <c r="K120" s="51">
        <f t="shared" si="30"/>
        <v>174.10640373627419</v>
      </c>
    </row>
    <row r="121" ht="38.25">
      <c r="B121" s="30">
        <v>25010400</v>
      </c>
      <c r="C121" s="34" t="s">
        <v>118</v>
      </c>
      <c r="D121" s="32">
        <v>67701.139999999999</v>
      </c>
      <c r="E121" s="32">
        <v>6381</v>
      </c>
      <c r="F121" s="32">
        <v>3190.5</v>
      </c>
      <c r="G121" s="32">
        <v>6678</v>
      </c>
      <c r="H121" s="51">
        <f t="shared" si="27"/>
        <v>104.65444287729196</v>
      </c>
      <c r="I121" s="51">
        <f t="shared" si="36"/>
        <v>209.30888575458391</v>
      </c>
      <c r="J121" s="51">
        <f t="shared" si="29"/>
        <v>-61023.139999999999</v>
      </c>
      <c r="K121" s="51">
        <f t="shared" si="30"/>
        <v>9.8639402527047544</v>
      </c>
    </row>
    <row r="122">
      <c r="B122" s="30">
        <v>25020000</v>
      </c>
      <c r="C122" s="34" t="s">
        <v>119</v>
      </c>
      <c r="D122" s="32">
        <f>D123+D124</f>
        <v>1240356.72</v>
      </c>
      <c r="E122" s="32">
        <f t="shared" ref="E122:G122" si="44">E123+E124</f>
        <v>3792570.98</v>
      </c>
      <c r="F122" s="32">
        <f t="shared" si="44"/>
        <v>1896285.49</v>
      </c>
      <c r="G122" s="32">
        <f t="shared" si="44"/>
        <v>3252568.1900000004</v>
      </c>
      <c r="H122" s="51">
        <f t="shared" si="27"/>
        <v>85.761564045928566</v>
      </c>
      <c r="I122" s="51">
        <f t="shared" si="36"/>
        <v>171.52312809185713</v>
      </c>
      <c r="J122" s="51">
        <f t="shared" si="29"/>
        <v>2012211.4700000004</v>
      </c>
      <c r="K122" s="51">
        <f t="shared" si="30"/>
        <v>262.22844908680793</v>
      </c>
    </row>
    <row r="123">
      <c r="B123" s="30">
        <v>25020100</v>
      </c>
      <c r="C123" s="34" t="s">
        <v>120</v>
      </c>
      <c r="D123" s="32">
        <v>834606.43999999994</v>
      </c>
      <c r="E123" s="32">
        <v>2964170.98</v>
      </c>
      <c r="F123" s="32">
        <v>1482085.49</v>
      </c>
      <c r="G123" s="32">
        <v>2853133.9700000002</v>
      </c>
      <c r="H123" s="51">
        <f t="shared" si="27"/>
        <v>96.254028166755759</v>
      </c>
      <c r="I123" s="51">
        <f t="shared" si="36"/>
        <v>192.50805633351152</v>
      </c>
      <c r="J123" s="51">
        <f t="shared" si="29"/>
        <v>2018527.5300000003</v>
      </c>
      <c r="K123" s="51">
        <f t="shared" si="30"/>
        <v>341.85381675224079</v>
      </c>
    </row>
    <row r="124" ht="63.75">
      <c r="B124" s="30">
        <v>25020200</v>
      </c>
      <c r="C124" s="34" t="s">
        <v>121</v>
      </c>
      <c r="D124" s="32">
        <v>405750.28000000003</v>
      </c>
      <c r="E124" s="32">
        <v>828400</v>
      </c>
      <c r="F124" s="32">
        <v>414200</v>
      </c>
      <c r="G124" s="32">
        <v>399434.21999999997</v>
      </c>
      <c r="H124" s="51">
        <f t="shared" si="27"/>
        <v>48.217554321583769</v>
      </c>
      <c r="I124" s="51">
        <f t="shared" si="36"/>
        <v>96.435108643167538</v>
      </c>
      <c r="J124" s="51">
        <f t="shared" si="29"/>
        <v>-6316.0600000000559</v>
      </c>
      <c r="K124" s="51">
        <f t="shared" si="30"/>
        <v>98.443362750113181</v>
      </c>
    </row>
    <row r="125">
      <c r="B125" s="52">
        <v>30000000</v>
      </c>
      <c r="C125" s="48" t="s">
        <v>84</v>
      </c>
      <c r="D125" s="49">
        <f t="shared" ref="D125:G127" si="45">D126</f>
        <v>151869.35999999999</v>
      </c>
      <c r="E125" s="49">
        <f t="shared" ref="E125:E127" si="46">E126</f>
        <v>0</v>
      </c>
      <c r="F125" s="49">
        <f t="shared" si="45"/>
        <v>0</v>
      </c>
      <c r="G125" s="49">
        <f t="shared" si="45"/>
        <v>53051.18</v>
      </c>
      <c r="H125" s="50" t="e">
        <f t="shared" si="27"/>
        <v>#DIV/0!</v>
      </c>
      <c r="I125" s="51" t="e">
        <f t="shared" si="36"/>
        <v>#DIV/0!</v>
      </c>
      <c r="J125" s="50">
        <f t="shared" si="29"/>
        <v>-98818.179999999993</v>
      </c>
      <c r="K125" s="50">
        <f t="shared" si="30"/>
        <v>34.932115339130952</v>
      </c>
    </row>
    <row r="126">
      <c r="B126" s="30">
        <v>33000000</v>
      </c>
      <c r="C126" s="34" t="s">
        <v>122</v>
      </c>
      <c r="D126" s="32">
        <f t="shared" si="45"/>
        <v>151869.35999999999</v>
      </c>
      <c r="E126" s="32">
        <f t="shared" si="46"/>
        <v>0</v>
      </c>
      <c r="F126" s="32">
        <f t="shared" si="45"/>
        <v>0</v>
      </c>
      <c r="G126" s="32">
        <f t="shared" si="45"/>
        <v>53051.18</v>
      </c>
      <c r="H126" s="51" t="e">
        <f t="shared" si="27"/>
        <v>#DIV/0!</v>
      </c>
      <c r="I126" s="51" t="e">
        <f t="shared" si="36"/>
        <v>#DIV/0!</v>
      </c>
      <c r="J126" s="51">
        <f t="shared" si="29"/>
        <v>-98818.179999999993</v>
      </c>
      <c r="K126" s="51">
        <f t="shared" si="30"/>
        <v>34.932115339130952</v>
      </c>
    </row>
    <row r="127">
      <c r="B127" s="30">
        <v>33010000</v>
      </c>
      <c r="C127" s="34" t="s">
        <v>123</v>
      </c>
      <c r="D127" s="32">
        <f t="shared" si="45"/>
        <v>151869.35999999999</v>
      </c>
      <c r="E127" s="32">
        <f t="shared" si="46"/>
        <v>0</v>
      </c>
      <c r="F127" s="32">
        <f t="shared" si="45"/>
        <v>0</v>
      </c>
      <c r="G127" s="32">
        <f t="shared" si="45"/>
        <v>53051.18</v>
      </c>
      <c r="H127" s="51" t="e">
        <f t="shared" si="27"/>
        <v>#DIV/0!</v>
      </c>
      <c r="I127" s="51" t="e">
        <f t="shared" si="36"/>
        <v>#DIV/0!</v>
      </c>
      <c r="J127" s="51">
        <f t="shared" si="29"/>
        <v>-98818.179999999993</v>
      </c>
      <c r="K127" s="51">
        <f t="shared" si="30"/>
        <v>34.932115339130952</v>
      </c>
    </row>
    <row r="128" ht="63.75">
      <c r="B128" s="30">
        <v>33010100</v>
      </c>
      <c r="C128" s="34" t="s">
        <v>124</v>
      </c>
      <c r="D128" s="32">
        <v>151869.35999999999</v>
      </c>
      <c r="E128" s="32">
        <v>0</v>
      </c>
      <c r="F128" s="32">
        <v>0</v>
      </c>
      <c r="G128" s="32">
        <v>53051.18</v>
      </c>
      <c r="H128" s="51" t="e">
        <f t="shared" si="27"/>
        <v>#DIV/0!</v>
      </c>
      <c r="I128" s="51" t="e">
        <f t="shared" si="36"/>
        <v>#DIV/0!</v>
      </c>
      <c r="J128" s="51">
        <f t="shared" si="29"/>
        <v>-98818.179999999993</v>
      </c>
      <c r="K128" s="51">
        <f t="shared" si="30"/>
        <v>34.932115339130952</v>
      </c>
    </row>
    <row r="129">
      <c r="B129" s="53" t="s">
        <v>103</v>
      </c>
      <c r="C129" s="54"/>
      <c r="D129" s="38">
        <f>D103+D109+D125</f>
        <v>2585069.4700000002</v>
      </c>
      <c r="E129" s="38">
        <f>E103+E109+E125</f>
        <v>7312809.9800000004</v>
      </c>
      <c r="F129" s="38">
        <f t="shared" ref="F129:G129" si="47">F103+F109+F125</f>
        <v>3656004.9900000002</v>
      </c>
      <c r="G129" s="38">
        <f t="shared" si="47"/>
        <v>4014703.9800000004</v>
      </c>
      <c r="H129" s="39">
        <f t="shared" si="27"/>
        <v>54.899607551405296</v>
      </c>
      <c r="I129" s="39">
        <f t="shared" si="36"/>
        <v>109.81122812964215</v>
      </c>
      <c r="J129" s="39">
        <f t="shared" si="29"/>
        <v>1429634.5100000002</v>
      </c>
      <c r="K129" s="39">
        <f t="shared" si="30"/>
        <v>155.30352381593829</v>
      </c>
    </row>
    <row r="130">
      <c r="B130" s="55" t="s">
        <v>125</v>
      </c>
      <c r="C130" s="56"/>
      <c r="D130" s="41">
        <f>D129</f>
        <v>2585069.4700000002</v>
      </c>
      <c r="E130" s="41">
        <f>E129</f>
        <v>7312809.9800000004</v>
      </c>
      <c r="F130" s="41">
        <f t="shared" ref="F130:G130" si="48">F129</f>
        <v>3656004.9900000002</v>
      </c>
      <c r="G130" s="41">
        <f t="shared" si="48"/>
        <v>4014703.9800000004</v>
      </c>
      <c r="H130" s="42">
        <f t="shared" si="27"/>
        <v>54.899607551405296</v>
      </c>
      <c r="I130" s="42">
        <f t="shared" si="36"/>
        <v>109.81122812964215</v>
      </c>
      <c r="J130" s="42">
        <f t="shared" si="29"/>
        <v>1429634.5100000002</v>
      </c>
      <c r="K130" s="42">
        <f t="shared" si="30"/>
        <v>155.30352381593829</v>
      </c>
    </row>
    <row r="131">
      <c r="B131" s="57" t="s">
        <v>126</v>
      </c>
      <c r="C131" s="58"/>
      <c r="D131" s="59">
        <f>D101+D130</f>
        <v>117759974.30000001</v>
      </c>
      <c r="E131" s="59">
        <f t="shared" ref="E131:F131" si="49">E101+E130</f>
        <v>242365859.97999999</v>
      </c>
      <c r="F131" s="59">
        <f t="shared" si="49"/>
        <v>124984734.98999999</v>
      </c>
      <c r="G131" s="59">
        <f>G101+G130</f>
        <v>104413436.17</v>
      </c>
      <c r="H131" s="60">
        <f t="shared" si="27"/>
        <v>43.080917493336806</v>
      </c>
      <c r="I131" s="60">
        <f t="shared" si="36"/>
        <v>83.540950963614961</v>
      </c>
      <c r="J131" s="60">
        <f t="shared" si="29"/>
        <v>-13346538.13000001</v>
      </c>
      <c r="K131" s="60">
        <f t="shared" si="30"/>
        <v>88.666320446029502</v>
      </c>
    </row>
    <row r="133">
      <c r="B133" s="1" t="s">
        <v>127</v>
      </c>
      <c r="D133" s="2" t="s">
        <v>128</v>
      </c>
    </row>
  </sheetData>
  <mergeCells count="17">
    <mergeCell ref="G1:K4"/>
    <mergeCell ref="A6:K6"/>
    <mergeCell ref="B7:K7"/>
    <mergeCell ref="A9:A10"/>
    <mergeCell ref="B9:B10"/>
    <mergeCell ref="C9:C10"/>
    <mergeCell ref="D9:D10"/>
    <mergeCell ref="E9:E10"/>
    <mergeCell ref="F9:F10"/>
    <mergeCell ref="G9:G10"/>
    <mergeCell ref="H9:I9"/>
    <mergeCell ref="J9:K9"/>
    <mergeCell ref="A100:C100"/>
    <mergeCell ref="A101:C101"/>
    <mergeCell ref="B129:C129"/>
    <mergeCell ref="B130:C130"/>
    <mergeCell ref="B131:C131"/>
  </mergeCells>
  <printOptions headings="0" gridLines="0"/>
  <pageMargins left="0.59055118110236249" right="0.59055118110236249" top="0.39370078740157477" bottom="0.39370078740157477" header="0" footer="0"/>
  <pageSetup blackAndWhite="0" cellComments="none" copies="1" draft="0" errors="displayed" firstPageNumber="-1" fitToHeight="0" fitToWidth="1" horizontalDpi="600" orientation="portrait" pageOrder="downThenOver" paperSize="9" scale="62" useFirstPageNumber="0" usePrinterDefaults="1" verticalDpi="0"/>
  <headerFooter differentFirst="1">
    <oddHeader>&amp;C &amp;P&amp;Rпродовження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СТАЛЬНИЧЕНКО Юрій Валерійович</cp:lastModifiedBy>
  <cp:revision>5</cp:revision>
  <dcterms:created xsi:type="dcterms:W3CDTF">2020-04-02T06:17:40Z</dcterms:created>
  <dcterms:modified xsi:type="dcterms:W3CDTF">2022-08-31T13:01:46Z</dcterms:modified>
</cp:coreProperties>
</file>