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липня 2022 року\рішення\"/>
    </mc:Choice>
  </mc:AlternateContent>
  <xr:revisionPtr revIDLastSave="0" documentId="10_ncr:8100000_{0ECE2FB4-1E62-4F38-9693-CCDD74F21592}" xr6:coauthVersionLast="34" xr6:coauthVersionMax="34" xr10:uidLastSave="{00000000-0000-0000-0000-000000000000}"/>
  <bookViews>
    <workbookView xWindow="0" yWindow="0" windowWidth="15348" windowHeight="6780" xr2:uid="{00000000-000D-0000-FFFF-FFFF00000000}"/>
  </bookViews>
  <sheets>
    <sheet name="Лист1" sheetId="1" r:id="rId1"/>
  </sheets>
  <definedNames>
    <definedName name="_xlnm.Print_Titles" localSheetId="0">Лист1!$A:$C,Лист1!$9:$10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F127" i="1"/>
  <c r="G127" i="1"/>
  <c r="D127" i="1"/>
  <c r="E126" i="1"/>
  <c r="F126" i="1"/>
  <c r="G126" i="1"/>
  <c r="I126" i="1" s="1"/>
  <c r="D126" i="1"/>
  <c r="E122" i="1"/>
  <c r="F122" i="1"/>
  <c r="G122" i="1"/>
  <c r="D122" i="1"/>
  <c r="E117" i="1"/>
  <c r="F117" i="1"/>
  <c r="G117" i="1"/>
  <c r="D117" i="1"/>
  <c r="D116" i="1" s="1"/>
  <c r="E113" i="1"/>
  <c r="E112" i="1" s="1"/>
  <c r="F113" i="1"/>
  <c r="F112" i="1" s="1"/>
  <c r="G113" i="1"/>
  <c r="G112" i="1" s="1"/>
  <c r="D113" i="1"/>
  <c r="D112" i="1" s="1"/>
  <c r="E104" i="1"/>
  <c r="E105" i="1"/>
  <c r="F105" i="1"/>
  <c r="F104" i="1" s="1"/>
  <c r="G105" i="1"/>
  <c r="G104" i="1" s="1"/>
  <c r="D105" i="1"/>
  <c r="D104" i="1" s="1"/>
  <c r="I127" i="1"/>
  <c r="I128" i="1"/>
  <c r="K115" i="1"/>
  <c r="I115" i="1"/>
  <c r="H26" i="1"/>
  <c r="I26" i="1"/>
  <c r="H21" i="1"/>
  <c r="I21" i="1"/>
  <c r="E93" i="1"/>
  <c r="F93" i="1"/>
  <c r="G93" i="1"/>
  <c r="D93" i="1"/>
  <c r="E90" i="1"/>
  <c r="F90" i="1"/>
  <c r="G90" i="1"/>
  <c r="D90" i="1"/>
  <c r="E87" i="1"/>
  <c r="F87" i="1"/>
  <c r="G87" i="1"/>
  <c r="D87" i="1"/>
  <c r="E85" i="1"/>
  <c r="E84" i="1" s="1"/>
  <c r="F85" i="1"/>
  <c r="F84" i="1" s="1"/>
  <c r="G85" i="1"/>
  <c r="G84" i="1" s="1"/>
  <c r="D85" i="1"/>
  <c r="D84" i="1" s="1"/>
  <c r="E76" i="1"/>
  <c r="E75" i="1" s="1"/>
  <c r="F76" i="1"/>
  <c r="F75" i="1" s="1"/>
  <c r="G76" i="1"/>
  <c r="G75" i="1" s="1"/>
  <c r="D76" i="1"/>
  <c r="D75" i="1" s="1"/>
  <c r="E72" i="1"/>
  <c r="F72" i="1"/>
  <c r="G72" i="1"/>
  <c r="D72" i="1"/>
  <c r="E70" i="1"/>
  <c r="F70" i="1"/>
  <c r="G70" i="1"/>
  <c r="D70" i="1"/>
  <c r="E66" i="1"/>
  <c r="E65" i="1" s="1"/>
  <c r="F66" i="1"/>
  <c r="F65" i="1" s="1"/>
  <c r="G66" i="1"/>
  <c r="G65" i="1" s="1"/>
  <c r="D66" i="1"/>
  <c r="D65" i="1" s="1"/>
  <c r="E60" i="1"/>
  <c r="F60" i="1"/>
  <c r="G60" i="1"/>
  <c r="E58" i="1"/>
  <c r="F58" i="1"/>
  <c r="F57" i="1" s="1"/>
  <c r="G58" i="1"/>
  <c r="D58" i="1"/>
  <c r="D57" i="1" s="1"/>
  <c r="D60" i="1"/>
  <c r="E52" i="1"/>
  <c r="F52" i="1"/>
  <c r="G52" i="1"/>
  <c r="G37" i="1" s="1"/>
  <c r="E49" i="1"/>
  <c r="F49" i="1"/>
  <c r="G49" i="1"/>
  <c r="E38" i="1"/>
  <c r="E37" i="1" s="1"/>
  <c r="F38" i="1"/>
  <c r="G38" i="1"/>
  <c r="E34" i="1"/>
  <c r="F34" i="1"/>
  <c r="G34" i="1"/>
  <c r="E32" i="1"/>
  <c r="F32" i="1"/>
  <c r="G32" i="1"/>
  <c r="E30" i="1"/>
  <c r="F30" i="1"/>
  <c r="G30" i="1"/>
  <c r="G29" i="1" s="1"/>
  <c r="E23" i="1"/>
  <c r="E22" i="1" s="1"/>
  <c r="F23" i="1"/>
  <c r="G23" i="1"/>
  <c r="G22" i="1" s="1"/>
  <c r="F22" i="1"/>
  <c r="E20" i="1"/>
  <c r="F20" i="1"/>
  <c r="G20" i="1"/>
  <c r="H20" i="1" s="1"/>
  <c r="G14" i="1"/>
  <c r="E15" i="1"/>
  <c r="F15" i="1"/>
  <c r="F14" i="1" s="1"/>
  <c r="G15" i="1"/>
  <c r="D37" i="1"/>
  <c r="D52" i="1"/>
  <c r="D49" i="1"/>
  <c r="D38" i="1"/>
  <c r="D34" i="1"/>
  <c r="D29" i="1" s="1"/>
  <c r="D32" i="1"/>
  <c r="D30" i="1"/>
  <c r="D27" i="1"/>
  <c r="D22" i="1" s="1"/>
  <c r="D23" i="1"/>
  <c r="D20" i="1"/>
  <c r="D15" i="1"/>
  <c r="D14" i="1" s="1"/>
  <c r="I20" i="1" l="1"/>
  <c r="F29" i="1"/>
  <c r="F37" i="1"/>
  <c r="G57" i="1"/>
  <c r="E57" i="1"/>
  <c r="E14" i="1"/>
  <c r="E29" i="1"/>
  <c r="F13" i="1"/>
  <c r="G13" i="1"/>
  <c r="J119" i="1"/>
  <c r="K119" i="1"/>
  <c r="K90" i="1"/>
  <c r="K91" i="1"/>
  <c r="K92" i="1"/>
  <c r="H89" i="1"/>
  <c r="I89" i="1"/>
  <c r="J67" i="1"/>
  <c r="K67" i="1"/>
  <c r="J36" i="1"/>
  <c r="K36" i="1"/>
  <c r="J35" i="1"/>
  <c r="K35" i="1"/>
  <c r="H119" i="1"/>
  <c r="I119" i="1"/>
  <c r="H36" i="1"/>
  <c r="I36" i="1"/>
  <c r="H35" i="1"/>
  <c r="I35" i="1"/>
  <c r="E13" i="1" l="1"/>
  <c r="J64" i="1" l="1"/>
  <c r="K64" i="1"/>
  <c r="J26" i="1"/>
  <c r="K26" i="1"/>
  <c r="J91" i="1" l="1"/>
  <c r="J92" i="1"/>
  <c r="D125" i="1" l="1"/>
  <c r="D109" i="1"/>
  <c r="D103" i="1"/>
  <c r="H92" i="1"/>
  <c r="I92" i="1"/>
  <c r="H64" i="1"/>
  <c r="I64" i="1"/>
  <c r="D129" i="1" l="1"/>
  <c r="D130" i="1" s="1"/>
  <c r="D83" i="1"/>
  <c r="D56" i="1"/>
  <c r="D13" i="1"/>
  <c r="D101" i="1" l="1"/>
  <c r="D131" i="1" s="1"/>
  <c r="D100" i="1"/>
  <c r="F125" i="1"/>
  <c r="G125" i="1"/>
  <c r="F109" i="1"/>
  <c r="G109" i="1"/>
  <c r="F103" i="1"/>
  <c r="F129" i="1" s="1"/>
  <c r="F130" i="1" s="1"/>
  <c r="G103" i="1"/>
  <c r="E103" i="1"/>
  <c r="E109" i="1"/>
  <c r="E125" i="1"/>
  <c r="J99" i="1"/>
  <c r="K99" i="1"/>
  <c r="K110" i="1"/>
  <c r="K111" i="1"/>
  <c r="I110" i="1"/>
  <c r="I111" i="1"/>
  <c r="I58" i="1"/>
  <c r="I59" i="1"/>
  <c r="K50" i="1"/>
  <c r="K47" i="1"/>
  <c r="K48" i="1"/>
  <c r="J47" i="1"/>
  <c r="J48" i="1"/>
  <c r="I50" i="1"/>
  <c r="I40" i="1"/>
  <c r="K30" i="1"/>
  <c r="K31" i="1"/>
  <c r="K32" i="1"/>
  <c r="K33" i="1"/>
  <c r="I30" i="1"/>
  <c r="I31" i="1"/>
  <c r="I32" i="1"/>
  <c r="I33" i="1"/>
  <c r="K24" i="1"/>
  <c r="I24" i="1"/>
  <c r="G83" i="1"/>
  <c r="H99" i="1"/>
  <c r="I99" i="1"/>
  <c r="I125" i="1" l="1"/>
  <c r="E129" i="1"/>
  <c r="E130" i="1" s="1"/>
  <c r="G129" i="1"/>
  <c r="G130" i="1" s="1"/>
  <c r="H67" i="1" l="1"/>
  <c r="I67" i="1"/>
  <c r="H48" i="1"/>
  <c r="I48" i="1"/>
  <c r="F83" i="1"/>
  <c r="F56" i="1"/>
  <c r="G56" i="1"/>
  <c r="E56" i="1"/>
  <c r="E100" i="1" s="1"/>
  <c r="E83" i="1"/>
  <c r="G101" i="1" l="1"/>
  <c r="G131" i="1" s="1"/>
  <c r="F101" i="1"/>
  <c r="E101" i="1"/>
  <c r="G100" i="1"/>
  <c r="H100" i="1" s="1"/>
  <c r="F100" i="1"/>
  <c r="I130" i="1"/>
  <c r="E131" i="1"/>
  <c r="F131" i="1"/>
  <c r="J131" i="1"/>
  <c r="K103" i="1"/>
  <c r="K104" i="1"/>
  <c r="K105" i="1"/>
  <c r="K106" i="1"/>
  <c r="K107" i="1"/>
  <c r="K108" i="1"/>
  <c r="K109" i="1"/>
  <c r="K112" i="1"/>
  <c r="K113" i="1"/>
  <c r="K114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20" i="1"/>
  <c r="J121" i="1"/>
  <c r="J122" i="1"/>
  <c r="J123" i="1"/>
  <c r="J124" i="1"/>
  <c r="J125" i="1"/>
  <c r="J126" i="1"/>
  <c r="J127" i="1"/>
  <c r="J128" i="1"/>
  <c r="J129" i="1"/>
  <c r="J130" i="1"/>
  <c r="I103" i="1"/>
  <c r="I104" i="1"/>
  <c r="I105" i="1"/>
  <c r="I106" i="1"/>
  <c r="I107" i="1"/>
  <c r="I108" i="1"/>
  <c r="I109" i="1"/>
  <c r="I112" i="1"/>
  <c r="I113" i="1"/>
  <c r="I114" i="1"/>
  <c r="I116" i="1"/>
  <c r="I117" i="1"/>
  <c r="I118" i="1"/>
  <c r="I120" i="1"/>
  <c r="I121" i="1"/>
  <c r="I122" i="1"/>
  <c r="I123" i="1"/>
  <c r="I124" i="1"/>
  <c r="I129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20" i="1"/>
  <c r="H121" i="1"/>
  <c r="H122" i="1"/>
  <c r="H123" i="1"/>
  <c r="H124" i="1"/>
  <c r="H125" i="1"/>
  <c r="H126" i="1"/>
  <c r="H127" i="1"/>
  <c r="H128" i="1"/>
  <c r="H129" i="1"/>
  <c r="H130" i="1"/>
  <c r="K14" i="1"/>
  <c r="K15" i="1"/>
  <c r="K16" i="1"/>
  <c r="K17" i="1"/>
  <c r="K18" i="1"/>
  <c r="K19" i="1"/>
  <c r="K20" i="1"/>
  <c r="K21" i="1"/>
  <c r="K22" i="1"/>
  <c r="K23" i="1"/>
  <c r="K25" i="1"/>
  <c r="K27" i="1"/>
  <c r="K28" i="1"/>
  <c r="K29" i="1"/>
  <c r="K34" i="1"/>
  <c r="K37" i="1"/>
  <c r="K38" i="1"/>
  <c r="K39" i="1"/>
  <c r="K40" i="1"/>
  <c r="K41" i="1"/>
  <c r="K42" i="1"/>
  <c r="K43" i="1"/>
  <c r="K44" i="1"/>
  <c r="K45" i="1"/>
  <c r="K46" i="1"/>
  <c r="K49" i="1"/>
  <c r="K51" i="1"/>
  <c r="K52" i="1"/>
  <c r="K53" i="1"/>
  <c r="K54" i="1"/>
  <c r="K55" i="1"/>
  <c r="K56" i="1"/>
  <c r="K57" i="1"/>
  <c r="K58" i="1"/>
  <c r="K59" i="1"/>
  <c r="K60" i="1"/>
  <c r="K62" i="1"/>
  <c r="K63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3" i="1"/>
  <c r="K94" i="1"/>
  <c r="K95" i="1"/>
  <c r="K96" i="1"/>
  <c r="K98" i="1"/>
  <c r="K101" i="1"/>
  <c r="K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7" i="1"/>
  <c r="J38" i="1"/>
  <c r="J39" i="1"/>
  <c r="J40" i="1"/>
  <c r="J41" i="1"/>
  <c r="J42" i="1"/>
  <c r="J43" i="1"/>
  <c r="J44" i="1"/>
  <c r="J45" i="1"/>
  <c r="J46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3" i="1"/>
  <c r="J94" i="1"/>
  <c r="J95" i="1"/>
  <c r="J96" i="1"/>
  <c r="J97" i="1"/>
  <c r="J98" i="1"/>
  <c r="J101" i="1"/>
  <c r="J13" i="1"/>
  <c r="H101" i="1"/>
  <c r="I14" i="1"/>
  <c r="I15" i="1"/>
  <c r="I16" i="1"/>
  <c r="I17" i="1"/>
  <c r="I18" i="1"/>
  <c r="I19" i="1"/>
  <c r="I22" i="1"/>
  <c r="I23" i="1"/>
  <c r="I25" i="1"/>
  <c r="I27" i="1"/>
  <c r="I28" i="1"/>
  <c r="I29" i="1"/>
  <c r="I34" i="1"/>
  <c r="I37" i="1"/>
  <c r="I38" i="1"/>
  <c r="I39" i="1"/>
  <c r="I41" i="1"/>
  <c r="I42" i="1"/>
  <c r="I43" i="1"/>
  <c r="I44" i="1"/>
  <c r="I45" i="1"/>
  <c r="I46" i="1"/>
  <c r="I47" i="1"/>
  <c r="I49" i="1"/>
  <c r="I51" i="1"/>
  <c r="I52" i="1"/>
  <c r="I53" i="1"/>
  <c r="I54" i="1"/>
  <c r="I55" i="1"/>
  <c r="I56" i="1"/>
  <c r="I57" i="1"/>
  <c r="I60" i="1"/>
  <c r="I62" i="1"/>
  <c r="I63" i="1"/>
  <c r="I65" i="1"/>
  <c r="I66" i="1"/>
  <c r="I68" i="1"/>
  <c r="I69" i="1"/>
  <c r="I70" i="1"/>
  <c r="I71" i="1"/>
  <c r="I72" i="1"/>
  <c r="I73" i="1"/>
  <c r="I74" i="1"/>
  <c r="I75" i="1"/>
  <c r="I76" i="1"/>
  <c r="I77" i="1"/>
  <c r="I78" i="1"/>
  <c r="I83" i="1"/>
  <c r="I84" i="1"/>
  <c r="I85" i="1"/>
  <c r="I86" i="1"/>
  <c r="I87" i="1"/>
  <c r="I88" i="1"/>
  <c r="I90" i="1"/>
  <c r="I91" i="1"/>
  <c r="I93" i="1"/>
  <c r="I94" i="1"/>
  <c r="I96" i="1"/>
  <c r="I97" i="1"/>
  <c r="I98" i="1"/>
  <c r="I13" i="1"/>
  <c r="H24" i="1"/>
  <c r="H25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3" i="1"/>
  <c r="H94" i="1"/>
  <c r="H96" i="1"/>
  <c r="H97" i="1"/>
  <c r="H98" i="1"/>
  <c r="H14" i="1"/>
  <c r="H15" i="1"/>
  <c r="H16" i="1"/>
  <c r="H17" i="1"/>
  <c r="H18" i="1"/>
  <c r="H19" i="1"/>
  <c r="H22" i="1"/>
  <c r="H23" i="1"/>
  <c r="H13" i="1"/>
  <c r="K100" i="1" l="1"/>
  <c r="I101" i="1"/>
  <c r="J100" i="1"/>
  <c r="I100" i="1"/>
  <c r="K131" i="1"/>
  <c r="H131" i="1"/>
  <c r="I131" i="1"/>
</calcChain>
</file>

<file path=xl/sharedStrings.xml><?xml version="1.0" encoding="utf-8"?>
<sst xmlns="http://schemas.openxmlformats.org/spreadsheetml/2006/main" count="140" uniqueCount="129">
  <si>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</si>
  <si>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</si>
  <si>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</si>
  <si>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</si>
  <si>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</si>
  <si>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</si>
  <si>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</si>
  <si>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</si>
  <si>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</si>
  <si>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</si>
  <si>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</si>
  <si>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</si>
  <si>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</si>
  <si>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</si>
  <si>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</si>
  <si>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</si>
  <si>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</si>
  <si>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</si>
  <si>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</si>
  <si>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</si>
  <si>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</si>
  <si>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</si>
  <si>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</si>
  <si>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</si>
  <si>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</si>
  <si>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</si>
  <si>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</si>
  <si>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</si>
  <si>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</si>
  <si>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</si>
  <si>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</si>
  <si>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</si>
  <si>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</si>
  <si>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</si>
  <si>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</si>
  <si>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</si>
  <si>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</si>
  <si>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</si>
  <si>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</si>
  <si>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</si>
  <si>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</si>
  <si>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</si>
  <si>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</si>
  <si>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</si>
  <si>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</si>
  <si>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</si>
  <si>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</si>
  <si>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</si>
  <si>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</si>
  <si>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</si>
  <si>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</si>
  <si>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</si>
  <si>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</si>
  <si>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</si>
  <si>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</si>
  <si>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</si>
  <si>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</si>
  <si>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</si>
  <si>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</si>
  <si>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</si>
  <si>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</si>
  <si>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</si>
  <si>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</si>
  <si>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</si>
  <si>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</si>
  <si>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</si>
  <si>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</si>
  <si>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</si>
  <si>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</si>
  <si>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</si>
  <si>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</si>
  <si>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</si>
  <si>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</si>
  <si>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</si>
  <si>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</si>
  <si>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</si>
  <si>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</si>
  <si>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</si>
  <si>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</si>
  <si>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</si>
  <si>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</si>
  <si>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</si>
  <si>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</si>
  <si>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</si>
  <si>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</si>
  <si>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</si>
  <si>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</si>
  <si>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</si>
  <si>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</si>
  <si>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</si>
  <si>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</si>
  <si>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</si>
  <si>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</si>
  <si>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</si>
  <si>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</si>
  <si>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</si>
  <si>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</si>
  <si>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</si>
  <si>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</si>
  <si>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</si>
  <si>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</si>
  <si>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</si>
  <si>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</si>
  <si>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</si>
  <si>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</si>
  <si>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</si>
  <si>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</si>
  <si>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</si>
  <si>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</si>
  <si>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</si>
  <si>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</si>
  <si>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</si>
  <si>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Всього доходів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</si>
  <si>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</si>
  <si>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Бюджет на 2022 рік з урахуванням змін </t>
  </si>
  <si>
    <t>Транспортний податок з юридичних осіб </t>
  </si>
  <si>
    <t>Плата за встановлення земельного сервітуту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</si>
  <si>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</si>
  <si>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</si>
  <si>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Звіт про виконання бюджету Менської ТГ за 1 півріччя 2022 року</t>
  </si>
  <si>
    <t>Звітні дані за І півріччя 2021 року</t>
  </si>
  <si>
    <t>Виконано за І півріччя 2022 року</t>
  </si>
  <si>
    <t>До звітних даних за І півріччя 2021 року</t>
  </si>
  <si>
    <t>Рентна плата за спеціальне використання води водних об`єктів місцевого значення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</si>
  <si>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</si>
  <si>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</si>
  <si>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Алла НЕРОСЛИК</t>
  </si>
  <si>
    <t xml:space="preserve">Додаток №1 до рішення виконавчого комітету Менської міської ради № 111  26 липня 2022 року
</t>
  </si>
  <si>
    <t>Начальник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</si>
</sst>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0" fontId="6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164" fontId="1" fillId="3" borderId="2" xfId="0" applyNumberFormat="1" applyFont="1" applyFill="1" applyBorder="1"/>
    <xf numFmtId="0" fontId="1" fillId="0" borderId="0" xfId="0" applyFont="1"/>
    <xf numFmtId="164" fontId="1" fillId="7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164" fontId="1" fillId="6" borderId="2" xfId="0" applyNumberFormat="1" applyFont="1" applyFill="1" applyBorder="1"/>
    <xf numFmtId="164" fontId="2" fillId="9" borderId="2" xfId="0" applyNumberFormat="1" applyFont="1" applyFill="1" applyBorder="1"/>
    <xf numFmtId="164" fontId="1" fillId="5" borderId="2" xfId="0" applyNumberFormat="1" applyFont="1" applyFill="1" applyBorder="1"/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4" xfId="0" applyNumberFormat="1" applyFont="1" applyBorder="1" applyAlignment="1">
      <alignment horizontal="center" vertical="center" wrapText="1"/>
    </xf>
    <xf numFmtId="4" fontId="1" fillId="8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/>
    <xf numFmtId="4" fontId="7" fillId="0" borderId="2" xfId="0" applyNumberFormat="1" applyFont="1" applyBorder="1"/>
    <xf numFmtId="4" fontId="8" fillId="2" borderId="2" xfId="0" applyNumberFormat="1" applyFont="1" applyFill="1" applyBorder="1"/>
    <xf numFmtId="4" fontId="8" fillId="3" borderId="2" xfId="0" applyNumberFormat="1" applyFont="1" applyFill="1" applyBorder="1"/>
    <xf numFmtId="4" fontId="8" fillId="7" borderId="2" xfId="0" applyNumberFormat="1" applyFont="1" applyFill="1" applyBorder="1"/>
    <xf numFmtId="4" fontId="8" fillId="4" borderId="4" xfId="0" applyNumberFormat="1" applyFont="1" applyFill="1" applyBorder="1" applyAlignment="1">
      <alignment horizontal="center" vertical="center" wrapText="1"/>
    </xf>
    <xf numFmtId="4" fontId="8" fillId="6" borderId="2" xfId="0" applyNumberFormat="1" applyFont="1" applyFill="1" applyBorder="1"/>
    <xf numFmtId="4" fontId="8" fillId="5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tabSelected="1" topLeftCell="A121" workbookViewId="0">
      <selection activeCell="C135" sqref="C135"/>
    </sheetView>
  </sheetViews>
  <sheetFormatPr defaultColWidth="9.109375" defaultRowHeight="13.2" x14ac:dyDescent="0.25"/>
  <cols>
    <col min="1" max="1" width="0.109375" style="2" customWidth="1"/>
    <col min="2" max="2" width="9.109375" style="2"/>
    <col min="3" max="3" width="48" style="2" customWidth="1"/>
    <col min="4" max="4" width="13.88671875" style="36" customWidth="1"/>
    <col min="5" max="5" width="14.33203125" style="36" customWidth="1"/>
    <col min="6" max="6" width="14.5546875" style="36" customWidth="1"/>
    <col min="7" max="7" width="13.88671875" style="36" customWidth="1"/>
    <col min="8" max="8" width="11" style="2" bestFit="1" customWidth="1"/>
    <col min="9" max="9" width="10.88671875" style="2" customWidth="1"/>
    <col min="10" max="10" width="12" style="2" bestFit="1" customWidth="1"/>
    <col min="11" max="11" width="10.33203125" style="2" customWidth="1"/>
    <col min="12" max="16384" width="9.109375" style="2"/>
  </cols>
  <sheetData>
    <row r="1" spans="1:12" x14ac:dyDescent="0.25">
      <c r="A1" s="1"/>
      <c r="B1" s="1"/>
      <c r="C1" s="1"/>
      <c r="D1" s="34"/>
      <c r="E1" s="34"/>
      <c r="F1" s="34"/>
      <c r="G1" s="54" t="s">
        <v>127</v>
      </c>
      <c r="H1" s="55"/>
      <c r="I1" s="55"/>
      <c r="J1" s="55"/>
      <c r="K1" s="55"/>
      <c r="L1" s="1"/>
    </row>
    <row r="2" spans="1:12" x14ac:dyDescent="0.25">
      <c r="A2" s="1"/>
      <c r="B2" s="1"/>
      <c r="C2" s="1"/>
      <c r="D2" s="34"/>
      <c r="E2" s="34"/>
      <c r="F2" s="34"/>
      <c r="G2" s="55"/>
      <c r="H2" s="55"/>
      <c r="I2" s="55"/>
      <c r="J2" s="55"/>
      <c r="K2" s="55"/>
      <c r="L2" s="1"/>
    </row>
    <row r="3" spans="1:12" x14ac:dyDescent="0.25">
      <c r="A3" s="1"/>
      <c r="B3" s="1"/>
      <c r="C3" s="1"/>
      <c r="D3" s="34"/>
      <c r="E3" s="34"/>
      <c r="F3" s="34"/>
      <c r="G3" s="55"/>
      <c r="H3" s="55"/>
      <c r="I3" s="55"/>
      <c r="J3" s="55"/>
      <c r="K3" s="55"/>
      <c r="L3" s="1"/>
    </row>
    <row r="4" spans="1:12" x14ac:dyDescent="0.25">
      <c r="A4" s="1"/>
      <c r="B4" s="1"/>
      <c r="C4" s="1"/>
      <c r="D4" s="34"/>
      <c r="E4" s="34"/>
      <c r="F4" s="34"/>
      <c r="G4" s="55"/>
      <c r="H4" s="55"/>
      <c r="I4" s="55"/>
      <c r="J4" s="55"/>
      <c r="K4" s="55"/>
      <c r="L4" s="1"/>
    </row>
    <row r="5" spans="1:12" x14ac:dyDescent="0.25">
      <c r="A5" s="1"/>
      <c r="B5" s="1"/>
      <c r="C5" s="1"/>
      <c r="D5" s="34"/>
      <c r="E5" s="34"/>
      <c r="F5" s="34"/>
      <c r="G5" s="35"/>
      <c r="H5" s="3"/>
      <c r="I5" s="3"/>
      <c r="J5" s="3"/>
      <c r="K5" s="3"/>
      <c r="L5" s="1"/>
    </row>
    <row r="6" spans="1:12" ht="22.8" x14ac:dyDescent="0.4">
      <c r="A6" s="67" t="s">
        <v>119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28"/>
    </row>
    <row r="7" spans="1:12" ht="18" x14ac:dyDescent="0.35">
      <c r="A7" s="29" t="s">
        <v>90</v>
      </c>
      <c r="B7" s="47" t="s">
        <v>90</v>
      </c>
      <c r="C7" s="47"/>
      <c r="D7" s="47"/>
      <c r="E7" s="47"/>
      <c r="F7" s="47"/>
      <c r="G7" s="47"/>
      <c r="H7" s="47"/>
      <c r="I7" s="47"/>
      <c r="J7" s="47"/>
      <c r="K7" s="47"/>
      <c r="L7" s="30"/>
    </row>
    <row r="8" spans="1:12" x14ac:dyDescent="0.25">
      <c r="K8" s="2" t="s">
        <v>0</v>
      </c>
    </row>
    <row r="9" spans="1:12" ht="28.5" customHeight="1" x14ac:dyDescent="0.25">
      <c r="A9" s="60"/>
      <c r="B9" s="61" t="s">
        <v>1</v>
      </c>
      <c r="C9" s="63" t="s">
        <v>2</v>
      </c>
      <c r="D9" s="58" t="s">
        <v>120</v>
      </c>
      <c r="E9" s="58" t="s">
        <v>114</v>
      </c>
      <c r="F9" s="58" t="s">
        <v>79</v>
      </c>
      <c r="G9" s="58" t="s">
        <v>121</v>
      </c>
      <c r="H9" s="65" t="s">
        <v>80</v>
      </c>
      <c r="I9" s="66"/>
      <c r="J9" s="65" t="s">
        <v>122</v>
      </c>
      <c r="K9" s="66"/>
    </row>
    <row r="10" spans="1:12" ht="63" customHeight="1" x14ac:dyDescent="0.25">
      <c r="A10" s="60"/>
      <c r="B10" s="62"/>
      <c r="C10" s="64"/>
      <c r="D10" s="59"/>
      <c r="E10" s="59"/>
      <c r="F10" s="59"/>
      <c r="G10" s="59"/>
      <c r="H10" s="4" t="s">
        <v>81</v>
      </c>
      <c r="I10" s="4" t="s">
        <v>82</v>
      </c>
      <c r="J10" s="4" t="s">
        <v>84</v>
      </c>
      <c r="K10" s="4" t="s">
        <v>83</v>
      </c>
    </row>
    <row r="11" spans="1:12" ht="12" customHeight="1" x14ac:dyDescent="0.25">
      <c r="A11" s="5"/>
      <c r="B11" s="6">
        <v>1</v>
      </c>
      <c r="C11" s="6">
        <v>2</v>
      </c>
      <c r="D11" s="37">
        <v>3</v>
      </c>
      <c r="E11" s="37">
        <v>4</v>
      </c>
      <c r="F11" s="37">
        <v>5</v>
      </c>
      <c r="G11" s="37">
        <v>6</v>
      </c>
      <c r="H11" s="4" t="s">
        <v>85</v>
      </c>
      <c r="I11" s="4" t="s">
        <v>86</v>
      </c>
      <c r="J11" s="4" t="s">
        <v>87</v>
      </c>
      <c r="K11" s="4" t="s">
        <v>88</v>
      </c>
    </row>
    <row r="12" spans="1:12" ht="14.25" customHeight="1" x14ac:dyDescent="0.25">
      <c r="A12" s="5"/>
      <c r="B12" s="7"/>
      <c r="C12" s="8" t="s">
        <v>89</v>
      </c>
      <c r="D12" s="38"/>
      <c r="E12" s="38"/>
      <c r="F12" s="38"/>
      <c r="G12" s="38"/>
      <c r="H12" s="9"/>
      <c r="I12" s="9"/>
      <c r="J12" s="9"/>
      <c r="K12" s="9"/>
    </row>
    <row r="13" spans="1:12" x14ac:dyDescent="0.25">
      <c r="A13" s="10"/>
      <c r="B13" s="11">
        <v>10000000</v>
      </c>
      <c r="C13" s="12" t="s">
        <v>3</v>
      </c>
      <c r="D13" s="39">
        <f t="shared" ref="D13:G13" si="0">D14+D22+D29+D37</f>
        <v>62190760.060000002</v>
      </c>
      <c r="E13" s="39">
        <f t="shared" si="0"/>
        <v>151609000</v>
      </c>
      <c r="F13" s="39">
        <f t="shared" si="0"/>
        <v>70199880</v>
      </c>
      <c r="G13" s="39">
        <f t="shared" si="0"/>
        <v>49689387.420000002</v>
      </c>
      <c r="H13" s="13">
        <f>G13/E13*100</f>
        <v>32.774695051085359</v>
      </c>
      <c r="I13" s="13">
        <f>G13/F13*100</f>
        <v>70.782724158502845</v>
      </c>
      <c r="J13" s="13">
        <f>G13-D13</f>
        <v>-12501372.640000001</v>
      </c>
      <c r="K13" s="13">
        <f>G13/D13*100</f>
        <v>79.89834401776244</v>
      </c>
    </row>
    <row r="14" spans="1:12" ht="27.6" x14ac:dyDescent="0.25">
      <c r="A14" s="31"/>
      <c r="B14" s="31">
        <v>11000000</v>
      </c>
      <c r="C14" s="14" t="s">
        <v>4</v>
      </c>
      <c r="D14" s="40">
        <f>D15+D20</f>
        <v>36418249.009999998</v>
      </c>
      <c r="E14" s="40">
        <f t="shared" ref="E14:G14" si="1">E15+E20</f>
        <v>92751000</v>
      </c>
      <c r="F14" s="40">
        <f t="shared" si="1"/>
        <v>41220480</v>
      </c>
      <c r="G14" s="40">
        <f t="shared" si="1"/>
        <v>33010616.729999997</v>
      </c>
      <c r="H14" s="15">
        <f t="shared" ref="H14:H80" si="2">G14/E14*100</f>
        <v>35.590577708057054</v>
      </c>
      <c r="I14" s="15">
        <f t="shared" ref="I14:I78" si="3">G14/F14*100</f>
        <v>80.0830478684382</v>
      </c>
      <c r="J14" s="15">
        <f t="shared" ref="J14:J80" si="4">G14-D14</f>
        <v>-3407632.2800000012</v>
      </c>
      <c r="K14" s="15">
        <f t="shared" ref="K14:K80" si="5">G14/D14*100</f>
        <v>90.643063923627111</v>
      </c>
    </row>
    <row r="15" spans="1:12" x14ac:dyDescent="0.25">
      <c r="A15" s="31"/>
      <c r="B15" s="31">
        <v>11010000</v>
      </c>
      <c r="C15" s="16" t="s">
        <v>5</v>
      </c>
      <c r="D15" s="40">
        <f>D16+D17+D18+D19</f>
        <v>36417807.809999995</v>
      </c>
      <c r="E15" s="40">
        <f t="shared" ref="E15:G15" si="6">E16+E17+E18+E19</f>
        <v>92750000</v>
      </c>
      <c r="F15" s="40">
        <f t="shared" si="6"/>
        <v>41220000</v>
      </c>
      <c r="G15" s="40">
        <f t="shared" si="6"/>
        <v>33010616.729999997</v>
      </c>
      <c r="H15" s="15">
        <f t="shared" si="2"/>
        <v>35.590961433962256</v>
      </c>
      <c r="I15" s="15">
        <f t="shared" si="3"/>
        <v>80.08398042212518</v>
      </c>
      <c r="J15" s="15">
        <f t="shared" si="4"/>
        <v>-3407191.0799999982</v>
      </c>
      <c r="K15" s="15">
        <f t="shared" si="5"/>
        <v>90.644162060011709</v>
      </c>
    </row>
    <row r="16" spans="1:12" ht="39.6" x14ac:dyDescent="0.25">
      <c r="A16" s="31"/>
      <c r="B16" s="31">
        <v>11010100</v>
      </c>
      <c r="C16" s="16" t="s">
        <v>6</v>
      </c>
      <c r="D16" s="40">
        <v>26778626.149999999</v>
      </c>
      <c r="E16" s="40">
        <v>67000000</v>
      </c>
      <c r="F16" s="40">
        <v>31800000</v>
      </c>
      <c r="G16" s="40">
        <v>25125142.300000001</v>
      </c>
      <c r="H16" s="15">
        <f t="shared" si="2"/>
        <v>37.500212388059701</v>
      </c>
      <c r="I16" s="15">
        <f t="shared" si="3"/>
        <v>79.009881446540888</v>
      </c>
      <c r="J16" s="15">
        <f t="shared" si="4"/>
        <v>-1653483.8499999978</v>
      </c>
      <c r="K16" s="15">
        <f t="shared" si="5"/>
        <v>93.825359670290638</v>
      </c>
    </row>
    <row r="17" spans="1:11" ht="66" x14ac:dyDescent="0.25">
      <c r="A17" s="31"/>
      <c r="B17" s="31">
        <v>11010200</v>
      </c>
      <c r="C17" s="16" t="s">
        <v>7</v>
      </c>
      <c r="D17" s="40">
        <v>1763944.03</v>
      </c>
      <c r="E17" s="40">
        <v>4500000</v>
      </c>
      <c r="F17" s="40">
        <v>2190000</v>
      </c>
      <c r="G17" s="40">
        <v>4887412.72</v>
      </c>
      <c r="H17" s="15">
        <f t="shared" si="2"/>
        <v>108.60917155555553</v>
      </c>
      <c r="I17" s="15">
        <f t="shared" si="3"/>
        <v>223.16953059360731</v>
      </c>
      <c r="J17" s="15">
        <f t="shared" si="4"/>
        <v>3123468.6899999995</v>
      </c>
      <c r="K17" s="15">
        <f t="shared" si="5"/>
        <v>277.0730044081954</v>
      </c>
    </row>
    <row r="18" spans="1:11" ht="39.6" x14ac:dyDescent="0.25">
      <c r="A18" s="31"/>
      <c r="B18" s="31">
        <v>11010400</v>
      </c>
      <c r="C18" s="16" t="s">
        <v>8</v>
      </c>
      <c r="D18" s="40">
        <v>7594548.8700000001</v>
      </c>
      <c r="E18" s="40">
        <v>20000000</v>
      </c>
      <c r="F18" s="40">
        <v>6900000</v>
      </c>
      <c r="G18" s="40">
        <v>2740917.99</v>
      </c>
      <c r="H18" s="15">
        <f t="shared" si="2"/>
        <v>13.704589950000001</v>
      </c>
      <c r="I18" s="15">
        <f t="shared" si="3"/>
        <v>39.723449130434787</v>
      </c>
      <c r="J18" s="15">
        <f t="shared" si="4"/>
        <v>-4853630.88</v>
      </c>
      <c r="K18" s="15">
        <f t="shared" si="5"/>
        <v>36.090596517551937</v>
      </c>
    </row>
    <row r="19" spans="1:11" ht="26.4" x14ac:dyDescent="0.25">
      <c r="A19" s="31"/>
      <c r="B19" s="31">
        <v>11010500</v>
      </c>
      <c r="C19" s="16" t="s">
        <v>9</v>
      </c>
      <c r="D19" s="40">
        <v>280688.76</v>
      </c>
      <c r="E19" s="40">
        <v>1250000</v>
      </c>
      <c r="F19" s="40">
        <v>330000</v>
      </c>
      <c r="G19" s="40">
        <v>257143.72</v>
      </c>
      <c r="H19" s="15">
        <f t="shared" si="2"/>
        <v>20.571497600000001</v>
      </c>
      <c r="I19" s="15">
        <f t="shared" si="3"/>
        <v>77.922339393939396</v>
      </c>
      <c r="J19" s="15">
        <f t="shared" si="4"/>
        <v>-23545.040000000008</v>
      </c>
      <c r="K19" s="15">
        <f t="shared" si="5"/>
        <v>91.611691184214138</v>
      </c>
    </row>
    <row r="20" spans="1:11" x14ac:dyDescent="0.25">
      <c r="A20" s="31"/>
      <c r="B20" s="31">
        <v>11020000</v>
      </c>
      <c r="C20" s="16" t="s">
        <v>10</v>
      </c>
      <c r="D20" s="40">
        <f>D21</f>
        <v>441.2</v>
      </c>
      <c r="E20" s="40">
        <f t="shared" ref="E20:G20" si="7">E21</f>
        <v>1000</v>
      </c>
      <c r="F20" s="40">
        <f t="shared" si="7"/>
        <v>480</v>
      </c>
      <c r="G20" s="40">
        <f t="shared" si="7"/>
        <v>0</v>
      </c>
      <c r="H20" s="15">
        <f t="shared" ref="H20:H21" si="8">G20/E20*100</f>
        <v>0</v>
      </c>
      <c r="I20" s="15">
        <f t="shared" ref="I20:I21" si="9">G20/F20*100</f>
        <v>0</v>
      </c>
      <c r="J20" s="15">
        <f t="shared" si="4"/>
        <v>-441.2</v>
      </c>
      <c r="K20" s="15">
        <f t="shared" si="5"/>
        <v>0</v>
      </c>
    </row>
    <row r="21" spans="1:11" ht="26.4" x14ac:dyDescent="0.25">
      <c r="A21" s="31"/>
      <c r="B21" s="31">
        <v>11020200</v>
      </c>
      <c r="C21" s="16" t="s">
        <v>11</v>
      </c>
      <c r="D21" s="40">
        <v>441.2</v>
      </c>
      <c r="E21" s="40">
        <v>1000</v>
      </c>
      <c r="F21" s="40">
        <v>480</v>
      </c>
      <c r="G21" s="40">
        <v>0</v>
      </c>
      <c r="H21" s="15">
        <f t="shared" si="8"/>
        <v>0</v>
      </c>
      <c r="I21" s="15">
        <f t="shared" si="9"/>
        <v>0</v>
      </c>
      <c r="J21" s="15">
        <f t="shared" si="4"/>
        <v>-441.2</v>
      </c>
      <c r="K21" s="15">
        <f t="shared" si="5"/>
        <v>0</v>
      </c>
    </row>
    <row r="22" spans="1:11" ht="27.6" x14ac:dyDescent="0.25">
      <c r="A22" s="31"/>
      <c r="B22" s="31">
        <v>13000000</v>
      </c>
      <c r="C22" s="14" t="s">
        <v>12</v>
      </c>
      <c r="D22" s="40">
        <f>D23+D26+D27</f>
        <v>172154.78</v>
      </c>
      <c r="E22" s="40">
        <f t="shared" ref="E22:G22" si="10">E23+E26+E27</f>
        <v>390000</v>
      </c>
      <c r="F22" s="40">
        <f t="shared" si="10"/>
        <v>180000</v>
      </c>
      <c r="G22" s="40">
        <f t="shared" si="10"/>
        <v>116702.61</v>
      </c>
      <c r="H22" s="15">
        <f t="shared" si="2"/>
        <v>29.923746153846153</v>
      </c>
      <c r="I22" s="15">
        <f t="shared" si="3"/>
        <v>64.834783333333334</v>
      </c>
      <c r="J22" s="15">
        <f t="shared" si="4"/>
        <v>-55452.17</v>
      </c>
      <c r="K22" s="15">
        <f t="shared" si="5"/>
        <v>67.789352116740531</v>
      </c>
    </row>
    <row r="23" spans="1:11" x14ac:dyDescent="0.25">
      <c r="A23" s="31"/>
      <c r="B23" s="31">
        <v>13010000</v>
      </c>
      <c r="C23" s="16" t="s">
        <v>13</v>
      </c>
      <c r="D23" s="40">
        <f>D24+D25</f>
        <v>125295.95999999999</v>
      </c>
      <c r="E23" s="40">
        <f t="shared" ref="E23:G23" si="11">E24+E25</f>
        <v>240000</v>
      </c>
      <c r="F23" s="40">
        <f t="shared" si="11"/>
        <v>120000</v>
      </c>
      <c r="G23" s="40">
        <f t="shared" si="11"/>
        <v>71313.260000000009</v>
      </c>
      <c r="H23" s="15">
        <f t="shared" si="2"/>
        <v>29.713858333333338</v>
      </c>
      <c r="I23" s="15">
        <f t="shared" si="3"/>
        <v>59.427716666666676</v>
      </c>
      <c r="J23" s="15">
        <f t="shared" si="4"/>
        <v>-53982.699999999983</v>
      </c>
      <c r="K23" s="15">
        <f t="shared" si="5"/>
        <v>56.915849481499656</v>
      </c>
    </row>
    <row r="24" spans="1:11" ht="39.6" x14ac:dyDescent="0.25">
      <c r="A24" s="31"/>
      <c r="B24" s="31">
        <v>13010100</v>
      </c>
      <c r="C24" s="16" t="s">
        <v>14</v>
      </c>
      <c r="D24" s="40">
        <v>55773.24</v>
      </c>
      <c r="E24" s="40">
        <v>120000</v>
      </c>
      <c r="F24" s="40">
        <v>60000</v>
      </c>
      <c r="G24" s="40">
        <v>32626.07</v>
      </c>
      <c r="H24" s="15">
        <f t="shared" si="2"/>
        <v>27.188391666666668</v>
      </c>
      <c r="I24" s="15">
        <f t="shared" si="3"/>
        <v>54.376783333333336</v>
      </c>
      <c r="J24" s="15">
        <f t="shared" si="4"/>
        <v>-23147.17</v>
      </c>
      <c r="K24" s="15">
        <f t="shared" si="5"/>
        <v>58.497713240256445</v>
      </c>
    </row>
    <row r="25" spans="1:11" ht="52.8" x14ac:dyDescent="0.25">
      <c r="A25" s="31"/>
      <c r="B25" s="31">
        <v>13010200</v>
      </c>
      <c r="C25" s="16" t="s">
        <v>15</v>
      </c>
      <c r="D25" s="40">
        <v>69522.720000000001</v>
      </c>
      <c r="E25" s="40">
        <v>120000</v>
      </c>
      <c r="F25" s="40">
        <v>60000</v>
      </c>
      <c r="G25" s="40">
        <v>38687.19</v>
      </c>
      <c r="H25" s="15">
        <f t="shared" si="2"/>
        <v>32.239325000000001</v>
      </c>
      <c r="I25" s="15">
        <f t="shared" si="3"/>
        <v>64.478650000000002</v>
      </c>
      <c r="J25" s="15">
        <f t="shared" si="4"/>
        <v>-30835.53</v>
      </c>
      <c r="K25" s="15">
        <f t="shared" si="5"/>
        <v>55.646830273614157</v>
      </c>
    </row>
    <row r="26" spans="1:11" ht="26.4" x14ac:dyDescent="0.25">
      <c r="A26" s="31"/>
      <c r="B26" s="31">
        <v>13020200</v>
      </c>
      <c r="C26" s="16" t="s">
        <v>123</v>
      </c>
      <c r="D26" s="40">
        <v>-10</v>
      </c>
      <c r="E26" s="40">
        <v>0</v>
      </c>
      <c r="F26" s="40">
        <v>0</v>
      </c>
      <c r="G26" s="40">
        <v>104.65</v>
      </c>
      <c r="H26" s="15" t="e">
        <f t="shared" ref="H26" si="12">G26/E26*100</f>
        <v>#DIV/0!</v>
      </c>
      <c r="I26" s="15" t="e">
        <f t="shared" ref="I26" si="13">G26/F26*100</f>
        <v>#DIV/0!</v>
      </c>
      <c r="J26" s="15">
        <f t="shared" si="4"/>
        <v>114.65</v>
      </c>
      <c r="K26" s="15">
        <f t="shared" si="5"/>
        <v>-1046.5</v>
      </c>
    </row>
    <row r="27" spans="1:11" x14ac:dyDescent="0.25">
      <c r="A27" s="31"/>
      <c r="B27" s="31">
        <v>13030000</v>
      </c>
      <c r="C27" s="16" t="s">
        <v>16</v>
      </c>
      <c r="D27" s="40">
        <f>D28</f>
        <v>46868.82</v>
      </c>
      <c r="E27" s="40">
        <v>150000</v>
      </c>
      <c r="F27" s="40">
        <v>60000</v>
      </c>
      <c r="G27" s="40">
        <v>45284.7</v>
      </c>
      <c r="H27" s="15">
        <f t="shared" si="2"/>
        <v>30.189799999999998</v>
      </c>
      <c r="I27" s="15">
        <f t="shared" si="3"/>
        <v>75.474500000000006</v>
      </c>
      <c r="J27" s="15">
        <f t="shared" si="4"/>
        <v>-1584.1200000000026</v>
      </c>
      <c r="K27" s="15">
        <f t="shared" si="5"/>
        <v>96.620098393772224</v>
      </c>
    </row>
    <row r="28" spans="1:11" ht="26.4" x14ac:dyDescent="0.25">
      <c r="A28" s="31"/>
      <c r="B28" s="31">
        <v>13030100</v>
      </c>
      <c r="C28" s="16" t="s">
        <v>17</v>
      </c>
      <c r="D28" s="40">
        <v>46868.82</v>
      </c>
      <c r="E28" s="40">
        <v>150000</v>
      </c>
      <c r="F28" s="40">
        <v>60000</v>
      </c>
      <c r="G28" s="40">
        <v>45284.7</v>
      </c>
      <c r="H28" s="15">
        <f t="shared" si="2"/>
        <v>30.189799999999998</v>
      </c>
      <c r="I28" s="15">
        <f t="shared" si="3"/>
        <v>75.474500000000006</v>
      </c>
      <c r="J28" s="15">
        <f t="shared" si="4"/>
        <v>-1584.1200000000026</v>
      </c>
      <c r="K28" s="15">
        <f t="shared" si="5"/>
        <v>96.620098393772224</v>
      </c>
    </row>
    <row r="29" spans="1:11" ht="13.8" x14ac:dyDescent="0.25">
      <c r="A29" s="31"/>
      <c r="B29" s="31">
        <v>14000000</v>
      </c>
      <c r="C29" s="14" t="s">
        <v>18</v>
      </c>
      <c r="D29" s="40">
        <f>D30+D32+D34</f>
        <v>2012972.12</v>
      </c>
      <c r="E29" s="40">
        <f t="shared" ref="E29:G29" si="14">E30+E32+E34</f>
        <v>4780000</v>
      </c>
      <c r="F29" s="40">
        <f t="shared" si="14"/>
        <v>2175000</v>
      </c>
      <c r="G29" s="40">
        <f t="shared" si="14"/>
        <v>1052766.52</v>
      </c>
      <c r="H29" s="15">
        <f t="shared" si="2"/>
        <v>22.024404184100419</v>
      </c>
      <c r="I29" s="15">
        <f t="shared" si="3"/>
        <v>48.403058390804595</v>
      </c>
      <c r="J29" s="15">
        <f t="shared" si="4"/>
        <v>-960205.60000000009</v>
      </c>
      <c r="K29" s="15">
        <f t="shared" si="5"/>
        <v>52.299110829215053</v>
      </c>
    </row>
    <row r="30" spans="1:11" ht="26.4" x14ac:dyDescent="0.25">
      <c r="A30" s="31"/>
      <c r="B30" s="31">
        <v>14020000</v>
      </c>
      <c r="C30" s="16" t="s">
        <v>19</v>
      </c>
      <c r="D30" s="40">
        <f>D31</f>
        <v>239674.92</v>
      </c>
      <c r="E30" s="40">
        <f t="shared" ref="E30:G30" si="15">E31</f>
        <v>480000</v>
      </c>
      <c r="F30" s="40">
        <f t="shared" si="15"/>
        <v>200000</v>
      </c>
      <c r="G30" s="40">
        <f t="shared" si="15"/>
        <v>75338.149999999994</v>
      </c>
      <c r="H30" s="15">
        <f t="shared" si="2"/>
        <v>15.695447916666666</v>
      </c>
      <c r="I30" s="15">
        <f t="shared" si="3"/>
        <v>37.669074999999999</v>
      </c>
      <c r="J30" s="15">
        <f t="shared" si="4"/>
        <v>-164336.77000000002</v>
      </c>
      <c r="K30" s="15">
        <f t="shared" si="5"/>
        <v>31.433472471796374</v>
      </c>
    </row>
    <row r="31" spans="1:11" x14ac:dyDescent="0.25">
      <c r="A31" s="31"/>
      <c r="B31" s="31">
        <v>14021900</v>
      </c>
      <c r="C31" s="16" t="s">
        <v>20</v>
      </c>
      <c r="D31" s="40">
        <v>239674.92</v>
      </c>
      <c r="E31" s="40">
        <v>480000</v>
      </c>
      <c r="F31" s="40">
        <v>200000</v>
      </c>
      <c r="G31" s="40">
        <v>75338.149999999994</v>
      </c>
      <c r="H31" s="15">
        <f t="shared" si="2"/>
        <v>15.695447916666666</v>
      </c>
      <c r="I31" s="15">
        <f t="shared" si="3"/>
        <v>37.669074999999999</v>
      </c>
      <c r="J31" s="15">
        <f t="shared" si="4"/>
        <v>-164336.77000000002</v>
      </c>
      <c r="K31" s="15">
        <f t="shared" si="5"/>
        <v>31.433472471796374</v>
      </c>
    </row>
    <row r="32" spans="1:11" ht="26.4" x14ac:dyDescent="0.25">
      <c r="A32" s="31"/>
      <c r="B32" s="31">
        <v>14030000</v>
      </c>
      <c r="C32" s="16" t="s">
        <v>21</v>
      </c>
      <c r="D32" s="40">
        <f>D33</f>
        <v>813981.38</v>
      </c>
      <c r="E32" s="40">
        <f t="shared" ref="E32:G32" si="16">E33</f>
        <v>2200000</v>
      </c>
      <c r="F32" s="40">
        <f t="shared" si="16"/>
        <v>925000</v>
      </c>
      <c r="G32" s="40">
        <f t="shared" si="16"/>
        <v>255157.06</v>
      </c>
      <c r="H32" s="15">
        <f t="shared" si="2"/>
        <v>11.59804818181818</v>
      </c>
      <c r="I32" s="15">
        <f t="shared" si="3"/>
        <v>27.584547027027028</v>
      </c>
      <c r="J32" s="15">
        <f t="shared" si="4"/>
        <v>-558824.32000000007</v>
      </c>
      <c r="K32" s="15">
        <f t="shared" si="5"/>
        <v>31.34679321534357</v>
      </c>
    </row>
    <row r="33" spans="1:11" x14ac:dyDescent="0.25">
      <c r="A33" s="31"/>
      <c r="B33" s="31">
        <v>14031900</v>
      </c>
      <c r="C33" s="16" t="s">
        <v>20</v>
      </c>
      <c r="D33" s="40">
        <v>813981.38</v>
      </c>
      <c r="E33" s="40">
        <v>2200000</v>
      </c>
      <c r="F33" s="40">
        <v>925000</v>
      </c>
      <c r="G33" s="40">
        <v>255157.06</v>
      </c>
      <c r="H33" s="15">
        <f t="shared" si="2"/>
        <v>11.59804818181818</v>
      </c>
      <c r="I33" s="15">
        <f t="shared" si="3"/>
        <v>27.584547027027028</v>
      </c>
      <c r="J33" s="15">
        <f t="shared" si="4"/>
        <v>-558824.32000000007</v>
      </c>
      <c r="K33" s="15">
        <f t="shared" si="5"/>
        <v>31.34679321534357</v>
      </c>
    </row>
    <row r="34" spans="1:11" ht="26.4" x14ac:dyDescent="0.25">
      <c r="A34" s="31"/>
      <c r="B34" s="31">
        <v>14040000</v>
      </c>
      <c r="C34" s="16" t="s">
        <v>22</v>
      </c>
      <c r="D34" s="40">
        <f>D35+D36</f>
        <v>959315.82</v>
      </c>
      <c r="E34" s="40">
        <f t="shared" ref="E34:G34" si="17">E35+E36</f>
        <v>2100000</v>
      </c>
      <c r="F34" s="40">
        <f t="shared" si="17"/>
        <v>1050000</v>
      </c>
      <c r="G34" s="40">
        <f t="shared" si="17"/>
        <v>722271.31</v>
      </c>
      <c r="H34" s="15">
        <f t="shared" si="2"/>
        <v>34.393871904761909</v>
      </c>
      <c r="I34" s="15">
        <f t="shared" si="3"/>
        <v>68.787743809523818</v>
      </c>
      <c r="J34" s="15">
        <f t="shared" si="4"/>
        <v>-237044.50999999989</v>
      </c>
      <c r="K34" s="15">
        <f t="shared" si="5"/>
        <v>75.290253214004139</v>
      </c>
    </row>
    <row r="35" spans="1:11" ht="66.75" customHeight="1" x14ac:dyDescent="0.25">
      <c r="A35" s="31"/>
      <c r="B35" s="31">
        <v>14040100</v>
      </c>
      <c r="C35" s="16" t="s">
        <v>124</v>
      </c>
      <c r="D35" s="40">
        <v>0</v>
      </c>
      <c r="E35" s="40">
        <v>0</v>
      </c>
      <c r="F35" s="40">
        <v>0</v>
      </c>
      <c r="G35" s="40">
        <v>39433.29</v>
      </c>
      <c r="H35" s="15" t="e">
        <f t="shared" si="2"/>
        <v>#DIV/0!</v>
      </c>
      <c r="I35" s="15" t="e">
        <f t="shared" si="3"/>
        <v>#DIV/0!</v>
      </c>
      <c r="J35" s="15">
        <f t="shared" si="4"/>
        <v>39433.29</v>
      </c>
      <c r="K35" s="15" t="e">
        <f t="shared" si="5"/>
        <v>#DIV/0!</v>
      </c>
    </row>
    <row r="36" spans="1:11" ht="66" x14ac:dyDescent="0.25">
      <c r="A36" s="31"/>
      <c r="B36" s="31">
        <v>14040200</v>
      </c>
      <c r="C36" s="16" t="s">
        <v>125</v>
      </c>
      <c r="D36" s="40">
        <v>959315.82</v>
      </c>
      <c r="E36" s="40">
        <v>2100000</v>
      </c>
      <c r="F36" s="40">
        <v>1050000</v>
      </c>
      <c r="G36" s="40">
        <v>682838.02</v>
      </c>
      <c r="H36" s="15">
        <f t="shared" si="2"/>
        <v>32.51609619047619</v>
      </c>
      <c r="I36" s="15">
        <f t="shared" si="3"/>
        <v>65.032192380952381</v>
      </c>
      <c r="J36" s="15">
        <f t="shared" si="4"/>
        <v>-276477.79999999993</v>
      </c>
      <c r="K36" s="15">
        <f t="shared" si="5"/>
        <v>71.179689291478596</v>
      </c>
    </row>
    <row r="37" spans="1:11" ht="13.8" x14ac:dyDescent="0.25">
      <c r="A37" s="31"/>
      <c r="B37" s="31">
        <v>18000000</v>
      </c>
      <c r="C37" s="14" t="s">
        <v>23</v>
      </c>
      <c r="D37" s="40">
        <f>D38+D49+D52</f>
        <v>23587384.150000002</v>
      </c>
      <c r="E37" s="40">
        <f t="shared" ref="E37:G37" si="18">E38+E49+E52</f>
        <v>53688000</v>
      </c>
      <c r="F37" s="40">
        <f t="shared" si="18"/>
        <v>26624400</v>
      </c>
      <c r="G37" s="40">
        <f t="shared" si="18"/>
        <v>15509301.560000002</v>
      </c>
      <c r="H37" s="15">
        <f t="shared" si="2"/>
        <v>28.88783631351513</v>
      </c>
      <c r="I37" s="15">
        <f t="shared" si="3"/>
        <v>58.252210603807043</v>
      </c>
      <c r="J37" s="15">
        <f t="shared" si="4"/>
        <v>-8078082.5899999999</v>
      </c>
      <c r="K37" s="15">
        <f t="shared" si="5"/>
        <v>65.752528815281963</v>
      </c>
    </row>
    <row r="38" spans="1:11" x14ac:dyDescent="0.25">
      <c r="A38" s="31"/>
      <c r="B38" s="31">
        <v>18010000</v>
      </c>
      <c r="C38" s="16" t="s">
        <v>24</v>
      </c>
      <c r="D38" s="40">
        <f>D39+D40+D41+D42+D43+D44+D45+D46+D47+D48</f>
        <v>14588263.420000002</v>
      </c>
      <c r="E38" s="40">
        <f t="shared" ref="E38:G38" si="19">E39+E40+E41+E42+E43+E44+E45+E46+E47+E48</f>
        <v>33430000</v>
      </c>
      <c r="F38" s="40">
        <f t="shared" si="19"/>
        <v>16020400</v>
      </c>
      <c r="G38" s="40">
        <f t="shared" si="19"/>
        <v>7523688.0100000007</v>
      </c>
      <c r="H38" s="15">
        <f t="shared" si="2"/>
        <v>22.505797218067606</v>
      </c>
      <c r="I38" s="15">
        <f t="shared" si="3"/>
        <v>46.963172018176827</v>
      </c>
      <c r="J38" s="15">
        <f t="shared" si="4"/>
        <v>-7064575.4100000011</v>
      </c>
      <c r="K38" s="15">
        <f t="shared" si="5"/>
        <v>51.573568377475866</v>
      </c>
    </row>
    <row r="39" spans="1:11" ht="39.6" x14ac:dyDescent="0.25">
      <c r="A39" s="31"/>
      <c r="B39" s="31">
        <v>18010100</v>
      </c>
      <c r="C39" s="16" t="s">
        <v>25</v>
      </c>
      <c r="D39" s="40">
        <v>1882.16</v>
      </c>
      <c r="E39" s="40">
        <v>20000</v>
      </c>
      <c r="F39" s="40">
        <v>9600</v>
      </c>
      <c r="G39" s="40">
        <v>6441.72</v>
      </c>
      <c r="H39" s="15">
        <f t="shared" si="2"/>
        <v>32.208600000000004</v>
      </c>
      <c r="I39" s="15">
        <f t="shared" si="3"/>
        <v>67.101250000000007</v>
      </c>
      <c r="J39" s="15">
        <f t="shared" si="4"/>
        <v>4559.5600000000004</v>
      </c>
      <c r="K39" s="15">
        <f t="shared" si="5"/>
        <v>342.25145577421688</v>
      </c>
    </row>
    <row r="40" spans="1:11" ht="39.6" x14ac:dyDescent="0.25">
      <c r="A40" s="31"/>
      <c r="B40" s="31">
        <v>18010200</v>
      </c>
      <c r="C40" s="16" t="s">
        <v>26</v>
      </c>
      <c r="D40" s="40">
        <v>8388.32</v>
      </c>
      <c r="E40" s="40">
        <v>20000</v>
      </c>
      <c r="F40" s="40">
        <v>9600</v>
      </c>
      <c r="G40" s="40">
        <v>7689.7</v>
      </c>
      <c r="H40" s="15">
        <f t="shared" si="2"/>
        <v>38.448499999999996</v>
      </c>
      <c r="I40" s="15">
        <f t="shared" si="3"/>
        <v>80.10104166666666</v>
      </c>
      <c r="J40" s="15">
        <f t="shared" si="4"/>
        <v>-698.61999999999989</v>
      </c>
      <c r="K40" s="15">
        <f t="shared" si="5"/>
        <v>91.671514677551642</v>
      </c>
    </row>
    <row r="41" spans="1:11" ht="39.6" x14ac:dyDescent="0.25">
      <c r="A41" s="31"/>
      <c r="B41" s="31">
        <v>18010300</v>
      </c>
      <c r="C41" s="16" t="s">
        <v>27</v>
      </c>
      <c r="D41" s="40">
        <v>303779.7</v>
      </c>
      <c r="E41" s="40">
        <v>1000000</v>
      </c>
      <c r="F41" s="40">
        <v>395000</v>
      </c>
      <c r="G41" s="40">
        <v>-28361.01</v>
      </c>
      <c r="H41" s="15">
        <f t="shared" si="2"/>
        <v>-2.8361009999999998</v>
      </c>
      <c r="I41" s="15">
        <f t="shared" si="3"/>
        <v>-7.1800025316455702</v>
      </c>
      <c r="J41" s="15">
        <f t="shared" si="4"/>
        <v>-332140.71000000002</v>
      </c>
      <c r="K41" s="15">
        <f t="shared" si="5"/>
        <v>-9.3360451669416999</v>
      </c>
    </row>
    <row r="42" spans="1:11" ht="39.6" x14ac:dyDescent="0.25">
      <c r="A42" s="31"/>
      <c r="B42" s="31">
        <v>18010400</v>
      </c>
      <c r="C42" s="16" t="s">
        <v>28</v>
      </c>
      <c r="D42" s="40">
        <v>506145.37</v>
      </c>
      <c r="E42" s="40">
        <v>1200000</v>
      </c>
      <c r="F42" s="40">
        <v>560000</v>
      </c>
      <c r="G42" s="40">
        <v>563774.48</v>
      </c>
      <c r="H42" s="15">
        <f t="shared" si="2"/>
        <v>46.981206666666665</v>
      </c>
      <c r="I42" s="15">
        <f t="shared" si="3"/>
        <v>100.67401428571428</v>
      </c>
      <c r="J42" s="15">
        <f t="shared" si="4"/>
        <v>57629.109999999986</v>
      </c>
      <c r="K42" s="15">
        <f t="shared" si="5"/>
        <v>111.38588109578085</v>
      </c>
    </row>
    <row r="43" spans="1:11" x14ac:dyDescent="0.25">
      <c r="A43" s="31"/>
      <c r="B43" s="31">
        <v>18010500</v>
      </c>
      <c r="C43" s="16" t="s">
        <v>29</v>
      </c>
      <c r="D43" s="40">
        <v>2843170.52</v>
      </c>
      <c r="E43" s="40">
        <v>6500000</v>
      </c>
      <c r="F43" s="40">
        <v>3240000</v>
      </c>
      <c r="G43" s="40">
        <v>1152331.44</v>
      </c>
      <c r="H43" s="15">
        <f t="shared" si="2"/>
        <v>17.728175999999998</v>
      </c>
      <c r="I43" s="15">
        <f t="shared" si="3"/>
        <v>35.565785185185185</v>
      </c>
      <c r="J43" s="15">
        <f t="shared" si="4"/>
        <v>-1690839.08</v>
      </c>
      <c r="K43" s="15">
        <f t="shared" si="5"/>
        <v>40.529804030185282</v>
      </c>
    </row>
    <row r="44" spans="1:11" x14ac:dyDescent="0.25">
      <c r="A44" s="31"/>
      <c r="B44" s="31">
        <v>18010600</v>
      </c>
      <c r="C44" s="16" t="s">
        <v>30</v>
      </c>
      <c r="D44" s="40">
        <v>9476899.9600000009</v>
      </c>
      <c r="E44" s="40">
        <v>21500000</v>
      </c>
      <c r="F44" s="40">
        <v>10500000</v>
      </c>
      <c r="G44" s="40">
        <v>5436248.4100000001</v>
      </c>
      <c r="H44" s="15">
        <f t="shared" si="2"/>
        <v>25.284876325581397</v>
      </c>
      <c r="I44" s="15">
        <f t="shared" si="3"/>
        <v>51.773794380952388</v>
      </c>
      <c r="J44" s="15">
        <f t="shared" si="4"/>
        <v>-4040651.5500000007</v>
      </c>
      <c r="K44" s="15">
        <f t="shared" si="5"/>
        <v>57.363150744919331</v>
      </c>
    </row>
    <row r="45" spans="1:11" x14ac:dyDescent="0.25">
      <c r="A45" s="31"/>
      <c r="B45" s="31">
        <v>18010700</v>
      </c>
      <c r="C45" s="16" t="s">
        <v>31</v>
      </c>
      <c r="D45" s="40">
        <v>75306.3</v>
      </c>
      <c r="E45" s="40">
        <v>820000</v>
      </c>
      <c r="F45" s="40">
        <v>132000</v>
      </c>
      <c r="G45" s="40">
        <v>46070.03</v>
      </c>
      <c r="H45" s="15">
        <f t="shared" si="2"/>
        <v>5.6182963414634139</v>
      </c>
      <c r="I45" s="15">
        <f t="shared" si="3"/>
        <v>34.901537878787877</v>
      </c>
      <c r="J45" s="15">
        <f t="shared" si="4"/>
        <v>-29236.270000000004</v>
      </c>
      <c r="K45" s="15">
        <f t="shared" si="5"/>
        <v>61.176860368919996</v>
      </c>
    </row>
    <row r="46" spans="1:11" x14ac:dyDescent="0.25">
      <c r="A46" s="31"/>
      <c r="B46" s="31">
        <v>18010900</v>
      </c>
      <c r="C46" s="16" t="s">
        <v>32</v>
      </c>
      <c r="D46" s="40">
        <v>1362024.42</v>
      </c>
      <c r="E46" s="40">
        <v>2300000</v>
      </c>
      <c r="F46" s="40">
        <v>1140000</v>
      </c>
      <c r="G46" s="40">
        <v>299569.24</v>
      </c>
      <c r="H46" s="15">
        <f t="shared" si="2"/>
        <v>13.024749565217391</v>
      </c>
      <c r="I46" s="15">
        <f t="shared" si="3"/>
        <v>26.278003508771931</v>
      </c>
      <c r="J46" s="15">
        <f t="shared" si="4"/>
        <v>-1062455.18</v>
      </c>
      <c r="K46" s="15">
        <f t="shared" si="5"/>
        <v>21.994410349852611</v>
      </c>
    </row>
    <row r="47" spans="1:11" x14ac:dyDescent="0.25">
      <c r="A47" s="31"/>
      <c r="B47" s="31">
        <v>18011000</v>
      </c>
      <c r="C47" s="16" t="s">
        <v>33</v>
      </c>
      <c r="D47" s="40">
        <v>0</v>
      </c>
      <c r="E47" s="40">
        <v>20000</v>
      </c>
      <c r="F47" s="40">
        <v>9600</v>
      </c>
      <c r="G47" s="40">
        <v>0</v>
      </c>
      <c r="H47" s="15">
        <f t="shared" si="2"/>
        <v>0</v>
      </c>
      <c r="I47" s="15">
        <f t="shared" si="3"/>
        <v>0</v>
      </c>
      <c r="J47" s="15">
        <f t="shared" si="4"/>
        <v>0</v>
      </c>
      <c r="K47" s="15" t="e">
        <f t="shared" si="5"/>
        <v>#DIV/0!</v>
      </c>
    </row>
    <row r="48" spans="1:11" x14ac:dyDescent="0.25">
      <c r="A48" s="31"/>
      <c r="B48" s="31">
        <v>18011100</v>
      </c>
      <c r="C48" s="16" t="s">
        <v>115</v>
      </c>
      <c r="D48" s="40">
        <v>10666.67</v>
      </c>
      <c r="E48" s="40">
        <v>50000</v>
      </c>
      <c r="F48" s="40">
        <v>24600</v>
      </c>
      <c r="G48" s="40">
        <v>39924</v>
      </c>
      <c r="H48" s="15">
        <f t="shared" si="2"/>
        <v>79.847999999999999</v>
      </c>
      <c r="I48" s="15">
        <f t="shared" si="3"/>
        <v>162.29268292682929</v>
      </c>
      <c r="J48" s="15">
        <f t="shared" si="4"/>
        <v>29257.33</v>
      </c>
      <c r="K48" s="15">
        <f t="shared" si="5"/>
        <v>374.28738303519282</v>
      </c>
    </row>
    <row r="49" spans="1:11" x14ac:dyDescent="0.25">
      <c r="A49" s="31"/>
      <c r="B49" s="31">
        <v>18030000</v>
      </c>
      <c r="C49" s="16" t="s">
        <v>34</v>
      </c>
      <c r="D49" s="40">
        <f>D50+D51</f>
        <v>3395.3</v>
      </c>
      <c r="E49" s="40">
        <f t="shared" ref="E49:G49" si="20">E50+E51</f>
        <v>8000</v>
      </c>
      <c r="F49" s="40">
        <f t="shared" si="20"/>
        <v>4000</v>
      </c>
      <c r="G49" s="40">
        <f t="shared" si="20"/>
        <v>2051</v>
      </c>
      <c r="H49" s="15">
        <f t="shared" si="2"/>
        <v>25.637500000000003</v>
      </c>
      <c r="I49" s="15">
        <f t="shared" si="3"/>
        <v>51.275000000000006</v>
      </c>
      <c r="J49" s="15">
        <f t="shared" si="4"/>
        <v>-1344.3000000000002</v>
      </c>
      <c r="K49" s="15">
        <f t="shared" si="5"/>
        <v>60.407033251848141</v>
      </c>
    </row>
    <row r="50" spans="1:11" x14ac:dyDescent="0.25">
      <c r="A50" s="31"/>
      <c r="B50" s="31">
        <v>18030100</v>
      </c>
      <c r="C50" s="16" t="s">
        <v>35</v>
      </c>
      <c r="D50" s="40">
        <v>1000</v>
      </c>
      <c r="E50" s="40">
        <v>2000</v>
      </c>
      <c r="F50" s="40">
        <v>1000</v>
      </c>
      <c r="G50" s="40">
        <v>0</v>
      </c>
      <c r="H50" s="15">
        <f t="shared" si="2"/>
        <v>0</v>
      </c>
      <c r="I50" s="15">
        <f t="shared" si="3"/>
        <v>0</v>
      </c>
      <c r="J50" s="15">
        <f t="shared" si="4"/>
        <v>-1000</v>
      </c>
      <c r="K50" s="15">
        <f t="shared" si="5"/>
        <v>0</v>
      </c>
    </row>
    <row r="51" spans="1:11" x14ac:dyDescent="0.25">
      <c r="A51" s="31"/>
      <c r="B51" s="31">
        <v>18030200</v>
      </c>
      <c r="C51" s="16" t="s">
        <v>36</v>
      </c>
      <c r="D51" s="40">
        <v>2395.3000000000002</v>
      </c>
      <c r="E51" s="40">
        <v>6000</v>
      </c>
      <c r="F51" s="40">
        <v>3000</v>
      </c>
      <c r="G51" s="40">
        <v>2051</v>
      </c>
      <c r="H51" s="15">
        <f t="shared" si="2"/>
        <v>34.18333333333333</v>
      </c>
      <c r="I51" s="15">
        <f t="shared" si="3"/>
        <v>68.36666666666666</v>
      </c>
      <c r="J51" s="15">
        <f t="shared" si="4"/>
        <v>-344.30000000000018</v>
      </c>
      <c r="K51" s="15">
        <f t="shared" si="5"/>
        <v>85.626017617834918</v>
      </c>
    </row>
    <row r="52" spans="1:11" x14ac:dyDescent="0.25">
      <c r="A52" s="31"/>
      <c r="B52" s="31">
        <v>18050000</v>
      </c>
      <c r="C52" s="16" t="s">
        <v>37</v>
      </c>
      <c r="D52" s="40">
        <f>D53+D54+D55</f>
        <v>8995725.4299999997</v>
      </c>
      <c r="E52" s="40">
        <f t="shared" ref="E52:G52" si="21">E53+E54+E55</f>
        <v>20250000</v>
      </c>
      <c r="F52" s="40">
        <f t="shared" si="21"/>
        <v>10600000</v>
      </c>
      <c r="G52" s="40">
        <f t="shared" si="21"/>
        <v>7983562.5500000007</v>
      </c>
      <c r="H52" s="15">
        <f t="shared" si="2"/>
        <v>39.425000246913584</v>
      </c>
      <c r="I52" s="15">
        <f t="shared" si="3"/>
        <v>75.316627830188693</v>
      </c>
      <c r="J52" s="15">
        <f t="shared" si="4"/>
        <v>-1012162.879999999</v>
      </c>
      <c r="K52" s="15">
        <f t="shared" si="5"/>
        <v>88.748401806212101</v>
      </c>
    </row>
    <row r="53" spans="1:11" x14ac:dyDescent="0.25">
      <c r="A53" s="31"/>
      <c r="B53" s="31">
        <v>18050300</v>
      </c>
      <c r="C53" s="16" t="s">
        <v>38</v>
      </c>
      <c r="D53" s="40">
        <v>334897.46999999997</v>
      </c>
      <c r="E53" s="40">
        <v>750000</v>
      </c>
      <c r="F53" s="40">
        <v>375000</v>
      </c>
      <c r="G53" s="40">
        <v>435724.79</v>
      </c>
      <c r="H53" s="15">
        <f t="shared" si="2"/>
        <v>58.096638666666664</v>
      </c>
      <c r="I53" s="15">
        <f t="shared" si="3"/>
        <v>116.19327733333333</v>
      </c>
      <c r="J53" s="15">
        <f t="shared" si="4"/>
        <v>100827.32</v>
      </c>
      <c r="K53" s="15">
        <f t="shared" si="5"/>
        <v>130.10692197824011</v>
      </c>
    </row>
    <row r="54" spans="1:11" x14ac:dyDescent="0.25">
      <c r="A54" s="31"/>
      <c r="B54" s="31">
        <v>18050400</v>
      </c>
      <c r="C54" s="16" t="s">
        <v>39</v>
      </c>
      <c r="D54" s="40">
        <v>6164277.8099999996</v>
      </c>
      <c r="E54" s="40">
        <v>12000000</v>
      </c>
      <c r="F54" s="40">
        <v>6000000</v>
      </c>
      <c r="G54" s="40">
        <v>5250107.2300000004</v>
      </c>
      <c r="H54" s="15">
        <f t="shared" si="2"/>
        <v>43.750893583333337</v>
      </c>
      <c r="I54" s="15">
        <f t="shared" si="3"/>
        <v>87.501787166666674</v>
      </c>
      <c r="J54" s="15">
        <f t="shared" si="4"/>
        <v>-914170.57999999914</v>
      </c>
      <c r="K54" s="15">
        <f t="shared" si="5"/>
        <v>85.16986728734085</v>
      </c>
    </row>
    <row r="55" spans="1:11" ht="52.8" x14ac:dyDescent="0.25">
      <c r="A55" s="31"/>
      <c r="B55" s="31">
        <v>18050500</v>
      </c>
      <c r="C55" s="16" t="s">
        <v>40</v>
      </c>
      <c r="D55" s="40">
        <v>2496550.15</v>
      </c>
      <c r="E55" s="40">
        <v>7500000</v>
      </c>
      <c r="F55" s="40">
        <v>4225000</v>
      </c>
      <c r="G55" s="40">
        <v>2297730.5299999998</v>
      </c>
      <c r="H55" s="15">
        <f t="shared" si="2"/>
        <v>30.636407066666667</v>
      </c>
      <c r="I55" s="15">
        <f t="shared" si="3"/>
        <v>54.384154556213019</v>
      </c>
      <c r="J55" s="15">
        <f t="shared" si="4"/>
        <v>-198819.62000000011</v>
      </c>
      <c r="K55" s="15">
        <f t="shared" si="5"/>
        <v>92.036225669250015</v>
      </c>
    </row>
    <row r="56" spans="1:11" x14ac:dyDescent="0.25">
      <c r="A56" s="31"/>
      <c r="B56" s="32">
        <v>20000000</v>
      </c>
      <c r="C56" s="12" t="s">
        <v>41</v>
      </c>
      <c r="D56" s="41">
        <f t="shared" ref="D56" si="22">D57+D65+D75</f>
        <v>1457235.7700000003</v>
      </c>
      <c r="E56" s="41">
        <f>E57+E65+E75</f>
        <v>3316000</v>
      </c>
      <c r="F56" s="41">
        <f t="shared" ref="F56:G56" si="23">F57+F65+F75</f>
        <v>1637260</v>
      </c>
      <c r="G56" s="41">
        <f t="shared" si="23"/>
        <v>1794874.7699999998</v>
      </c>
      <c r="H56" s="13">
        <f t="shared" si="2"/>
        <v>54.127707177322073</v>
      </c>
      <c r="I56" s="13">
        <f t="shared" si="3"/>
        <v>109.6267404077544</v>
      </c>
      <c r="J56" s="13">
        <f t="shared" si="4"/>
        <v>337638.99999999953</v>
      </c>
      <c r="K56" s="13">
        <f t="shared" si="5"/>
        <v>123.16982652711026</v>
      </c>
    </row>
    <row r="57" spans="1:11" ht="13.8" x14ac:dyDescent="0.25">
      <c r="A57" s="31"/>
      <c r="B57" s="31">
        <v>21000000</v>
      </c>
      <c r="C57" s="14" t="s">
        <v>42</v>
      </c>
      <c r="D57" s="40">
        <f>D58+D60</f>
        <v>129056.69</v>
      </c>
      <c r="E57" s="40">
        <f t="shared" ref="E57:G57" si="24">E58+E60</f>
        <v>271000</v>
      </c>
      <c r="F57" s="40">
        <f t="shared" si="24"/>
        <v>135400</v>
      </c>
      <c r="G57" s="40">
        <f t="shared" si="24"/>
        <v>56947.41</v>
      </c>
      <c r="H57" s="15">
        <f t="shared" si="2"/>
        <v>21.013804428044281</v>
      </c>
      <c r="I57" s="15">
        <f t="shared" si="3"/>
        <v>42.058648449039886</v>
      </c>
      <c r="J57" s="15">
        <f t="shared" si="4"/>
        <v>-72109.279999999999</v>
      </c>
      <c r="K57" s="15">
        <f t="shared" si="5"/>
        <v>44.125887623493213</v>
      </c>
    </row>
    <row r="58" spans="1:11" ht="66" x14ac:dyDescent="0.25">
      <c r="A58" s="31"/>
      <c r="B58" s="31">
        <v>21010000</v>
      </c>
      <c r="C58" s="16" t="s">
        <v>43</v>
      </c>
      <c r="D58" s="40">
        <f>D59</f>
        <v>140</v>
      </c>
      <c r="E58" s="40">
        <f t="shared" ref="E58:G58" si="25">E59</f>
        <v>0</v>
      </c>
      <c r="F58" s="40">
        <f t="shared" si="25"/>
        <v>0</v>
      </c>
      <c r="G58" s="40">
        <f t="shared" si="25"/>
        <v>0</v>
      </c>
      <c r="H58" s="15" t="e">
        <f t="shared" si="2"/>
        <v>#DIV/0!</v>
      </c>
      <c r="I58" s="15" t="e">
        <f t="shared" si="3"/>
        <v>#DIV/0!</v>
      </c>
      <c r="J58" s="15">
        <f t="shared" si="4"/>
        <v>-140</v>
      </c>
      <c r="K58" s="15">
        <f t="shared" si="5"/>
        <v>0</v>
      </c>
    </row>
    <row r="59" spans="1:11" ht="39.6" x14ac:dyDescent="0.25">
      <c r="A59" s="31"/>
      <c r="B59" s="31">
        <v>21010300</v>
      </c>
      <c r="C59" s="16" t="s">
        <v>44</v>
      </c>
      <c r="D59" s="40">
        <v>140</v>
      </c>
      <c r="E59" s="40">
        <v>0</v>
      </c>
      <c r="F59" s="40">
        <v>0</v>
      </c>
      <c r="G59" s="40">
        <v>0</v>
      </c>
      <c r="H59" s="15" t="e">
        <f t="shared" si="2"/>
        <v>#DIV/0!</v>
      </c>
      <c r="I59" s="15" t="e">
        <f t="shared" si="3"/>
        <v>#DIV/0!</v>
      </c>
      <c r="J59" s="15">
        <f t="shared" si="4"/>
        <v>-140</v>
      </c>
      <c r="K59" s="15">
        <f t="shared" si="5"/>
        <v>0</v>
      </c>
    </row>
    <row r="60" spans="1:11" x14ac:dyDescent="0.25">
      <c r="A60" s="31"/>
      <c r="B60" s="31">
        <v>21080000</v>
      </c>
      <c r="C60" s="16" t="s">
        <v>45</v>
      </c>
      <c r="D60" s="40">
        <f>D62+D63+D64</f>
        <v>128916.69</v>
      </c>
      <c r="E60" s="40">
        <f t="shared" ref="E60:G60" si="26">E62+E63+E64</f>
        <v>271000</v>
      </c>
      <c r="F60" s="40">
        <f t="shared" si="26"/>
        <v>135400</v>
      </c>
      <c r="G60" s="40">
        <f t="shared" si="26"/>
        <v>56947.41</v>
      </c>
      <c r="H60" s="15">
        <f t="shared" si="2"/>
        <v>21.013804428044281</v>
      </c>
      <c r="I60" s="15">
        <f t="shared" si="3"/>
        <v>42.058648449039886</v>
      </c>
      <c r="J60" s="15">
        <f t="shared" si="4"/>
        <v>-71969.279999999999</v>
      </c>
      <c r="K60" s="15">
        <f t="shared" si="5"/>
        <v>44.173807130791218</v>
      </c>
    </row>
    <row r="61" spans="1:11" ht="66" hidden="1" x14ac:dyDescent="0.25">
      <c r="A61" s="31"/>
      <c r="B61" s="31">
        <v>21080900</v>
      </c>
      <c r="C61" s="16" t="s">
        <v>46</v>
      </c>
      <c r="D61" s="40">
        <v>0</v>
      </c>
      <c r="E61" s="40">
        <v>0</v>
      </c>
      <c r="F61" s="40">
        <v>0</v>
      </c>
      <c r="G61" s="40">
        <v>0</v>
      </c>
      <c r="H61" s="15" t="e">
        <f t="shared" si="2"/>
        <v>#DIV/0!</v>
      </c>
      <c r="I61" s="15"/>
      <c r="J61" s="15">
        <f t="shared" si="4"/>
        <v>0</v>
      </c>
      <c r="K61" s="15"/>
    </row>
    <row r="62" spans="1:11" x14ac:dyDescent="0.25">
      <c r="A62" s="31"/>
      <c r="B62" s="31">
        <v>21081100</v>
      </c>
      <c r="C62" s="16" t="s">
        <v>47</v>
      </c>
      <c r="D62" s="40">
        <v>83916.69</v>
      </c>
      <c r="E62" s="40">
        <v>160000</v>
      </c>
      <c r="F62" s="40">
        <v>79800</v>
      </c>
      <c r="G62" s="40">
        <v>29947.41</v>
      </c>
      <c r="H62" s="15">
        <f t="shared" si="2"/>
        <v>18.717131249999998</v>
      </c>
      <c r="I62" s="15">
        <f t="shared" si="3"/>
        <v>37.528082706766916</v>
      </c>
      <c r="J62" s="15">
        <f t="shared" si="4"/>
        <v>-53969.279999999999</v>
      </c>
      <c r="K62" s="15">
        <f t="shared" si="5"/>
        <v>35.687072500118866</v>
      </c>
    </row>
    <row r="63" spans="1:11" ht="39.6" x14ac:dyDescent="0.25">
      <c r="A63" s="31"/>
      <c r="B63" s="31">
        <v>21081500</v>
      </c>
      <c r="C63" s="16" t="s">
        <v>48</v>
      </c>
      <c r="D63" s="40">
        <v>44000</v>
      </c>
      <c r="E63" s="40">
        <v>110000</v>
      </c>
      <c r="F63" s="40">
        <v>54600</v>
      </c>
      <c r="G63" s="40">
        <v>27000</v>
      </c>
      <c r="H63" s="15">
        <f t="shared" si="2"/>
        <v>24.545454545454547</v>
      </c>
      <c r="I63" s="15">
        <f t="shared" si="3"/>
        <v>49.450549450549453</v>
      </c>
      <c r="J63" s="15">
        <f t="shared" si="4"/>
        <v>-17000</v>
      </c>
      <c r="K63" s="15">
        <f t="shared" si="5"/>
        <v>61.363636363636367</v>
      </c>
    </row>
    <row r="64" spans="1:11" x14ac:dyDescent="0.25">
      <c r="A64" s="31"/>
      <c r="B64" s="31">
        <v>21081700</v>
      </c>
      <c r="C64" s="16" t="s">
        <v>116</v>
      </c>
      <c r="D64" s="40">
        <v>1000</v>
      </c>
      <c r="E64" s="40">
        <v>1000</v>
      </c>
      <c r="F64" s="40">
        <v>1000</v>
      </c>
      <c r="G64" s="40">
        <v>0</v>
      </c>
      <c r="H64" s="15">
        <f t="shared" si="2"/>
        <v>0</v>
      </c>
      <c r="I64" s="15">
        <f t="shared" si="3"/>
        <v>0</v>
      </c>
      <c r="J64" s="15">
        <f t="shared" si="4"/>
        <v>-1000</v>
      </c>
      <c r="K64" s="15">
        <f t="shared" si="5"/>
        <v>0</v>
      </c>
    </row>
    <row r="65" spans="1:11" ht="27.6" x14ac:dyDescent="0.25">
      <c r="A65" s="31"/>
      <c r="B65" s="31">
        <v>22000000</v>
      </c>
      <c r="C65" s="14" t="s">
        <v>49</v>
      </c>
      <c r="D65" s="40">
        <f>D66+D70+D72</f>
        <v>1276020.4600000002</v>
      </c>
      <c r="E65" s="40">
        <f t="shared" ref="E65:G65" si="27">E66+E70+E72</f>
        <v>2815000</v>
      </c>
      <c r="F65" s="40">
        <f t="shared" si="27"/>
        <v>1387260</v>
      </c>
      <c r="G65" s="40">
        <f t="shared" si="27"/>
        <v>1092515.6299999999</v>
      </c>
      <c r="H65" s="15">
        <f t="shared" si="2"/>
        <v>38.810501953818822</v>
      </c>
      <c r="I65" s="15">
        <f t="shared" si="3"/>
        <v>78.753487450081451</v>
      </c>
      <c r="J65" s="15">
        <f t="shared" si="4"/>
        <v>-183504.83000000031</v>
      </c>
      <c r="K65" s="15">
        <f t="shared" si="5"/>
        <v>85.618974322715786</v>
      </c>
    </row>
    <row r="66" spans="1:11" x14ac:dyDescent="0.25">
      <c r="A66" s="31"/>
      <c r="B66" s="31">
        <v>22010000</v>
      </c>
      <c r="C66" s="16" t="s">
        <v>50</v>
      </c>
      <c r="D66" s="40">
        <f>D67+D68+D69</f>
        <v>1195822.8</v>
      </c>
      <c r="E66" s="40">
        <f t="shared" ref="E66:G66" si="28">E67+E68+E69</f>
        <v>2650000</v>
      </c>
      <c r="F66" s="40">
        <f t="shared" si="28"/>
        <v>1305000</v>
      </c>
      <c r="G66" s="40">
        <f t="shared" si="28"/>
        <v>1030584.72</v>
      </c>
      <c r="H66" s="15">
        <f t="shared" si="2"/>
        <v>38.889989433962263</v>
      </c>
      <c r="I66" s="15">
        <f t="shared" si="3"/>
        <v>78.972009195402293</v>
      </c>
      <c r="J66" s="15">
        <f t="shared" si="4"/>
        <v>-165238.08000000007</v>
      </c>
      <c r="K66" s="15">
        <f t="shared" si="5"/>
        <v>86.182059749989705</v>
      </c>
    </row>
    <row r="67" spans="1:11" ht="39.6" x14ac:dyDescent="0.25">
      <c r="A67" s="31"/>
      <c r="B67" s="31">
        <v>22010300</v>
      </c>
      <c r="C67" s="16" t="s">
        <v>117</v>
      </c>
      <c r="D67" s="40">
        <v>18148</v>
      </c>
      <c r="E67" s="40">
        <v>0</v>
      </c>
      <c r="F67" s="40">
        <v>0</v>
      </c>
      <c r="G67" s="40">
        <v>15760</v>
      </c>
      <c r="H67" s="15" t="e">
        <f t="shared" si="2"/>
        <v>#DIV/0!</v>
      </c>
      <c r="I67" s="15" t="e">
        <f t="shared" si="3"/>
        <v>#DIV/0!</v>
      </c>
      <c r="J67" s="15">
        <f>G67-D67</f>
        <v>-2388</v>
      </c>
      <c r="K67" s="15">
        <f t="shared" si="5"/>
        <v>86.841525236940711</v>
      </c>
    </row>
    <row r="68" spans="1:11" x14ac:dyDescent="0.25">
      <c r="A68" s="31"/>
      <c r="B68" s="31">
        <v>22012500</v>
      </c>
      <c r="C68" s="16" t="s">
        <v>51</v>
      </c>
      <c r="D68" s="40">
        <v>643093.80000000005</v>
      </c>
      <c r="E68" s="40">
        <v>1600000</v>
      </c>
      <c r="F68" s="40">
        <v>780000</v>
      </c>
      <c r="G68" s="40">
        <v>688950.81</v>
      </c>
      <c r="H68" s="15">
        <f t="shared" si="2"/>
        <v>43.059425625000003</v>
      </c>
      <c r="I68" s="15">
        <f t="shared" si="3"/>
        <v>88.327026923076929</v>
      </c>
      <c r="J68" s="15">
        <f t="shared" si="4"/>
        <v>45857.010000000009</v>
      </c>
      <c r="K68" s="15">
        <f t="shared" si="5"/>
        <v>107.13068762286311</v>
      </c>
    </row>
    <row r="69" spans="1:11" ht="26.4" x14ac:dyDescent="0.25">
      <c r="A69" s="31"/>
      <c r="B69" s="31">
        <v>22012600</v>
      </c>
      <c r="C69" s="16" t="s">
        <v>52</v>
      </c>
      <c r="D69" s="40">
        <v>534581</v>
      </c>
      <c r="E69" s="40">
        <v>1050000</v>
      </c>
      <c r="F69" s="40">
        <v>525000</v>
      </c>
      <c r="G69" s="40">
        <v>325873.90999999997</v>
      </c>
      <c r="H69" s="15">
        <f t="shared" si="2"/>
        <v>31.035610476190474</v>
      </c>
      <c r="I69" s="15">
        <f t="shared" si="3"/>
        <v>62.071220952380948</v>
      </c>
      <c r="J69" s="15">
        <f t="shared" si="4"/>
        <v>-208707.09000000003</v>
      </c>
      <c r="K69" s="15">
        <f t="shared" si="5"/>
        <v>60.958752742802304</v>
      </c>
    </row>
    <row r="70" spans="1:11" ht="39.6" x14ac:dyDescent="0.25">
      <c r="A70" s="31"/>
      <c r="B70" s="31">
        <v>22080000</v>
      </c>
      <c r="C70" s="16" t="s">
        <v>53</v>
      </c>
      <c r="D70" s="40">
        <f>D71</f>
        <v>37888.36</v>
      </c>
      <c r="E70" s="40">
        <f t="shared" ref="E70:G70" si="29">E71</f>
        <v>90000</v>
      </c>
      <c r="F70" s="40">
        <f t="shared" si="29"/>
        <v>45000</v>
      </c>
      <c r="G70" s="40">
        <f t="shared" si="29"/>
        <v>45141.88</v>
      </c>
      <c r="H70" s="15">
        <f t="shared" si="2"/>
        <v>50.157644444444436</v>
      </c>
      <c r="I70" s="15">
        <f t="shared" si="3"/>
        <v>100.31528888888887</v>
      </c>
      <c r="J70" s="15">
        <f t="shared" si="4"/>
        <v>7253.5199999999968</v>
      </c>
      <c r="K70" s="15">
        <f t="shared" si="5"/>
        <v>119.14445491966397</v>
      </c>
    </row>
    <row r="71" spans="1:11" ht="39.6" x14ac:dyDescent="0.25">
      <c r="A71" s="31"/>
      <c r="B71" s="31">
        <v>22080400</v>
      </c>
      <c r="C71" s="16" t="s">
        <v>54</v>
      </c>
      <c r="D71" s="40">
        <v>37888.36</v>
      </c>
      <c r="E71" s="40">
        <v>90000</v>
      </c>
      <c r="F71" s="40">
        <v>45000</v>
      </c>
      <c r="G71" s="40">
        <v>45141.88</v>
      </c>
      <c r="H71" s="15">
        <f t="shared" si="2"/>
        <v>50.157644444444436</v>
      </c>
      <c r="I71" s="15">
        <f t="shared" si="3"/>
        <v>100.31528888888887</v>
      </c>
      <c r="J71" s="15">
        <f t="shared" si="4"/>
        <v>7253.5199999999968</v>
      </c>
      <c r="K71" s="15">
        <f t="shared" si="5"/>
        <v>119.14445491966397</v>
      </c>
    </row>
    <row r="72" spans="1:11" x14ac:dyDescent="0.25">
      <c r="A72" s="31"/>
      <c r="B72" s="31">
        <v>22090000</v>
      </c>
      <c r="C72" s="16" t="s">
        <v>55</v>
      </c>
      <c r="D72" s="40">
        <f>D73+D74</f>
        <v>42309.3</v>
      </c>
      <c r="E72" s="40">
        <f t="shared" ref="E72:G72" si="30">E73+E74</f>
        <v>75000</v>
      </c>
      <c r="F72" s="40">
        <f t="shared" si="30"/>
        <v>37260</v>
      </c>
      <c r="G72" s="40">
        <f t="shared" si="30"/>
        <v>16789.03</v>
      </c>
      <c r="H72" s="15">
        <f t="shared" si="2"/>
        <v>22.38537333333333</v>
      </c>
      <c r="I72" s="15">
        <f t="shared" si="3"/>
        <v>45.059125067096076</v>
      </c>
      <c r="J72" s="15">
        <f t="shared" si="4"/>
        <v>-25520.270000000004</v>
      </c>
      <c r="K72" s="15">
        <f t="shared" si="5"/>
        <v>39.68165391533303</v>
      </c>
    </row>
    <row r="73" spans="1:11" ht="39.6" x14ac:dyDescent="0.25">
      <c r="A73" s="31"/>
      <c r="B73" s="31">
        <v>22090100</v>
      </c>
      <c r="C73" s="16" t="s">
        <v>56</v>
      </c>
      <c r="D73" s="40">
        <v>39971.800000000003</v>
      </c>
      <c r="E73" s="40">
        <v>70000</v>
      </c>
      <c r="F73" s="40">
        <v>34800</v>
      </c>
      <c r="G73" s="40">
        <v>14698.03</v>
      </c>
      <c r="H73" s="15">
        <f t="shared" si="2"/>
        <v>20.997185714285717</v>
      </c>
      <c r="I73" s="15">
        <f t="shared" si="3"/>
        <v>42.2357183908046</v>
      </c>
      <c r="J73" s="15">
        <f t="shared" si="4"/>
        <v>-25273.770000000004</v>
      </c>
      <c r="K73" s="15">
        <f t="shared" si="5"/>
        <v>36.770998553980554</v>
      </c>
    </row>
    <row r="74" spans="1:11" ht="39.6" x14ac:dyDescent="0.25">
      <c r="A74" s="31"/>
      <c r="B74" s="31">
        <v>22090400</v>
      </c>
      <c r="C74" s="16" t="s">
        <v>57</v>
      </c>
      <c r="D74" s="40">
        <v>2337.5</v>
      </c>
      <c r="E74" s="40">
        <v>5000</v>
      </c>
      <c r="F74" s="40">
        <v>2460</v>
      </c>
      <c r="G74" s="40">
        <v>2091</v>
      </c>
      <c r="H74" s="15">
        <f t="shared" si="2"/>
        <v>41.82</v>
      </c>
      <c r="I74" s="15">
        <f t="shared" si="3"/>
        <v>85</v>
      </c>
      <c r="J74" s="15">
        <f t="shared" si="4"/>
        <v>-246.5</v>
      </c>
      <c r="K74" s="15">
        <f t="shared" si="5"/>
        <v>89.454545454545453</v>
      </c>
    </row>
    <row r="75" spans="1:11" ht="13.8" x14ac:dyDescent="0.25">
      <c r="A75" s="31"/>
      <c r="B75" s="31">
        <v>24000000</v>
      </c>
      <c r="C75" s="14" t="s">
        <v>58</v>
      </c>
      <c r="D75" s="40">
        <f>D76</f>
        <v>52158.62</v>
      </c>
      <c r="E75" s="40">
        <f t="shared" ref="E75:G75" si="31">E76</f>
        <v>230000</v>
      </c>
      <c r="F75" s="40">
        <f t="shared" si="31"/>
        <v>114600</v>
      </c>
      <c r="G75" s="40">
        <f t="shared" si="31"/>
        <v>645411.73</v>
      </c>
      <c r="H75" s="15">
        <f t="shared" si="2"/>
        <v>280.61379565217391</v>
      </c>
      <c r="I75" s="15">
        <f t="shared" si="3"/>
        <v>563.18650087260039</v>
      </c>
      <c r="J75" s="15">
        <f t="shared" si="4"/>
        <v>593253.11</v>
      </c>
      <c r="K75" s="15">
        <f t="shared" si="5"/>
        <v>1237.4018522729318</v>
      </c>
    </row>
    <row r="76" spans="1:11" x14ac:dyDescent="0.25">
      <c r="A76" s="31"/>
      <c r="B76" s="31">
        <v>24060000</v>
      </c>
      <c r="C76" s="16" t="s">
        <v>45</v>
      </c>
      <c r="D76" s="40">
        <f>D77+D78</f>
        <v>52158.62</v>
      </c>
      <c r="E76" s="40">
        <f t="shared" ref="E76:G76" si="32">E77+E78</f>
        <v>230000</v>
      </c>
      <c r="F76" s="40">
        <f t="shared" si="32"/>
        <v>114600</v>
      </c>
      <c r="G76" s="40">
        <f t="shared" si="32"/>
        <v>645411.73</v>
      </c>
      <c r="H76" s="15">
        <f t="shared" si="2"/>
        <v>280.61379565217391</v>
      </c>
      <c r="I76" s="15">
        <f t="shared" si="3"/>
        <v>563.18650087260039</v>
      </c>
      <c r="J76" s="15">
        <f t="shared" si="4"/>
        <v>593253.11</v>
      </c>
      <c r="K76" s="15">
        <f t="shared" si="5"/>
        <v>1237.4018522729318</v>
      </c>
    </row>
    <row r="77" spans="1:11" x14ac:dyDescent="0.25">
      <c r="A77" s="31"/>
      <c r="B77" s="31">
        <v>24060300</v>
      </c>
      <c r="C77" s="16" t="s">
        <v>45</v>
      </c>
      <c r="D77" s="40">
        <v>49540.4</v>
      </c>
      <c r="E77" s="40">
        <v>130000</v>
      </c>
      <c r="F77" s="40">
        <v>64800</v>
      </c>
      <c r="G77" s="40">
        <v>523563.62</v>
      </c>
      <c r="H77" s="15">
        <f t="shared" si="2"/>
        <v>402.74124615384619</v>
      </c>
      <c r="I77" s="15">
        <f t="shared" si="3"/>
        <v>807.96854938271599</v>
      </c>
      <c r="J77" s="15">
        <f t="shared" si="4"/>
        <v>474023.22</v>
      </c>
      <c r="K77" s="15">
        <f t="shared" si="5"/>
        <v>1056.8417291745727</v>
      </c>
    </row>
    <row r="78" spans="1:11" ht="66" x14ac:dyDescent="0.25">
      <c r="A78" s="31"/>
      <c r="B78" s="31">
        <v>24062200</v>
      </c>
      <c r="C78" s="16" t="s">
        <v>59</v>
      </c>
      <c r="D78" s="40">
        <v>2618.2199999999998</v>
      </c>
      <c r="E78" s="40">
        <v>100000</v>
      </c>
      <c r="F78" s="40">
        <v>49800</v>
      </c>
      <c r="G78" s="40">
        <v>121848.11</v>
      </c>
      <c r="H78" s="15">
        <f t="shared" si="2"/>
        <v>121.84810999999999</v>
      </c>
      <c r="I78" s="15">
        <f t="shared" si="3"/>
        <v>244.67491967871484</v>
      </c>
      <c r="J78" s="15">
        <f t="shared" si="4"/>
        <v>119229.89</v>
      </c>
      <c r="K78" s="15">
        <f t="shared" si="5"/>
        <v>4653.8529993659822</v>
      </c>
    </row>
    <row r="79" spans="1:11" hidden="1" x14ac:dyDescent="0.25">
      <c r="A79" s="31"/>
      <c r="B79" s="32">
        <v>30000000</v>
      </c>
      <c r="C79" s="12" t="s">
        <v>60</v>
      </c>
      <c r="D79" s="41">
        <v>0</v>
      </c>
      <c r="E79" s="41">
        <v>0</v>
      </c>
      <c r="F79" s="41">
        <v>0</v>
      </c>
      <c r="G79" s="41">
        <v>0</v>
      </c>
      <c r="H79" s="13" t="e">
        <f t="shared" si="2"/>
        <v>#DIV/0!</v>
      </c>
      <c r="I79" s="13"/>
      <c r="J79" s="13">
        <f t="shared" si="4"/>
        <v>0</v>
      </c>
      <c r="K79" s="13" t="e">
        <f t="shared" si="5"/>
        <v>#DIV/0!</v>
      </c>
    </row>
    <row r="80" spans="1:11" hidden="1" x14ac:dyDescent="0.25">
      <c r="A80" s="31"/>
      <c r="B80" s="31">
        <v>31000000</v>
      </c>
      <c r="C80" s="16" t="s">
        <v>61</v>
      </c>
      <c r="D80" s="40">
        <v>0</v>
      </c>
      <c r="E80" s="40">
        <v>0</v>
      </c>
      <c r="F80" s="40">
        <v>0</v>
      </c>
      <c r="G80" s="40">
        <v>0</v>
      </c>
      <c r="H80" s="15" t="e">
        <f t="shared" si="2"/>
        <v>#DIV/0!</v>
      </c>
      <c r="I80" s="15"/>
      <c r="J80" s="15">
        <f t="shared" si="4"/>
        <v>0</v>
      </c>
      <c r="K80" s="15" t="e">
        <f t="shared" si="5"/>
        <v>#DIV/0!</v>
      </c>
    </row>
    <row r="81" spans="1:11" ht="66" hidden="1" x14ac:dyDescent="0.25">
      <c r="A81" s="31"/>
      <c r="B81" s="31">
        <v>31010000</v>
      </c>
      <c r="C81" s="16" t="s">
        <v>62</v>
      </c>
      <c r="D81" s="40">
        <v>0</v>
      </c>
      <c r="E81" s="40">
        <v>0</v>
      </c>
      <c r="F81" s="40">
        <v>0</v>
      </c>
      <c r="G81" s="40">
        <v>0</v>
      </c>
      <c r="H81" s="15" t="e">
        <f t="shared" ref="H81:H131" si="33">G81/E81*100</f>
        <v>#DIV/0!</v>
      </c>
      <c r="I81" s="15"/>
      <c r="J81" s="15">
        <f t="shared" ref="J81:J131" si="34">G81-D81</f>
        <v>0</v>
      </c>
      <c r="K81" s="15" t="e">
        <f t="shared" ref="K81:K131" si="35">G81/D81*100</f>
        <v>#DIV/0!</v>
      </c>
    </row>
    <row r="82" spans="1:11" ht="66" hidden="1" x14ac:dyDescent="0.25">
      <c r="A82" s="31"/>
      <c r="B82" s="31">
        <v>31010200</v>
      </c>
      <c r="C82" s="16" t="s">
        <v>63</v>
      </c>
      <c r="D82" s="40">
        <v>0</v>
      </c>
      <c r="E82" s="40">
        <v>0</v>
      </c>
      <c r="F82" s="40">
        <v>0</v>
      </c>
      <c r="G82" s="40">
        <v>0</v>
      </c>
      <c r="H82" s="15" t="e">
        <f t="shared" si="33"/>
        <v>#DIV/0!</v>
      </c>
      <c r="I82" s="15"/>
      <c r="J82" s="15">
        <f t="shared" si="34"/>
        <v>0</v>
      </c>
      <c r="K82" s="15" t="e">
        <f t="shared" si="35"/>
        <v>#DIV/0!</v>
      </c>
    </row>
    <row r="83" spans="1:11" x14ac:dyDescent="0.25">
      <c r="A83" s="31"/>
      <c r="B83" s="32">
        <v>40000000</v>
      </c>
      <c r="C83" s="12" t="s">
        <v>64</v>
      </c>
      <c r="D83" s="41">
        <f>D85+D87+D90+D93</f>
        <v>51526909</v>
      </c>
      <c r="E83" s="41">
        <f>E85+E87+E90+E93</f>
        <v>80128050</v>
      </c>
      <c r="F83" s="41">
        <f>F85+F87+F90+F93</f>
        <v>49491590</v>
      </c>
      <c r="G83" s="41">
        <f>G85+G87+G90+G93</f>
        <v>48914470</v>
      </c>
      <c r="H83" s="13">
        <f t="shared" si="33"/>
        <v>61.045376743849374</v>
      </c>
      <c r="I83" s="13">
        <f t="shared" ref="I83:I99" si="36">G83/F83*100</f>
        <v>98.833902891380134</v>
      </c>
      <c r="J83" s="13">
        <f t="shared" si="34"/>
        <v>-2612439</v>
      </c>
      <c r="K83" s="13">
        <f t="shared" si="35"/>
        <v>94.929952037293759</v>
      </c>
    </row>
    <row r="84" spans="1:11" x14ac:dyDescent="0.25">
      <c r="A84" s="31"/>
      <c r="B84" s="31">
        <v>41000000</v>
      </c>
      <c r="C84" s="16" t="s">
        <v>65</v>
      </c>
      <c r="D84" s="40">
        <f>D85+D87+D90+D93</f>
        <v>51526909</v>
      </c>
      <c r="E84" s="40">
        <f t="shared" ref="E84:G84" si="37">E85+E87+E90+E93</f>
        <v>80128050</v>
      </c>
      <c r="F84" s="40">
        <f t="shared" si="37"/>
        <v>49491590</v>
      </c>
      <c r="G84" s="40">
        <f t="shared" si="37"/>
        <v>48914470</v>
      </c>
      <c r="H84" s="15">
        <f t="shared" si="33"/>
        <v>61.045376743849374</v>
      </c>
      <c r="I84" s="15">
        <f t="shared" si="36"/>
        <v>98.833902891380134</v>
      </c>
      <c r="J84" s="15">
        <f t="shared" si="34"/>
        <v>-2612439</v>
      </c>
      <c r="K84" s="15">
        <f t="shared" si="35"/>
        <v>94.929952037293759</v>
      </c>
    </row>
    <row r="85" spans="1:11" x14ac:dyDescent="0.25">
      <c r="A85" s="31"/>
      <c r="B85" s="31">
        <v>41020000</v>
      </c>
      <c r="C85" s="16" t="s">
        <v>66</v>
      </c>
      <c r="D85" s="40">
        <f>D86</f>
        <v>5514600</v>
      </c>
      <c r="E85" s="40">
        <f t="shared" ref="E85:G85" si="38">E86</f>
        <v>7745400</v>
      </c>
      <c r="F85" s="40">
        <f t="shared" si="38"/>
        <v>3873000</v>
      </c>
      <c r="G85" s="40">
        <f t="shared" si="38"/>
        <v>3873000</v>
      </c>
      <c r="H85" s="15">
        <f t="shared" si="33"/>
        <v>50.00387326671315</v>
      </c>
      <c r="I85" s="15">
        <f t="shared" si="36"/>
        <v>100</v>
      </c>
      <c r="J85" s="15">
        <f t="shared" si="34"/>
        <v>-1641600</v>
      </c>
      <c r="K85" s="15">
        <f t="shared" si="35"/>
        <v>70.231748449570233</v>
      </c>
    </row>
    <row r="86" spans="1:11" x14ac:dyDescent="0.25">
      <c r="A86" s="31"/>
      <c r="B86" s="31">
        <v>41020100</v>
      </c>
      <c r="C86" s="16" t="s">
        <v>67</v>
      </c>
      <c r="D86" s="40">
        <v>5514600</v>
      </c>
      <c r="E86" s="40">
        <v>7745400</v>
      </c>
      <c r="F86" s="40">
        <v>3873000</v>
      </c>
      <c r="G86" s="40">
        <v>3873000</v>
      </c>
      <c r="H86" s="15">
        <f t="shared" si="33"/>
        <v>50.00387326671315</v>
      </c>
      <c r="I86" s="15">
        <f t="shared" si="36"/>
        <v>100</v>
      </c>
      <c r="J86" s="15">
        <f t="shared" si="34"/>
        <v>-1641600</v>
      </c>
      <c r="K86" s="15">
        <f t="shared" si="35"/>
        <v>70.231748449570233</v>
      </c>
    </row>
    <row r="87" spans="1:11" x14ac:dyDescent="0.25">
      <c r="A87" s="31"/>
      <c r="B87" s="31">
        <v>41030000</v>
      </c>
      <c r="C87" s="16" t="s">
        <v>68</v>
      </c>
      <c r="D87" s="40">
        <f>D88+D89</f>
        <v>43647500</v>
      </c>
      <c r="E87" s="40">
        <f t="shared" ref="E87:G87" si="39">E88+E89</f>
        <v>66587000</v>
      </c>
      <c r="F87" s="40">
        <f t="shared" si="39"/>
        <v>41664800</v>
      </c>
      <c r="G87" s="40">
        <f t="shared" si="39"/>
        <v>41664800</v>
      </c>
      <c r="H87" s="15">
        <f t="shared" si="33"/>
        <v>62.571973508342474</v>
      </c>
      <c r="I87" s="15">
        <f t="shared" si="36"/>
        <v>100</v>
      </c>
      <c r="J87" s="15">
        <f t="shared" si="34"/>
        <v>-1982700</v>
      </c>
      <c r="K87" s="15">
        <f t="shared" si="35"/>
        <v>95.457471791053322</v>
      </c>
    </row>
    <row r="88" spans="1:11" ht="26.4" x14ac:dyDescent="0.25">
      <c r="A88" s="31"/>
      <c r="B88" s="31">
        <v>41033900</v>
      </c>
      <c r="C88" s="16" t="s">
        <v>69</v>
      </c>
      <c r="D88" s="40">
        <v>42318500</v>
      </c>
      <c r="E88" s="40">
        <v>66587000</v>
      </c>
      <c r="F88" s="40">
        <v>41664800</v>
      </c>
      <c r="G88" s="40">
        <v>41664800</v>
      </c>
      <c r="H88" s="15">
        <f t="shared" si="33"/>
        <v>62.571973508342474</v>
      </c>
      <c r="I88" s="15">
        <f t="shared" si="36"/>
        <v>100</v>
      </c>
      <c r="J88" s="15">
        <f t="shared" si="34"/>
        <v>-653700</v>
      </c>
      <c r="K88" s="15">
        <f t="shared" si="35"/>
        <v>98.455285513427938</v>
      </c>
    </row>
    <row r="89" spans="1:11" x14ac:dyDescent="0.25">
      <c r="A89" s="31"/>
      <c r="B89" s="31">
        <v>41034500</v>
      </c>
      <c r="C89" s="16"/>
      <c r="D89" s="40">
        <v>1329000</v>
      </c>
      <c r="E89" s="40">
        <v>0</v>
      </c>
      <c r="F89" s="40">
        <v>0</v>
      </c>
      <c r="G89" s="40">
        <v>0</v>
      </c>
      <c r="H89" s="15" t="e">
        <f t="shared" si="33"/>
        <v>#DIV/0!</v>
      </c>
      <c r="I89" s="15" t="e">
        <f t="shared" si="36"/>
        <v>#DIV/0!</v>
      </c>
      <c r="J89" s="15">
        <f t="shared" si="34"/>
        <v>-1329000</v>
      </c>
      <c r="K89" s="15">
        <f t="shared" si="35"/>
        <v>0</v>
      </c>
    </row>
    <row r="90" spans="1:11" x14ac:dyDescent="0.25">
      <c r="A90" s="31"/>
      <c r="B90" s="31">
        <v>41040000</v>
      </c>
      <c r="C90" s="16" t="s">
        <v>70</v>
      </c>
      <c r="D90" s="40">
        <f>D92</f>
        <v>0</v>
      </c>
      <c r="E90" s="40">
        <f t="shared" ref="E90:G90" si="40">E92</f>
        <v>1850000</v>
      </c>
      <c r="F90" s="40">
        <f t="shared" si="40"/>
        <v>1850000</v>
      </c>
      <c r="G90" s="40">
        <f t="shared" si="40"/>
        <v>1850000</v>
      </c>
      <c r="H90" s="15">
        <f t="shared" si="33"/>
        <v>100</v>
      </c>
      <c r="I90" s="15">
        <f t="shared" si="36"/>
        <v>100</v>
      </c>
      <c r="J90" s="15">
        <f t="shared" si="34"/>
        <v>1850000</v>
      </c>
      <c r="K90" s="15" t="e">
        <f t="shared" si="35"/>
        <v>#DIV/0!</v>
      </c>
    </row>
    <row r="91" spans="1:11" ht="52.8" hidden="1" x14ac:dyDescent="0.25">
      <c r="A91" s="31"/>
      <c r="B91" s="31">
        <v>41040200</v>
      </c>
      <c r="C91" s="16" t="s">
        <v>71</v>
      </c>
      <c r="D91" s="40">
        <v>0</v>
      </c>
      <c r="E91" s="40">
        <v>0</v>
      </c>
      <c r="F91" s="40">
        <v>0</v>
      </c>
      <c r="G91" s="40">
        <v>0</v>
      </c>
      <c r="H91" s="15" t="e">
        <f t="shared" si="33"/>
        <v>#DIV/0!</v>
      </c>
      <c r="I91" s="15" t="e">
        <f t="shared" si="36"/>
        <v>#DIV/0!</v>
      </c>
      <c r="J91" s="15">
        <f t="shared" si="34"/>
        <v>0</v>
      </c>
      <c r="K91" s="15" t="e">
        <f t="shared" si="35"/>
        <v>#DIV/0!</v>
      </c>
    </row>
    <row r="92" spans="1:11" ht="66" x14ac:dyDescent="0.25">
      <c r="A92" s="31"/>
      <c r="B92" s="31">
        <v>41040500</v>
      </c>
      <c r="C92" s="16" t="s">
        <v>118</v>
      </c>
      <c r="D92" s="40">
        <v>0</v>
      </c>
      <c r="E92" s="40">
        <v>1850000</v>
      </c>
      <c r="F92" s="40">
        <v>1850000</v>
      </c>
      <c r="G92" s="40">
        <v>1850000</v>
      </c>
      <c r="H92" s="15">
        <f t="shared" si="33"/>
        <v>100</v>
      </c>
      <c r="I92" s="15">
        <f t="shared" si="36"/>
        <v>100</v>
      </c>
      <c r="J92" s="15">
        <f t="shared" si="34"/>
        <v>1850000</v>
      </c>
      <c r="K92" s="15" t="e">
        <f t="shared" si="35"/>
        <v>#DIV/0!</v>
      </c>
    </row>
    <row r="93" spans="1:11" ht="26.4" x14ac:dyDescent="0.25">
      <c r="A93" s="31"/>
      <c r="B93" s="31">
        <v>41050000</v>
      </c>
      <c r="C93" s="16" t="s">
        <v>72</v>
      </c>
      <c r="D93" s="40">
        <f>D94+D96+D98+D99</f>
        <v>2364809</v>
      </c>
      <c r="E93" s="40">
        <f t="shared" ref="E93:G93" si="41">E94+E96+E98+E99</f>
        <v>3945650</v>
      </c>
      <c r="F93" s="40">
        <f t="shared" si="41"/>
        <v>2103790</v>
      </c>
      <c r="G93" s="40">
        <f t="shared" si="41"/>
        <v>1526670</v>
      </c>
      <c r="H93" s="15">
        <f t="shared" si="33"/>
        <v>38.692484128090427</v>
      </c>
      <c r="I93" s="15">
        <f t="shared" si="36"/>
        <v>72.567604181025672</v>
      </c>
      <c r="J93" s="15">
        <f t="shared" si="34"/>
        <v>-838139</v>
      </c>
      <c r="K93" s="15">
        <f t="shared" si="35"/>
        <v>64.557856469592252</v>
      </c>
    </row>
    <row r="94" spans="1:11" ht="39.6" x14ac:dyDescent="0.25">
      <c r="A94" s="31"/>
      <c r="B94" s="31">
        <v>41051000</v>
      </c>
      <c r="C94" s="16" t="s">
        <v>73</v>
      </c>
      <c r="D94" s="40">
        <v>660600</v>
      </c>
      <c r="E94" s="40">
        <v>1216150</v>
      </c>
      <c r="F94" s="40">
        <v>761060</v>
      </c>
      <c r="G94" s="40">
        <v>761060</v>
      </c>
      <c r="H94" s="15">
        <f t="shared" si="33"/>
        <v>62.579451547917607</v>
      </c>
      <c r="I94" s="15">
        <f t="shared" si="36"/>
        <v>100</v>
      </c>
      <c r="J94" s="15">
        <f t="shared" si="34"/>
        <v>100460</v>
      </c>
      <c r="K94" s="15">
        <f t="shared" si="35"/>
        <v>115.20738722373601</v>
      </c>
    </row>
    <row r="95" spans="1:11" hidden="1" x14ac:dyDescent="0.25">
      <c r="A95" s="31"/>
      <c r="B95" s="31">
        <v>41051100</v>
      </c>
      <c r="C95" s="16"/>
      <c r="D95" s="40"/>
      <c r="E95" s="40"/>
      <c r="F95" s="40"/>
      <c r="G95" s="40"/>
      <c r="H95" s="15"/>
      <c r="I95" s="15"/>
      <c r="J95" s="15">
        <f t="shared" si="34"/>
        <v>0</v>
      </c>
      <c r="K95" s="15" t="e">
        <f t="shared" si="35"/>
        <v>#DIV/0!</v>
      </c>
    </row>
    <row r="96" spans="1:11" ht="39.6" x14ac:dyDescent="0.25">
      <c r="A96" s="31"/>
      <c r="B96" s="31">
        <v>41051200</v>
      </c>
      <c r="C96" s="16" t="s">
        <v>74</v>
      </c>
      <c r="D96" s="40">
        <v>130284</v>
      </c>
      <c r="E96" s="40">
        <v>333100</v>
      </c>
      <c r="F96" s="40">
        <v>146180</v>
      </c>
      <c r="G96" s="40">
        <v>116860</v>
      </c>
      <c r="H96" s="15">
        <f t="shared" si="33"/>
        <v>35.082557790453315</v>
      </c>
      <c r="I96" s="15">
        <f t="shared" si="36"/>
        <v>79.942536598713914</v>
      </c>
      <c r="J96" s="15">
        <f t="shared" si="34"/>
        <v>-13424</v>
      </c>
      <c r="K96" s="15">
        <f t="shared" si="35"/>
        <v>89.696355653802456</v>
      </c>
    </row>
    <row r="97" spans="1:11" ht="39.6" hidden="1" x14ac:dyDescent="0.25">
      <c r="A97" s="31"/>
      <c r="B97" s="31">
        <v>41051500</v>
      </c>
      <c r="C97" s="16" t="s">
        <v>75</v>
      </c>
      <c r="D97" s="40">
        <v>0</v>
      </c>
      <c r="E97" s="40">
        <v>0</v>
      </c>
      <c r="F97" s="40">
        <v>0</v>
      </c>
      <c r="G97" s="40">
        <v>0</v>
      </c>
      <c r="H97" s="15" t="e">
        <f t="shared" si="33"/>
        <v>#DIV/0!</v>
      </c>
      <c r="I97" s="15" t="e">
        <f t="shared" si="36"/>
        <v>#DIV/0!</v>
      </c>
      <c r="J97" s="15">
        <f t="shared" si="34"/>
        <v>0</v>
      </c>
      <c r="K97" s="15"/>
    </row>
    <row r="98" spans="1:11" x14ac:dyDescent="0.25">
      <c r="A98" s="31"/>
      <c r="B98" s="31">
        <v>41053900</v>
      </c>
      <c r="C98" s="16" t="s">
        <v>76</v>
      </c>
      <c r="D98" s="40">
        <v>976125</v>
      </c>
      <c r="E98" s="40">
        <v>2396400</v>
      </c>
      <c r="F98" s="40">
        <v>1196550</v>
      </c>
      <c r="G98" s="40">
        <v>648750</v>
      </c>
      <c r="H98" s="15">
        <f t="shared" si="33"/>
        <v>27.07185778668002</v>
      </c>
      <c r="I98" s="15">
        <f t="shared" si="36"/>
        <v>54.218377836279309</v>
      </c>
      <c r="J98" s="15">
        <f t="shared" si="34"/>
        <v>-327375</v>
      </c>
      <c r="K98" s="15">
        <f t="shared" si="35"/>
        <v>66.461774875144059</v>
      </c>
    </row>
    <row r="99" spans="1:11" ht="39.6" x14ac:dyDescent="0.25">
      <c r="A99" s="31"/>
      <c r="B99" s="31">
        <v>41055000</v>
      </c>
      <c r="C99" s="16" t="s">
        <v>113</v>
      </c>
      <c r="D99" s="40">
        <v>597800</v>
      </c>
      <c r="E99" s="40">
        <v>0</v>
      </c>
      <c r="F99" s="40">
        <v>0</v>
      </c>
      <c r="G99" s="40">
        <v>0</v>
      </c>
      <c r="H99" s="15" t="e">
        <f t="shared" si="33"/>
        <v>#DIV/0!</v>
      </c>
      <c r="I99" s="15" t="e">
        <f t="shared" si="36"/>
        <v>#DIV/0!</v>
      </c>
      <c r="J99" s="15">
        <f t="shared" si="34"/>
        <v>-597800</v>
      </c>
      <c r="K99" s="15">
        <f t="shared" si="35"/>
        <v>0</v>
      </c>
    </row>
    <row r="100" spans="1:11" s="18" customFormat="1" x14ac:dyDescent="0.25">
      <c r="A100" s="56" t="s">
        <v>77</v>
      </c>
      <c r="B100" s="56"/>
      <c r="C100" s="56"/>
      <c r="D100" s="42">
        <f>D13+D56+D79</f>
        <v>63647995.830000006</v>
      </c>
      <c r="E100" s="42">
        <f>E13+E56+E79</f>
        <v>154925000</v>
      </c>
      <c r="F100" s="42">
        <f>F13+F56+F79</f>
        <v>71837140</v>
      </c>
      <c r="G100" s="42">
        <f>G13+G56+G79</f>
        <v>51484262.190000005</v>
      </c>
      <c r="H100" s="17">
        <f t="shared" si="33"/>
        <v>33.231732896562853</v>
      </c>
      <c r="I100" s="17">
        <f>G100/F100*100</f>
        <v>71.668028807939749</v>
      </c>
      <c r="J100" s="17">
        <f t="shared" si="34"/>
        <v>-12163733.640000001</v>
      </c>
      <c r="K100" s="17">
        <f t="shared" si="35"/>
        <v>80.889054743391114</v>
      </c>
    </row>
    <row r="101" spans="1:11" s="18" customFormat="1" x14ac:dyDescent="0.25">
      <c r="A101" s="57" t="s">
        <v>78</v>
      </c>
      <c r="B101" s="57"/>
      <c r="C101" s="57"/>
      <c r="D101" s="43">
        <f>D13+D56+D79+D83</f>
        <v>115174904.83000001</v>
      </c>
      <c r="E101" s="43">
        <f>E13+E56+E79+E83</f>
        <v>235053050</v>
      </c>
      <c r="F101" s="43">
        <f>F13+F56+F79+F83</f>
        <v>121328730</v>
      </c>
      <c r="G101" s="43">
        <f>G13+G56+G79+G83</f>
        <v>100398732.19</v>
      </c>
      <c r="H101" s="19">
        <f t="shared" si="33"/>
        <v>42.713222478925502</v>
      </c>
      <c r="I101" s="19">
        <f t="shared" ref="I101:I129" si="42">G101/F101*100</f>
        <v>82.749347322765189</v>
      </c>
      <c r="J101" s="19">
        <f t="shared" si="34"/>
        <v>-14776172.640000015</v>
      </c>
      <c r="K101" s="19">
        <f t="shared" si="35"/>
        <v>87.170666507769312</v>
      </c>
    </row>
    <row r="102" spans="1:11" ht="14.25" customHeight="1" x14ac:dyDescent="0.25">
      <c r="A102" s="5"/>
      <c r="B102" s="20"/>
      <c r="C102" s="21" t="s">
        <v>110</v>
      </c>
      <c r="D102" s="44"/>
      <c r="E102" s="44"/>
      <c r="F102" s="44"/>
      <c r="G102" s="44"/>
      <c r="H102" s="22"/>
      <c r="I102" s="22"/>
      <c r="J102" s="22"/>
      <c r="K102" s="22"/>
    </row>
    <row r="103" spans="1:11" x14ac:dyDescent="0.25">
      <c r="B103" s="23">
        <v>10000000</v>
      </c>
      <c r="C103" s="24" t="s">
        <v>3</v>
      </c>
      <c r="D103" s="45">
        <f t="shared" ref="D103:G104" si="43">D104</f>
        <v>84592.19</v>
      </c>
      <c r="E103" s="45">
        <f>E104</f>
        <v>150000</v>
      </c>
      <c r="F103" s="45">
        <f t="shared" si="43"/>
        <v>75000</v>
      </c>
      <c r="G103" s="45">
        <f t="shared" si="43"/>
        <v>51864.85</v>
      </c>
      <c r="H103" s="25">
        <f t="shared" si="33"/>
        <v>34.576566666666665</v>
      </c>
      <c r="I103" s="25">
        <f t="shared" si="42"/>
        <v>69.153133333333329</v>
      </c>
      <c r="J103" s="25">
        <f t="shared" si="34"/>
        <v>-32727.340000000004</v>
      </c>
      <c r="K103" s="25">
        <f t="shared" si="35"/>
        <v>61.311629359637095</v>
      </c>
    </row>
    <row r="104" spans="1:11" ht="13.8" x14ac:dyDescent="0.25">
      <c r="B104" s="31">
        <v>19000000</v>
      </c>
      <c r="C104" s="14" t="s">
        <v>91</v>
      </c>
      <c r="D104" s="40">
        <f>D105</f>
        <v>84592.19</v>
      </c>
      <c r="E104" s="40">
        <f t="shared" ref="E104" si="44">E105</f>
        <v>150000</v>
      </c>
      <c r="F104" s="40">
        <f t="shared" si="43"/>
        <v>75000</v>
      </c>
      <c r="G104" s="40">
        <f t="shared" si="43"/>
        <v>51864.85</v>
      </c>
      <c r="H104" s="26">
        <f t="shared" si="33"/>
        <v>34.576566666666665</v>
      </c>
      <c r="I104" s="26">
        <f t="shared" si="42"/>
        <v>69.153133333333329</v>
      </c>
      <c r="J104" s="26">
        <f t="shared" si="34"/>
        <v>-32727.340000000004</v>
      </c>
      <c r="K104" s="26">
        <f t="shared" si="35"/>
        <v>61.311629359637095</v>
      </c>
    </row>
    <row r="105" spans="1:11" x14ac:dyDescent="0.25">
      <c r="B105" s="31">
        <v>19010000</v>
      </c>
      <c r="C105" s="16" t="s">
        <v>92</v>
      </c>
      <c r="D105" s="40">
        <f>D106+D108</f>
        <v>84592.19</v>
      </c>
      <c r="E105" s="40">
        <f t="shared" ref="E105:G105" si="45">E106+E108</f>
        <v>150000</v>
      </c>
      <c r="F105" s="40">
        <f t="shared" si="45"/>
        <v>75000</v>
      </c>
      <c r="G105" s="40">
        <f t="shared" si="45"/>
        <v>51864.85</v>
      </c>
      <c r="H105" s="26">
        <f t="shared" si="33"/>
        <v>34.576566666666665</v>
      </c>
      <c r="I105" s="26">
        <f t="shared" si="42"/>
        <v>69.153133333333329</v>
      </c>
      <c r="J105" s="26">
        <f t="shared" si="34"/>
        <v>-32727.340000000004</v>
      </c>
      <c r="K105" s="26">
        <f t="shared" si="35"/>
        <v>61.311629359637095</v>
      </c>
    </row>
    <row r="106" spans="1:11" ht="52.8" x14ac:dyDescent="0.25">
      <c r="B106" s="31">
        <v>19010100</v>
      </c>
      <c r="C106" s="16" t="s">
        <v>93</v>
      </c>
      <c r="D106" s="40">
        <v>59326.35</v>
      </c>
      <c r="E106" s="40">
        <v>90000</v>
      </c>
      <c r="F106" s="40">
        <v>45000</v>
      </c>
      <c r="G106" s="40">
        <v>29555.34</v>
      </c>
      <c r="H106" s="26">
        <f t="shared" si="33"/>
        <v>32.839266666666667</v>
      </c>
      <c r="I106" s="26">
        <f t="shared" si="42"/>
        <v>65.678533333333334</v>
      </c>
      <c r="J106" s="26">
        <f t="shared" si="34"/>
        <v>-29771.01</v>
      </c>
      <c r="K106" s="26">
        <f t="shared" si="35"/>
        <v>49.818234224758477</v>
      </c>
    </row>
    <row r="107" spans="1:11" ht="26.4" hidden="1" x14ac:dyDescent="0.25">
      <c r="B107" s="31">
        <v>19010200</v>
      </c>
      <c r="C107" s="16" t="s">
        <v>94</v>
      </c>
      <c r="D107" s="40">
        <v>0</v>
      </c>
      <c r="E107" s="40">
        <v>0</v>
      </c>
      <c r="F107" s="40">
        <v>0</v>
      </c>
      <c r="G107" s="40">
        <v>0</v>
      </c>
      <c r="H107" s="26" t="e">
        <f t="shared" si="33"/>
        <v>#DIV/0!</v>
      </c>
      <c r="I107" s="26" t="e">
        <f t="shared" si="42"/>
        <v>#DIV/0!</v>
      </c>
      <c r="J107" s="26">
        <f t="shared" si="34"/>
        <v>0</v>
      </c>
      <c r="K107" s="26" t="e">
        <f t="shared" si="35"/>
        <v>#DIV/0!</v>
      </c>
    </row>
    <row r="108" spans="1:11" ht="52.8" x14ac:dyDescent="0.25">
      <c r="B108" s="31">
        <v>19010300</v>
      </c>
      <c r="C108" s="16" t="s">
        <v>95</v>
      </c>
      <c r="D108" s="40">
        <v>25265.84</v>
      </c>
      <c r="E108" s="40">
        <v>60000</v>
      </c>
      <c r="F108" s="40">
        <v>30000</v>
      </c>
      <c r="G108" s="40">
        <v>22309.51</v>
      </c>
      <c r="H108" s="26">
        <f t="shared" si="33"/>
        <v>37.182516666666665</v>
      </c>
      <c r="I108" s="26">
        <f t="shared" si="42"/>
        <v>74.365033333333329</v>
      </c>
      <c r="J108" s="26">
        <f t="shared" si="34"/>
        <v>-2956.3300000000017</v>
      </c>
      <c r="K108" s="26">
        <f t="shared" si="35"/>
        <v>88.299102661934043</v>
      </c>
    </row>
    <row r="109" spans="1:11" x14ac:dyDescent="0.25">
      <c r="B109" s="33">
        <v>20000000</v>
      </c>
      <c r="C109" s="24" t="s">
        <v>41</v>
      </c>
      <c r="D109" s="45">
        <f t="shared" ref="D109" si="46">D112+D116</f>
        <v>2348607.9200000004</v>
      </c>
      <c r="E109" s="45">
        <f>E112+E116</f>
        <v>7162809.9800000004</v>
      </c>
      <c r="F109" s="45">
        <f t="shared" ref="F109:G109" si="47">F112+F116</f>
        <v>3581004.99</v>
      </c>
      <c r="G109" s="45">
        <f t="shared" si="47"/>
        <v>3909787.95</v>
      </c>
      <c r="H109" s="25">
        <f t="shared" si="33"/>
        <v>54.584554957019819</v>
      </c>
      <c r="I109" s="25">
        <f t="shared" si="42"/>
        <v>109.18130415674176</v>
      </c>
      <c r="J109" s="25">
        <f t="shared" si="34"/>
        <v>1561180.0299999998</v>
      </c>
      <c r="K109" s="25">
        <f t="shared" si="35"/>
        <v>166.47256941890919</v>
      </c>
    </row>
    <row r="110" spans="1:11" ht="13.8" hidden="1" x14ac:dyDescent="0.25">
      <c r="B110" s="31">
        <v>21000000</v>
      </c>
      <c r="C110" s="14" t="s">
        <v>42</v>
      </c>
      <c r="D110" s="40">
        <v>0</v>
      </c>
      <c r="E110" s="40">
        <v>0</v>
      </c>
      <c r="F110" s="40">
        <v>0</v>
      </c>
      <c r="G110" s="40">
        <v>0</v>
      </c>
      <c r="H110" s="26" t="e">
        <f t="shared" si="33"/>
        <v>#DIV/0!</v>
      </c>
      <c r="I110" s="26" t="e">
        <f t="shared" si="42"/>
        <v>#DIV/0!</v>
      </c>
      <c r="J110" s="26">
        <f t="shared" si="34"/>
        <v>0</v>
      </c>
      <c r="K110" s="26" t="e">
        <f t="shared" si="35"/>
        <v>#DIV/0!</v>
      </c>
    </row>
    <row r="111" spans="1:11" ht="39.6" hidden="1" x14ac:dyDescent="0.25">
      <c r="B111" s="31">
        <v>21110000</v>
      </c>
      <c r="C111" s="16" t="s">
        <v>96</v>
      </c>
      <c r="D111" s="40">
        <v>0</v>
      </c>
      <c r="E111" s="40">
        <v>0</v>
      </c>
      <c r="F111" s="40">
        <v>0</v>
      </c>
      <c r="G111" s="40">
        <v>0</v>
      </c>
      <c r="H111" s="26" t="e">
        <f t="shared" si="33"/>
        <v>#DIV/0!</v>
      </c>
      <c r="I111" s="26" t="e">
        <f t="shared" si="42"/>
        <v>#DIV/0!</v>
      </c>
      <c r="J111" s="26">
        <f t="shared" si="34"/>
        <v>0</v>
      </c>
      <c r="K111" s="26" t="e">
        <f t="shared" si="35"/>
        <v>#DIV/0!</v>
      </c>
    </row>
    <row r="112" spans="1:11" ht="13.8" x14ac:dyDescent="0.25">
      <c r="B112" s="31">
        <v>24000000</v>
      </c>
      <c r="C112" s="14" t="s">
        <v>58</v>
      </c>
      <c r="D112" s="40">
        <f>D113+D115</f>
        <v>134340.22</v>
      </c>
      <c r="E112" s="40">
        <f t="shared" ref="E112:G112" si="48">E113+E115</f>
        <v>80000</v>
      </c>
      <c r="F112" s="40">
        <f t="shared" si="48"/>
        <v>39600</v>
      </c>
      <c r="G112" s="40">
        <f t="shared" si="48"/>
        <v>2847.5</v>
      </c>
      <c r="H112" s="26">
        <f t="shared" si="33"/>
        <v>3.5593750000000002</v>
      </c>
      <c r="I112" s="26">
        <f t="shared" si="42"/>
        <v>7.1906565656565657</v>
      </c>
      <c r="J112" s="26">
        <f t="shared" si="34"/>
        <v>-131492.72</v>
      </c>
      <c r="K112" s="26">
        <f t="shared" si="35"/>
        <v>2.1196183838317371</v>
      </c>
    </row>
    <row r="113" spans="2:11" x14ac:dyDescent="0.25">
      <c r="B113" s="31">
        <v>24060000</v>
      </c>
      <c r="C113" s="16" t="s">
        <v>45</v>
      </c>
      <c r="D113" s="40">
        <f>D114</f>
        <v>58455.51</v>
      </c>
      <c r="E113" s="40">
        <f t="shared" ref="E113:G113" si="49">E114</f>
        <v>80000</v>
      </c>
      <c r="F113" s="40">
        <f t="shared" si="49"/>
        <v>39600</v>
      </c>
      <c r="G113" s="40">
        <f t="shared" si="49"/>
        <v>2847.5</v>
      </c>
      <c r="H113" s="26">
        <f t="shared" si="33"/>
        <v>3.5593750000000002</v>
      </c>
      <c r="I113" s="26">
        <f t="shared" si="42"/>
        <v>7.1906565656565657</v>
      </c>
      <c r="J113" s="26">
        <f t="shared" si="34"/>
        <v>-55608.01</v>
      </c>
      <c r="K113" s="26">
        <f t="shared" si="35"/>
        <v>4.8712259973439629</v>
      </c>
    </row>
    <row r="114" spans="2:11" ht="39.6" x14ac:dyDescent="0.25">
      <c r="B114" s="31">
        <v>24062100</v>
      </c>
      <c r="C114" s="16" t="s">
        <v>97</v>
      </c>
      <c r="D114" s="40">
        <v>58455.51</v>
      </c>
      <c r="E114" s="40">
        <v>80000</v>
      </c>
      <c r="F114" s="40">
        <v>39600</v>
      </c>
      <c r="G114" s="40">
        <v>2847.5</v>
      </c>
      <c r="H114" s="26">
        <f t="shared" si="33"/>
        <v>3.5593750000000002</v>
      </c>
      <c r="I114" s="26">
        <f t="shared" si="42"/>
        <v>7.1906565656565657</v>
      </c>
      <c r="J114" s="26">
        <f t="shared" si="34"/>
        <v>-55608.01</v>
      </c>
      <c r="K114" s="26">
        <f t="shared" si="35"/>
        <v>4.8712259973439629</v>
      </c>
    </row>
    <row r="115" spans="2:11" ht="26.4" x14ac:dyDescent="0.25">
      <c r="B115" s="31">
        <v>24170000</v>
      </c>
      <c r="C115" s="16" t="s">
        <v>98</v>
      </c>
      <c r="D115" s="40">
        <v>75884.710000000006</v>
      </c>
      <c r="E115" s="40">
        <v>0</v>
      </c>
      <c r="F115" s="40">
        <v>0</v>
      </c>
      <c r="G115" s="40">
        <v>0</v>
      </c>
      <c r="H115" s="26" t="e">
        <f t="shared" si="33"/>
        <v>#DIV/0!</v>
      </c>
      <c r="I115" s="26" t="e">
        <f t="shared" si="42"/>
        <v>#DIV/0!</v>
      </c>
      <c r="J115" s="26">
        <f t="shared" si="34"/>
        <v>-75884.710000000006</v>
      </c>
      <c r="K115" s="26">
        <f t="shared" si="35"/>
        <v>0</v>
      </c>
    </row>
    <row r="116" spans="2:11" ht="13.8" x14ac:dyDescent="0.25">
      <c r="B116" s="31">
        <v>25000000</v>
      </c>
      <c r="C116" s="14" t="s">
        <v>99</v>
      </c>
      <c r="D116" s="40">
        <f>D117+D122</f>
        <v>2214267.7000000002</v>
      </c>
      <c r="E116" s="40">
        <v>7082809.9800000004</v>
      </c>
      <c r="F116" s="40">
        <v>3541404.99</v>
      </c>
      <c r="G116" s="40">
        <v>3906940.45</v>
      </c>
      <c r="H116" s="26">
        <f t="shared" si="33"/>
        <v>55.160881924436431</v>
      </c>
      <c r="I116" s="26">
        <f t="shared" si="42"/>
        <v>110.32176384887286</v>
      </c>
      <c r="J116" s="26">
        <f t="shared" si="34"/>
        <v>1692672.75</v>
      </c>
      <c r="K116" s="26">
        <f t="shared" si="35"/>
        <v>176.44390739204658</v>
      </c>
    </row>
    <row r="117" spans="2:11" ht="26.4" x14ac:dyDescent="0.25">
      <c r="B117" s="31">
        <v>25010000</v>
      </c>
      <c r="C117" s="16" t="s">
        <v>100</v>
      </c>
      <c r="D117" s="40">
        <f>D118+D119+D120+D121</f>
        <v>973910.98</v>
      </c>
      <c r="E117" s="40">
        <f t="shared" ref="E117:G117" si="50">E118+E119+E120+E121</f>
        <v>3290239</v>
      </c>
      <c r="F117" s="40">
        <f t="shared" si="50"/>
        <v>1645119.5</v>
      </c>
      <c r="G117" s="40">
        <f t="shared" si="50"/>
        <v>654372.26</v>
      </c>
      <c r="H117" s="26">
        <f t="shared" si="33"/>
        <v>19.888289574100849</v>
      </c>
      <c r="I117" s="26">
        <f t="shared" si="42"/>
        <v>39.776579148201698</v>
      </c>
      <c r="J117" s="26">
        <f t="shared" si="34"/>
        <v>-319538.71999999997</v>
      </c>
      <c r="K117" s="26">
        <f t="shared" si="35"/>
        <v>67.190151198418562</v>
      </c>
    </row>
    <row r="118" spans="2:11" ht="26.4" x14ac:dyDescent="0.25">
      <c r="B118" s="31">
        <v>25010100</v>
      </c>
      <c r="C118" s="16" t="s">
        <v>101</v>
      </c>
      <c r="D118" s="40">
        <v>834080.23</v>
      </c>
      <c r="E118" s="40">
        <v>3118668</v>
      </c>
      <c r="F118" s="40">
        <v>1559334</v>
      </c>
      <c r="G118" s="40">
        <v>522111.99</v>
      </c>
      <c r="H118" s="26">
        <f t="shared" si="33"/>
        <v>16.741505989095344</v>
      </c>
      <c r="I118" s="26">
        <f t="shared" si="42"/>
        <v>33.483011978190689</v>
      </c>
      <c r="J118" s="26">
        <f t="shared" si="34"/>
        <v>-311968.24</v>
      </c>
      <c r="K118" s="26">
        <f t="shared" si="35"/>
        <v>62.597334311592547</v>
      </c>
    </row>
    <row r="119" spans="2:11" x14ac:dyDescent="0.25">
      <c r="B119" s="31">
        <v>25010200</v>
      </c>
      <c r="C119" s="16"/>
      <c r="D119" s="40">
        <v>0</v>
      </c>
      <c r="E119" s="40">
        <v>5190</v>
      </c>
      <c r="F119" s="40">
        <v>2595</v>
      </c>
      <c r="G119" s="40">
        <v>0</v>
      </c>
      <c r="H119" s="26">
        <f t="shared" si="33"/>
        <v>0</v>
      </c>
      <c r="I119" s="26">
        <f t="shared" si="42"/>
        <v>0</v>
      </c>
      <c r="J119" s="26">
        <f t="shared" si="34"/>
        <v>0</v>
      </c>
      <c r="K119" s="26" t="e">
        <f t="shared" si="35"/>
        <v>#DIV/0!</v>
      </c>
    </row>
    <row r="120" spans="2:11" ht="39.6" x14ac:dyDescent="0.25">
      <c r="B120" s="31">
        <v>25010300</v>
      </c>
      <c r="C120" s="16" t="s">
        <v>102</v>
      </c>
      <c r="D120" s="40">
        <v>72129.61</v>
      </c>
      <c r="E120" s="40">
        <v>160000</v>
      </c>
      <c r="F120" s="40">
        <v>80000</v>
      </c>
      <c r="G120" s="40">
        <v>125582.27</v>
      </c>
      <c r="H120" s="26">
        <f t="shared" si="33"/>
        <v>78.488918749999996</v>
      </c>
      <c r="I120" s="26">
        <f t="shared" si="42"/>
        <v>156.97783749999999</v>
      </c>
      <c r="J120" s="26">
        <f t="shared" si="34"/>
        <v>53452.66</v>
      </c>
      <c r="K120" s="26">
        <f t="shared" si="35"/>
        <v>174.10640373627419</v>
      </c>
    </row>
    <row r="121" spans="2:11" ht="26.4" x14ac:dyDescent="0.25">
      <c r="B121" s="31">
        <v>25010400</v>
      </c>
      <c r="C121" s="16" t="s">
        <v>103</v>
      </c>
      <c r="D121" s="40">
        <v>67701.14</v>
      </c>
      <c r="E121" s="40">
        <v>6381</v>
      </c>
      <c r="F121" s="40">
        <v>3190.5</v>
      </c>
      <c r="G121" s="40">
        <v>6678</v>
      </c>
      <c r="H121" s="26">
        <f t="shared" si="33"/>
        <v>104.65444287729196</v>
      </c>
      <c r="I121" s="26">
        <f t="shared" si="42"/>
        <v>209.30888575458391</v>
      </c>
      <c r="J121" s="26">
        <f t="shared" si="34"/>
        <v>-61023.14</v>
      </c>
      <c r="K121" s="26">
        <f t="shared" si="35"/>
        <v>9.8639402527047544</v>
      </c>
    </row>
    <row r="122" spans="2:11" x14ac:dyDescent="0.25">
      <c r="B122" s="31">
        <v>25020000</v>
      </c>
      <c r="C122" s="16" t="s">
        <v>104</v>
      </c>
      <c r="D122" s="40">
        <f>D123+D124</f>
        <v>1240356.72</v>
      </c>
      <c r="E122" s="40">
        <f t="shared" ref="E122:G122" si="51">E123+E124</f>
        <v>3792570.98</v>
      </c>
      <c r="F122" s="40">
        <f t="shared" si="51"/>
        <v>1896285.49</v>
      </c>
      <c r="G122" s="40">
        <f t="shared" si="51"/>
        <v>3252568.1900000004</v>
      </c>
      <c r="H122" s="26">
        <f t="shared" si="33"/>
        <v>85.761564045928566</v>
      </c>
      <c r="I122" s="26">
        <f t="shared" si="42"/>
        <v>171.52312809185713</v>
      </c>
      <c r="J122" s="26">
        <f t="shared" si="34"/>
        <v>2012211.4700000004</v>
      </c>
      <c r="K122" s="26">
        <f t="shared" si="35"/>
        <v>262.22844908680793</v>
      </c>
    </row>
    <row r="123" spans="2:11" x14ac:dyDescent="0.25">
      <c r="B123" s="31">
        <v>25020100</v>
      </c>
      <c r="C123" s="16" t="s">
        <v>105</v>
      </c>
      <c r="D123" s="40">
        <v>834606.44</v>
      </c>
      <c r="E123" s="40">
        <v>2964170.98</v>
      </c>
      <c r="F123" s="40">
        <v>1482085.49</v>
      </c>
      <c r="G123" s="40">
        <v>2853133.97</v>
      </c>
      <c r="H123" s="26">
        <f t="shared" si="33"/>
        <v>96.254028166755759</v>
      </c>
      <c r="I123" s="26">
        <f t="shared" si="42"/>
        <v>192.50805633351152</v>
      </c>
      <c r="J123" s="26">
        <f t="shared" si="34"/>
        <v>2018527.5300000003</v>
      </c>
      <c r="K123" s="26">
        <f t="shared" si="35"/>
        <v>341.85381675224079</v>
      </c>
    </row>
    <row r="124" spans="2:11" ht="66" x14ac:dyDescent="0.25">
      <c r="B124" s="31">
        <v>25020200</v>
      </c>
      <c r="C124" s="16" t="s">
        <v>106</v>
      </c>
      <c r="D124" s="40">
        <v>405750.28</v>
      </c>
      <c r="E124" s="40">
        <v>828400</v>
      </c>
      <c r="F124" s="40">
        <v>414200</v>
      </c>
      <c r="G124" s="40">
        <v>399434.22</v>
      </c>
      <c r="H124" s="26">
        <f t="shared" si="33"/>
        <v>48.217554321583769</v>
      </c>
      <c r="I124" s="26">
        <f t="shared" si="42"/>
        <v>96.435108643167538</v>
      </c>
      <c r="J124" s="26">
        <f t="shared" si="34"/>
        <v>-6316.0600000000559</v>
      </c>
      <c r="K124" s="26">
        <f t="shared" si="35"/>
        <v>98.443362750113181</v>
      </c>
    </row>
    <row r="125" spans="2:11" x14ac:dyDescent="0.25">
      <c r="B125" s="33">
        <v>30000000</v>
      </c>
      <c r="C125" s="24" t="s">
        <v>60</v>
      </c>
      <c r="D125" s="45">
        <f t="shared" ref="D125:G127" si="52">D126</f>
        <v>151869.35999999999</v>
      </c>
      <c r="E125" s="45">
        <f>E126</f>
        <v>0</v>
      </c>
      <c r="F125" s="45">
        <f t="shared" si="52"/>
        <v>0</v>
      </c>
      <c r="G125" s="45">
        <f t="shared" si="52"/>
        <v>53051.18</v>
      </c>
      <c r="H125" s="25" t="e">
        <f t="shared" si="33"/>
        <v>#DIV/0!</v>
      </c>
      <c r="I125" s="26" t="e">
        <f t="shared" si="42"/>
        <v>#DIV/0!</v>
      </c>
      <c r="J125" s="25">
        <f t="shared" si="34"/>
        <v>-98818.18</v>
      </c>
      <c r="K125" s="25">
        <f t="shared" si="35"/>
        <v>34.932115339130952</v>
      </c>
    </row>
    <row r="126" spans="2:11" x14ac:dyDescent="0.25">
      <c r="B126" s="31">
        <v>33000000</v>
      </c>
      <c r="C126" s="16" t="s">
        <v>107</v>
      </c>
      <c r="D126" s="40">
        <f>D127</f>
        <v>151869.35999999999</v>
      </c>
      <c r="E126" s="40">
        <f t="shared" ref="E126:E127" si="53">E127</f>
        <v>0</v>
      </c>
      <c r="F126" s="40">
        <f t="shared" si="52"/>
        <v>0</v>
      </c>
      <c r="G126" s="40">
        <f t="shared" si="52"/>
        <v>53051.18</v>
      </c>
      <c r="H126" s="26" t="e">
        <f t="shared" si="33"/>
        <v>#DIV/0!</v>
      </c>
      <c r="I126" s="26" t="e">
        <f t="shared" si="42"/>
        <v>#DIV/0!</v>
      </c>
      <c r="J126" s="26">
        <f t="shared" si="34"/>
        <v>-98818.18</v>
      </c>
      <c r="K126" s="26">
        <f t="shared" si="35"/>
        <v>34.932115339130952</v>
      </c>
    </row>
    <row r="127" spans="2:11" x14ac:dyDescent="0.25">
      <c r="B127" s="31">
        <v>33010000</v>
      </c>
      <c r="C127" s="16" t="s">
        <v>108</v>
      </c>
      <c r="D127" s="40">
        <f>D128</f>
        <v>151869.35999999999</v>
      </c>
      <c r="E127" s="40">
        <f t="shared" si="53"/>
        <v>0</v>
      </c>
      <c r="F127" s="40">
        <f t="shared" si="52"/>
        <v>0</v>
      </c>
      <c r="G127" s="40">
        <f t="shared" si="52"/>
        <v>53051.18</v>
      </c>
      <c r="H127" s="26" t="e">
        <f t="shared" si="33"/>
        <v>#DIV/0!</v>
      </c>
      <c r="I127" s="26" t="e">
        <f t="shared" si="42"/>
        <v>#DIV/0!</v>
      </c>
      <c r="J127" s="26">
        <f t="shared" si="34"/>
        <v>-98818.18</v>
      </c>
      <c r="K127" s="26">
        <f t="shared" si="35"/>
        <v>34.932115339130952</v>
      </c>
    </row>
    <row r="128" spans="2:11" ht="66" x14ac:dyDescent="0.25">
      <c r="B128" s="31">
        <v>33010100</v>
      </c>
      <c r="C128" s="16" t="s">
        <v>109</v>
      </c>
      <c r="D128" s="40">
        <v>151869.35999999999</v>
      </c>
      <c r="E128" s="40">
        <v>0</v>
      </c>
      <c r="F128" s="40">
        <v>0</v>
      </c>
      <c r="G128" s="40">
        <v>53051.18</v>
      </c>
      <c r="H128" s="26" t="e">
        <f t="shared" si="33"/>
        <v>#DIV/0!</v>
      </c>
      <c r="I128" s="26" t="e">
        <f t="shared" si="42"/>
        <v>#DIV/0!</v>
      </c>
      <c r="J128" s="26">
        <f t="shared" si="34"/>
        <v>-98818.18</v>
      </c>
      <c r="K128" s="26">
        <f t="shared" si="35"/>
        <v>34.932115339130952</v>
      </c>
    </row>
    <row r="129" spans="2:11" x14ac:dyDescent="0.25">
      <c r="B129" s="48" t="s">
        <v>77</v>
      </c>
      <c r="C129" s="49"/>
      <c r="D129" s="42">
        <f t="shared" ref="D129" si="54">D103+D109+D125</f>
        <v>2585069.4700000002</v>
      </c>
      <c r="E129" s="42">
        <f>E103+E109+E125</f>
        <v>7312809.9800000004</v>
      </c>
      <c r="F129" s="42">
        <f t="shared" ref="F129:G129" si="55">F103+F109+F125</f>
        <v>3656004.99</v>
      </c>
      <c r="G129" s="42">
        <f t="shared" si="55"/>
        <v>4014703.9800000004</v>
      </c>
      <c r="H129" s="17">
        <f t="shared" si="33"/>
        <v>54.899607551405296</v>
      </c>
      <c r="I129" s="17">
        <f t="shared" si="42"/>
        <v>109.81122812964215</v>
      </c>
      <c r="J129" s="17">
        <f t="shared" si="34"/>
        <v>1429634.5100000002</v>
      </c>
      <c r="K129" s="17">
        <f t="shared" si="35"/>
        <v>155.30352381593829</v>
      </c>
    </row>
    <row r="130" spans="2:11" x14ac:dyDescent="0.25">
      <c r="B130" s="50" t="s">
        <v>111</v>
      </c>
      <c r="C130" s="51"/>
      <c r="D130" s="43">
        <f t="shared" ref="D130" si="56">D129</f>
        <v>2585069.4700000002</v>
      </c>
      <c r="E130" s="43">
        <f>E129</f>
        <v>7312809.9800000004</v>
      </c>
      <c r="F130" s="43">
        <f t="shared" ref="F130:G130" si="57">F129</f>
        <v>3656004.99</v>
      </c>
      <c r="G130" s="43">
        <f t="shared" si="57"/>
        <v>4014703.9800000004</v>
      </c>
      <c r="H130" s="19">
        <f t="shared" si="33"/>
        <v>54.899607551405296</v>
      </c>
      <c r="I130" s="19">
        <f>G130/F130*100</f>
        <v>109.81122812964215</v>
      </c>
      <c r="J130" s="19">
        <f t="shared" si="34"/>
        <v>1429634.5100000002</v>
      </c>
      <c r="K130" s="19">
        <f t="shared" si="35"/>
        <v>155.30352381593829</v>
      </c>
    </row>
    <row r="131" spans="2:11" x14ac:dyDescent="0.25">
      <c r="B131" s="52" t="s">
        <v>112</v>
      </c>
      <c r="C131" s="53"/>
      <c r="D131" s="46">
        <f t="shared" ref="D131" si="58">D101+D130</f>
        <v>117759974.30000001</v>
      </c>
      <c r="E131" s="46">
        <f t="shared" ref="E131:F131" si="59">E101+E130</f>
        <v>242365859.97999999</v>
      </c>
      <c r="F131" s="46">
        <f t="shared" si="59"/>
        <v>124984734.98999999</v>
      </c>
      <c r="G131" s="46">
        <f>G101+G130</f>
        <v>104413436.17</v>
      </c>
      <c r="H131" s="27">
        <f t="shared" si="33"/>
        <v>43.080917493336806</v>
      </c>
      <c r="I131" s="27">
        <f>G131/F131*100</f>
        <v>83.540950963614961</v>
      </c>
      <c r="J131" s="27">
        <f t="shared" si="34"/>
        <v>-13346538.13000001</v>
      </c>
      <c r="K131" s="27">
        <f t="shared" si="35"/>
        <v>88.666320446029502</v>
      </c>
    </row>
    <row r="133" spans="2:11" x14ac:dyDescent="0.25">
      <c r="B133" s="2" t="s">
        <v>128</v>
      </c>
      <c r="D133" s="36" t="s">
        <v>126</v>
      </c>
    </row>
  </sheetData>
  <mergeCells count="17">
    <mergeCell ref="A6:K6"/>
    <mergeCell ref="B7:K7"/>
    <mergeCell ref="B129:C129"/>
    <mergeCell ref="B130:C130"/>
    <mergeCell ref="B131:C131"/>
    <mergeCell ref="G1:K4"/>
    <mergeCell ref="A100:C100"/>
    <mergeCell ref="A101:C101"/>
    <mergeCell ref="D9:D10"/>
    <mergeCell ref="E9:E10"/>
    <mergeCell ref="F9:F10"/>
    <mergeCell ref="A9:A10"/>
    <mergeCell ref="B9:B10"/>
    <mergeCell ref="C9:C10"/>
    <mergeCell ref="G9:G10"/>
    <mergeCell ref="H9:I9"/>
    <mergeCell ref="J9:K9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2022-07-11T13:58:10Z</cp:lastPrinted>
  <dcterms:created xsi:type="dcterms:W3CDTF">2020-04-02T06:17:40Z</dcterms:created>
  <dcterms:modified xsi:type="dcterms:W3CDTF">2022-08-04T07:21:02Z</dcterms:modified>
</cp:coreProperties>
</file>