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ркуш1" sheetId="1" state="visible" r:id="rId1"/>
  </sheets>
  <calcPr/>
</workbook>
</file>

<file path=xl/sharedStrings.xml><?xml version="1.0" encoding="utf-8"?>
<sst xmlns="http://schemas.openxmlformats.org/spreadsheetml/2006/main" count="205" uniqueCount="205">
  <si>
    <t>ЗАВТЕРДЖЕНО</t>
  </si>
  <si>
    <t xml:space="preserve">рішення 17 сесії  Менської</t>
  </si>
  <si>
    <t xml:space="preserve">міської ради 8 скликання</t>
  </si>
  <si>
    <t xml:space="preserve"> 03 лютого 2022 року №79</t>
  </si>
  <si>
    <t xml:space="preserve">Структурні підрозділи та посади</t>
  </si>
  <si>
    <t xml:space="preserve">Кількість штатних одиниць</t>
  </si>
  <si>
    <t xml:space="preserve">Лікарський персонал</t>
  </si>
  <si>
    <t xml:space="preserve">Генеральний директор</t>
  </si>
  <si>
    <t xml:space="preserve">Медичний директор з лікувальної роботи                                                          </t>
  </si>
  <si>
    <t xml:space="preserve">Медичний директор з медичного обслуговування населення                   </t>
  </si>
  <si>
    <t>Лікар-епідеміолог</t>
  </si>
  <si>
    <t xml:space="preserve">                                                                                                    ВСЬОГО                                                                                                                                     </t>
  </si>
  <si>
    <t xml:space="preserve">Середній медперсонал</t>
  </si>
  <si>
    <t xml:space="preserve">Головна медична сестра/головний медичний брат </t>
  </si>
  <si>
    <t xml:space="preserve">Інший персонал</t>
  </si>
  <si>
    <t>Провізор</t>
  </si>
  <si>
    <t xml:space="preserve">Інспектор з кадрів</t>
  </si>
  <si>
    <t xml:space="preserve">Інженер з охорони праці                                                                                                             </t>
  </si>
  <si>
    <t xml:space="preserve">Інженер з метрології                                                                                                                   </t>
  </si>
  <si>
    <t xml:space="preserve">Юрисконсульт   </t>
  </si>
  <si>
    <t>Секретар</t>
  </si>
  <si>
    <t xml:space="preserve">Офісний працівник (друкування)</t>
  </si>
  <si>
    <t>Архіваріус</t>
  </si>
  <si>
    <t>РАЗОМ</t>
  </si>
  <si>
    <t xml:space="preserve">Завідувач інформаційно-аналітичного відділу, лікар-методист                                                                                                    </t>
  </si>
  <si>
    <t xml:space="preserve">Лікар-методист                                                                                                                              </t>
  </si>
  <si>
    <t xml:space="preserve">Лікар-статистик                                                                                                                             </t>
  </si>
  <si>
    <t xml:space="preserve">Фельдшер     </t>
  </si>
  <si>
    <t xml:space="preserve">Статистик медичний                                                                                                                        </t>
  </si>
  <si>
    <t xml:space="preserve">Інший персонал </t>
  </si>
  <si>
    <t xml:space="preserve">Оператор комп’ютерного набору                                                                                                  </t>
  </si>
  <si>
    <t xml:space="preserve">Інженер-програміст                                                                                                                        </t>
  </si>
  <si>
    <t xml:space="preserve">Завідувач відділення, лікар-терапевт                                                                                          </t>
  </si>
  <si>
    <t xml:space="preserve">Лікар-терапевт                                                                                                                                  </t>
  </si>
  <si>
    <t xml:space="preserve">Лікар-невропатолог                                                                                </t>
  </si>
  <si>
    <t xml:space="preserve">Сестра медична  старша/брат медичний старший                                                                                                              </t>
  </si>
  <si>
    <t xml:space="preserve">Сестра медична маніпуляційного кабінету /брат медичний    маніпуляційного кабінету                                                                                  </t>
  </si>
  <si>
    <t xml:space="preserve">Сестра медична стаціонару /брат медичний  стаціонару                                                                                                           </t>
  </si>
  <si>
    <t xml:space="preserve">Молодший медперсонал</t>
  </si>
  <si>
    <t xml:space="preserve">Молодша медична сестра з догляду за хворими/ молодший  медичний  брат з догляду за хворими                                                                       </t>
  </si>
  <si>
    <t xml:space="preserve">Молодша медична сестра (санітарка-прибиральниця) /   молодший  медичний  брат (санітар-прибиральник)                                                                                                            </t>
  </si>
  <si>
    <t xml:space="preserve">Молодша медична сестра (санітарка-буфетниця)/  молодший  медичний  брат (санітар-буфетник)                                                                                                                                                                                </t>
  </si>
  <si>
    <t xml:space="preserve">Завідувач відділення, лікар фізичної та реабілітаційної медицини                                                                                      </t>
  </si>
  <si>
    <t xml:space="preserve">Лікар фізичної та реабілітаційної медицини                                                                                                                        </t>
  </si>
  <si>
    <t xml:space="preserve">Асистент фізичного терапевта</t>
  </si>
  <si>
    <t xml:space="preserve">Асистент ерготерапевта</t>
  </si>
  <si>
    <t xml:space="preserve">Сестра медична стаціонару/ брат медичний стаціонару</t>
  </si>
  <si>
    <t xml:space="preserve">Сестра медична з масажу /брат медичний  з масажу                                                                                                           </t>
  </si>
  <si>
    <t xml:space="preserve">Фізичний терапевт</t>
  </si>
  <si>
    <t>Ерготерапевт</t>
  </si>
  <si>
    <t>Логопед</t>
  </si>
  <si>
    <t xml:space="preserve">Практичний психолог</t>
  </si>
  <si>
    <t xml:space="preserve">Завідувач відділеня, лікар-хірург                                                                                          </t>
  </si>
  <si>
    <t xml:space="preserve">Лікар-хірург                                                                                                                               </t>
  </si>
  <si>
    <t xml:space="preserve">Лікар-ортопед-травматолог                                                                                                      </t>
  </si>
  <si>
    <t>Лікар-офтальмолог</t>
  </si>
  <si>
    <t>Лікар-отоларинголог</t>
  </si>
  <si>
    <t xml:space="preserve">Сестра медична  старша /  брат медичний старший                                                                                                                                                                                                                     </t>
  </si>
  <si>
    <t xml:space="preserve">Сестра медична маніпуляційного кабінету/  брат медичний    маніпуляційного кабінету                                                                         </t>
  </si>
  <si>
    <t xml:space="preserve">Сестра медична перев’язувального кабінету/ брат медичний  перев’язувального кабінету                                                                       </t>
  </si>
  <si>
    <t xml:space="preserve">Молодша медична сестра з догляду за хворими/  молодший  медичний  брат з догляду за хворими</t>
  </si>
  <si>
    <t xml:space="preserve">Молодша медична сестра перев’язувального кабінету/ молодший  медичний  брат перев’язувального кабінету                                                      </t>
  </si>
  <si>
    <t xml:space="preserve">Молодша медична сестра (санітарка-буфетниця)/ молодший  медичний  брат (санітар-буфетник)                                                                                                                                                                        </t>
  </si>
  <si>
    <t xml:space="preserve">Молодша медична сестра (санітарка-прибиральниця) / молодший  медичний  брат    (санітар-прибиральник)                                                 </t>
  </si>
  <si>
    <t xml:space="preserve">Працівник з господарської діяльності закладу охорони здоров’я</t>
  </si>
  <si>
    <t xml:space="preserve">Сестра медична операційна/  брат медичний операційний                                                                                                      </t>
  </si>
  <si>
    <t xml:space="preserve">Молодша медична сестра операційна /  молодший  медичний  брат операційний</t>
  </si>
  <si>
    <t xml:space="preserve">Завідувач відділеня, лікар-анестезіолог                                                                                    </t>
  </si>
  <si>
    <t xml:space="preserve">Лікар-анестезіолог                                                                                                                          </t>
  </si>
  <si>
    <t xml:space="preserve">Сестра медична-анестезист /   брат медичний -анестезист                                                                                                      </t>
  </si>
  <si>
    <t xml:space="preserve">Сестра медична стаціонару  /   брат медичний     стаціонару                                                                                                  </t>
  </si>
  <si>
    <t xml:space="preserve">Сестра медична маніпуляційного кабінету/ брат медичний  маніпуляційного кабінету                                                                                 </t>
  </si>
  <si>
    <t xml:space="preserve">Молодша медична сестра з догляду за хворими / молодший  медичний  брат   з догляду за хворими                                                                       </t>
  </si>
  <si>
    <t xml:space="preserve">Завідувач відділення, лікар-акушер-гінеколог                                                                           </t>
  </si>
  <si>
    <t xml:space="preserve">Лікар-акушер-гінеколог                                                                                                                </t>
  </si>
  <si>
    <t xml:space="preserve">Лікар-педіатр-неонатолог                                                                                                                           </t>
  </si>
  <si>
    <t>Лікар-педіатр</t>
  </si>
  <si>
    <t xml:space="preserve">Лікар-анестезіолог дитячий</t>
  </si>
  <si>
    <t xml:space="preserve">Сестра медична  старша/ брат медичний    старший                                                                                                            </t>
  </si>
  <si>
    <t>Акушерка/акушер</t>
  </si>
  <si>
    <t xml:space="preserve">Сестра медична стаціонару палати новонароджених / брат медичний   стаціонару палати новонароджених                                                            </t>
  </si>
  <si>
    <t xml:space="preserve">Сестра медична стаціонару/ брат медичний   стаціонару </t>
  </si>
  <si>
    <t xml:space="preserve">Сестра медична операційна /  брат медичний  операційний                                                                                                        </t>
  </si>
  <si>
    <t xml:space="preserve">Сестра медична  маніпуляційого кабінету /  брат медичний    маніпуляційого кабінету                                                                                              </t>
  </si>
  <si>
    <t xml:space="preserve">Молодша медична сестра з догляду за хворими/ молодший  медичний  брат   з догляду за хворими                    </t>
  </si>
  <si>
    <t xml:space="preserve">Молодша медична сестра (санітарка-буфетниця)/ молодший  медичний  брат (санітар-буфетник)</t>
  </si>
  <si>
    <t xml:space="preserve">Молодша медична сестра (санітарка-прибиральниця) / молодший  медичний  брат (санітар-прибиральник)</t>
  </si>
  <si>
    <t xml:space="preserve">ВСЬОГО </t>
  </si>
  <si>
    <t xml:space="preserve">Лікар-анестезіолог приймально-діагностичного відділення</t>
  </si>
  <si>
    <t xml:space="preserve">Лікар приймально-діагностичного відділення</t>
  </si>
  <si>
    <t xml:space="preserve">Сестра медична /   брат медичний                                                                                               </t>
  </si>
  <si>
    <t xml:space="preserve">Сестра медична з передрейсових та післярейсових оглядів водіїв/брат медичний з передрейсових та післярейсових оглядів водіїв</t>
  </si>
  <si>
    <t xml:space="preserve">Молодша медична сестра  / молодший  медичний  брат                                                                      </t>
  </si>
  <si>
    <t>Лікар-інфекціоніст</t>
  </si>
  <si>
    <t>Лікар-терапевт</t>
  </si>
  <si>
    <t xml:space="preserve">Лікар-стажист з терапії</t>
  </si>
  <si>
    <t xml:space="preserve">Сестра медична старша/брат медичний старший</t>
  </si>
  <si>
    <t xml:space="preserve">Завідувач відділення, лікар-фтизіатр                                                            </t>
  </si>
  <si>
    <t xml:space="preserve">Лікар-терапевт                                                                                                                       </t>
  </si>
  <si>
    <t xml:space="preserve">Лікар-ендокринолог                                                                                                               </t>
  </si>
  <si>
    <t xml:space="preserve">Лікар-інфекціоніст                                                                                                                 </t>
  </si>
  <si>
    <t xml:space="preserve">Лікар-хірург                                                                                                                           </t>
  </si>
  <si>
    <t xml:space="preserve">Лікар-акушер-гінеколог                                                                                                        </t>
  </si>
  <si>
    <t xml:space="preserve">Лікар-педіатр                                                                                                                          </t>
  </si>
  <si>
    <t xml:space="preserve">Лікар-офтальмолог                                                                                                                </t>
  </si>
  <si>
    <t xml:space="preserve">Лікар-отоларинголог                                                                                                             </t>
  </si>
  <si>
    <t xml:space="preserve">Лікар-невропатолог                                                                                                              </t>
  </si>
  <si>
    <t>Лікар-рефлексотерапевт</t>
  </si>
  <si>
    <t xml:space="preserve">Лікар-дерматовенеролог                                                                                                        </t>
  </si>
  <si>
    <t xml:space="preserve">Лікар-дерматовенеролог дитячий                                                                                                        </t>
  </si>
  <si>
    <t>Лікар-психіатр</t>
  </si>
  <si>
    <t>Лікар-нарколог</t>
  </si>
  <si>
    <t xml:space="preserve">Лікар-ортопед-травматолог                                                                                                   </t>
  </si>
  <si>
    <t xml:space="preserve">Сестра медична  старша / брат медичний старший                                                                                 </t>
  </si>
  <si>
    <t xml:space="preserve">Сестра медична  маніпуляційного кабінету/  брат медичний маніпуляційного кабінету                                                                                                </t>
  </si>
  <si>
    <t xml:space="preserve">Сестра медична педіатричного кабінету/ брат медичний педіатричного кабінету</t>
  </si>
  <si>
    <t xml:space="preserve">Сестра медична інфекційного кабінету/ брат медичний інфекційного кабінету</t>
  </si>
  <si>
    <t xml:space="preserve">Сестра медична наркологічного кабінету/ брат медичний наркологічного кабінету</t>
  </si>
  <si>
    <t xml:space="preserve">Сестра медична офтальмологічного кабінету/ брат медичний офтальмологічного кабінету                                                   </t>
  </si>
  <si>
    <t xml:space="preserve">Сестра медична хірургічного кабінету/ брат медичний    хірургічного кабінету   </t>
  </si>
  <si>
    <t xml:space="preserve">Сестра медична дерматовенерологічного кабінету/ брат медичний дерматовенерологічного кабінету         </t>
  </si>
  <si>
    <t xml:space="preserve">Сестра медична ендокринологічного кабінету/  брат медичний ендокринологічного кабінету</t>
  </si>
  <si>
    <t xml:space="preserve">Сестра медична терапевтичного кабінету /  брат медичний терапевтичного кабінету</t>
  </si>
  <si>
    <t xml:space="preserve">Сестра медична психіатричного кабінету /   брат медичний психіатричного кабінету</t>
  </si>
  <si>
    <t xml:space="preserve">Сестра медична отоларингологічного кабінету/  брат медичний отоларингологічного кабінету</t>
  </si>
  <si>
    <t xml:space="preserve">Сестра медична неврологічного кабінету/ брат медичний неврологічного кабінету</t>
  </si>
  <si>
    <t xml:space="preserve">Сестра медична операційна/ брат медичний операційний</t>
  </si>
  <si>
    <t xml:space="preserve">Сестра медична/ брат медичний </t>
  </si>
  <si>
    <t xml:space="preserve">Акушерка / акушер  </t>
  </si>
  <si>
    <t xml:space="preserve">Молодший медперсонал:</t>
  </si>
  <si>
    <t xml:space="preserve">Молодша медична сестра хірургічного кабінету/  молодший  медичний  брат    хірургічного кабінету                                                   </t>
  </si>
  <si>
    <t xml:space="preserve">Молодша медична сестра / молодший  медичний  брат  </t>
  </si>
  <si>
    <t xml:space="preserve">Реєстратор медичний                                                                                                                  </t>
  </si>
  <si>
    <t xml:space="preserve">Завідувач відділення, лікар стоматолог                                                                                   </t>
  </si>
  <si>
    <t xml:space="preserve">Лікар-стоматолог-хірург                                                                                                            </t>
  </si>
  <si>
    <t xml:space="preserve">Лікар-стоматолог                                                                                                                        </t>
  </si>
  <si>
    <t>Лікар-стоматолог-терапевт</t>
  </si>
  <si>
    <t xml:space="preserve">Сестра медична  старша/ брат медичний старший                                                                                                              </t>
  </si>
  <si>
    <t xml:space="preserve">Сестра медична зі стоматології  хірургічного кабінету /  брат медичний  зі стоматології  хірургічного кабінету                                                                                      </t>
  </si>
  <si>
    <t xml:space="preserve">Сестра медична зі стоматології/  брат медичний  зі стоматології  </t>
  </si>
  <si>
    <t xml:space="preserve">Молодша медична сестра / молодший  медичний  брат                                                                                                             </t>
  </si>
  <si>
    <t xml:space="preserve">Реєстратор медичний</t>
  </si>
  <si>
    <t xml:space="preserve">Лікар з лікувальної фізкультури</t>
  </si>
  <si>
    <t xml:space="preserve">Лікар фізичної та реабілітаційної медицини</t>
  </si>
  <si>
    <t xml:space="preserve">Сестра медична з фізіотерапії / брат медичний з фізіотерапії                                                                                                       </t>
  </si>
  <si>
    <t xml:space="preserve">Сестра медична з масажу /    брат медичний з  масажу                                                                                                             </t>
  </si>
  <si>
    <t xml:space="preserve">Сестра медична з лікувальної фізкультури / брат медичний    з лікувальної фізкультури                                                                                                        </t>
  </si>
  <si>
    <t xml:space="preserve">Молодша медична сестра/    молодший  медичний  брат                                                                                                              </t>
  </si>
  <si>
    <t xml:space="preserve">Завідувач відділення</t>
  </si>
  <si>
    <t xml:space="preserve">Лікар-рентгенолог  рентгенологічного кабінету                                                                                                                        </t>
  </si>
  <si>
    <t xml:space="preserve">Лікар з ультразвукової діагностики                                                                                              </t>
  </si>
  <si>
    <t xml:space="preserve">Лікар з функціональної діагностики                                                                                               </t>
  </si>
  <si>
    <t xml:space="preserve">Лікар-ендоскопіст                                                                                                                           </t>
  </si>
  <si>
    <t xml:space="preserve">Рентгенолаборант рентгенологічного кабінету</t>
  </si>
  <si>
    <t xml:space="preserve">Сестра медична з функціональної діагностики / брат медичний  з функціональної діагностики                                                                        </t>
  </si>
  <si>
    <t xml:space="preserve">Сестра медична кабінету ендоскопії / брат медичний   кабінету ендоскопії                                                                  </t>
  </si>
  <si>
    <t xml:space="preserve">Сестра медична кабінету з  ультразвукової діагностики / брат медичний   з  ультразвукової діагностики</t>
  </si>
  <si>
    <t xml:space="preserve">Молодша медична сестра/ молодший медичний брат                                                                                                              </t>
  </si>
  <si>
    <t xml:space="preserve">Лікар-лаборант                                                                                       </t>
  </si>
  <si>
    <t xml:space="preserve">Лаборант   </t>
  </si>
  <si>
    <t xml:space="preserve">Молодший медперсонал </t>
  </si>
  <si>
    <t xml:space="preserve">Молодша медична сестра/ молодший медичний брат                                                                                                                                                                                                                             </t>
  </si>
  <si>
    <t xml:space="preserve">Завідувач відділення, лаборант клінічної діагностики</t>
  </si>
  <si>
    <t xml:space="preserve">Лаборант клінічної діагностики</t>
  </si>
  <si>
    <t xml:space="preserve">Лікар-інтерн                                                                                                                                  </t>
  </si>
  <si>
    <t xml:space="preserve">Сестра медична / брат медичний                                                                                                                                </t>
  </si>
  <si>
    <t xml:space="preserve">                                                                                               ВСЬОГО                                                                                                                                 </t>
  </si>
  <si>
    <t xml:space="preserve">Молодша медична сестра/  молодший медичний брат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</si>
  <si>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ВСЬОГО</t>
  </si>
  <si>
    <t xml:space="preserve">Дезінфектор   </t>
  </si>
  <si>
    <t xml:space="preserve">                                                                                               ВСЬОГО</t>
  </si>
  <si>
    <t xml:space="preserve">Сестра медична з дієтичного харчування/ брат медичний      з дієтичного харчування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</si>
  <si>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ВСЬОГО                                                                                                                                       </t>
  </si>
  <si>
    <t xml:space="preserve">Кухар  </t>
  </si>
  <si>
    <t xml:space="preserve">Кухонний робітник                                                                                                                           </t>
  </si>
  <si>
    <t xml:space="preserve">Інший персонал:</t>
  </si>
  <si>
    <t xml:space="preserve">Головний бухгалтер                                                                                                                     </t>
  </si>
  <si>
    <t xml:space="preserve">Заступник головного бухгалтера                                                                                                </t>
  </si>
  <si>
    <t xml:space="preserve">Провідний бухгалтер (з дипломом магістра)</t>
  </si>
  <si>
    <t xml:space="preserve">Начальник планово-економічного відділу                                                                               </t>
  </si>
  <si>
    <t xml:space="preserve">Економіст ІІ категорії</t>
  </si>
  <si>
    <t xml:space="preserve">Фахівець з публічних закупівель</t>
  </si>
  <si>
    <t xml:space="preserve">Водій автотранспортних засобів  старший                                                                               </t>
  </si>
  <si>
    <t xml:space="preserve">Водій автотранспортних засобів   І класу                                                                                                </t>
  </si>
  <si>
    <t xml:space="preserve">Водій автотранспортних засобів   ІІІ класу                                                                                          </t>
  </si>
  <si>
    <t xml:space="preserve">Завідувач господарства                                                                                                               </t>
  </si>
  <si>
    <t xml:space="preserve">Прибиральник території                                                                                                                  </t>
  </si>
  <si>
    <t xml:space="preserve">Електромонтер з ремонту та обслуговування електроустаткування   5 розряду                                      </t>
  </si>
  <si>
    <t>Слюсар-сантехнік</t>
  </si>
  <si>
    <t xml:space="preserve">Машиніст із прання та ремонту спецодягу                                                                                   </t>
  </si>
  <si>
    <t xml:space="preserve">Прибиральниця службових приміщень/ прибиральник службових приміщень</t>
  </si>
  <si>
    <t xml:space="preserve">Робітник з комплексного обслуговування й ремонту будинків                                                     </t>
  </si>
  <si>
    <t>Опалювач</t>
  </si>
  <si>
    <t xml:space="preserve">Технік з експлуатації мереж і споруд водопровідно-каналізаційного господарства </t>
  </si>
  <si>
    <t xml:space="preserve">                                                         ВСЬОГО  , штатних одиниць                      </t>
  </si>
  <si>
    <t xml:space="preserve">                                               В т.ч. :                 лікарський персонал                                                       </t>
  </si>
  <si>
    <t xml:space="preserve">                                                                    лікарі-інтерни                                                       </t>
  </si>
  <si>
    <t xml:space="preserve">                                     середній медичний персонал                                     </t>
  </si>
  <si>
    <t xml:space="preserve">                                     молодший медичний персонал                                     </t>
  </si>
  <si>
    <t xml:space="preserve">                                     інший персонал                                     </t>
  </si>
  <si>
    <t xml:space="preserve">Лікар стоматолог-ортопед</t>
  </si>
  <si>
    <t>ВСЬОГО</t>
  </si>
  <si>
    <t xml:space="preserve">Середній медичний персонал </t>
  </si>
  <si>
    <t xml:space="preserve">Технік зубний</t>
  </si>
  <si>
    <t xml:space="preserve">Генеральний директор                                   Григорій РАЗНОВАН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</si>
</sst>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b/>
      <color theme="1"/>
      <sz val="12.000000"/>
    </font>
    <font>
      <name val="Times New Roman"/>
      <color theme="1"/>
      <sz val="12.000000"/>
    </font>
    <font>
      <name val="Times New Roman"/>
      <b/>
      <color theme="1"/>
      <sz val="12.000000"/>
      <u/>
    </font>
    <font>
      <name val="Times New Roman"/>
      <sz val="12.000000"/>
    </font>
    <font>
      <name val="Times New Roman"/>
      <b/>
      <color theme="1"/>
      <sz val="16.000000"/>
    </font>
    <font>
      <name val="Times New Roman"/>
      <color theme="1"/>
      <sz val="14.000000"/>
    </font>
    <font>
      <name val="Times New Roman"/>
      <color theme="1"/>
      <sz val="16.000000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rgb="FF00B0F0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1" fillId="0" borderId="0" numFmtId="0" xfId="0" applyFont="1"/>
    <xf fontId="2" fillId="0" borderId="0" numFmtId="0" xfId="0" applyFont="1" applyAlignment="1">
      <alignment horizontal="right" vertical="center"/>
    </xf>
    <xf fontId="3" fillId="0" borderId="0" numFmtId="0" xfId="0" applyFont="1" applyAlignment="1">
      <alignment horizontal="right" vertical="center"/>
    </xf>
    <xf fontId="2" fillId="0" borderId="0" numFmtId="0" xfId="0" applyFont="1" applyAlignment="1">
      <alignment horizontal="center" vertical="center"/>
    </xf>
    <xf fontId="2" fillId="0" borderId="1" numFmtId="0" xfId="0" applyFont="1" applyBorder="1" applyAlignment="1">
      <alignment horizontal="center" vertical="center" wrapText="1"/>
    </xf>
    <xf fontId="2" fillId="2" borderId="0" numFmtId="0" xfId="0" applyFont="1" applyFill="1" applyAlignment="1">
      <alignment horizontal="center" vertical="center" wrapText="1"/>
    </xf>
    <xf fontId="4" fillId="0" borderId="1" numFmtId="0" xfId="0" applyFont="1" applyBorder="1" applyAlignment="1">
      <alignment vertical="center" wrapText="1"/>
    </xf>
    <xf fontId="3" fillId="0" borderId="1" numFmtId="0" xfId="0" applyFont="1" applyBorder="1" applyAlignment="1">
      <alignment vertical="center" wrapText="1"/>
    </xf>
    <xf fontId="3" fillId="0" borderId="1" numFmtId="0" xfId="0" applyFont="1" applyBorder="1" applyAlignment="1">
      <alignment horizontal="center" vertical="center" wrapText="1"/>
    </xf>
    <xf fontId="2" fillId="0" borderId="1" numFmtId="0" xfId="0" applyFont="1" applyBorder="1" applyAlignment="1">
      <alignment horizontal="right"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4" borderId="1" numFmtId="0" xfId="0" applyFont="1" applyFill="1" applyBorder="1" applyAlignment="1">
      <alignment horizontal="right" vertical="center" wrapText="1"/>
    </xf>
    <xf fontId="2" fillId="4" borderId="1" numFmtId="0" xfId="0" applyFont="1" applyFill="1" applyBorder="1" applyAlignment="1">
      <alignment horizontal="center" vertical="center" wrapText="1"/>
    </xf>
    <xf fontId="1" fillId="3" borderId="0" numFmtId="0" xfId="0" applyFont="1" applyFill="1"/>
    <xf fontId="2" fillId="3" borderId="0" numFmtId="0" xfId="0" applyFont="1" applyFill="1" applyAlignment="1">
      <alignment horizontal="right" vertical="center" wrapText="1"/>
    </xf>
    <xf fontId="2" fillId="3" borderId="0" numFmtId="0" xfId="0" applyFont="1" applyFill="1" applyAlignment="1">
      <alignment horizontal="center" vertical="center" wrapText="1"/>
    </xf>
    <xf fontId="2" fillId="2" borderId="1" numFmtId="0" xfId="0" applyFont="1" applyFill="1" applyBorder="1" applyAlignment="1">
      <alignment horizontal="center" vertical="center"/>
    </xf>
    <xf fontId="2" fillId="4" borderId="2" numFmtId="0" xfId="0" applyFont="1" applyFill="1" applyBorder="1" applyAlignment="1">
      <alignment horizontal="right" vertical="center" wrapText="1"/>
    </xf>
    <xf fontId="2" fillId="4" borderId="3" numFmtId="0" xfId="0" applyFont="1" applyFill="1" applyBorder="1" applyAlignment="1">
      <alignment horizontal="center" vertical="center" wrapText="1"/>
    </xf>
    <xf fontId="1" fillId="3" borderId="4" numFmtId="0" xfId="0" applyFont="1" applyFill="1" applyBorder="1"/>
    <xf fontId="2" fillId="3" borderId="5" numFmtId="0" xfId="0" applyFont="1" applyFill="1" applyBorder="1" applyAlignment="1">
      <alignment horizontal="right" vertical="center" wrapText="1"/>
    </xf>
    <xf fontId="2" fillId="3" borderId="6" numFmtId="0" xfId="0" applyFont="1" applyFill="1" applyBorder="1" applyAlignment="1">
      <alignment horizontal="center" vertical="center" wrapText="1"/>
    </xf>
    <xf fontId="2" fillId="2" borderId="0" numFmtId="0" xfId="0" applyFont="1" applyFill="1" applyAlignment="1">
      <alignment horizontal="center" vertical="center"/>
    </xf>
    <xf fontId="2" fillId="2" borderId="7" numFmtId="0" xfId="0" applyFont="1" applyFill="1" applyBorder="1" applyAlignment="1">
      <alignment horizontal="center" vertical="center" wrapText="1"/>
    </xf>
    <xf fontId="2" fillId="2" borderId="7" numFmtId="0" xfId="0" applyFont="1" applyFill="1" applyBorder="1" applyAlignment="1">
      <alignment horizontal="center" vertical="center"/>
    </xf>
    <xf fontId="3" fillId="0" borderId="1" numFmtId="0" xfId="0" applyFont="1" applyBorder="1" applyAlignment="1">
      <alignment horizontal="left" vertical="center" wrapText="1"/>
    </xf>
    <xf fontId="2" fillId="0" borderId="0" numFmtId="0" xfId="0" applyFont="1" applyAlignment="1">
      <alignment horizontal="right" vertical="center" wrapText="1"/>
    </xf>
    <xf fontId="2" fillId="0" borderId="0" numFmtId="0" xfId="0" applyFont="1" applyAlignment="1">
      <alignment horizontal="center" vertical="center" wrapText="1"/>
    </xf>
    <xf fontId="2" fillId="2" borderId="8" numFmtId="0" xfId="0" applyFont="1" applyFill="1" applyBorder="1" applyAlignment="1">
      <alignment horizontal="center" vertical="center"/>
    </xf>
    <xf fontId="4" fillId="0" borderId="2" numFmtId="0" xfId="0" applyFont="1" applyBorder="1" applyAlignment="1">
      <alignment vertical="center" wrapText="1"/>
    </xf>
    <xf fontId="2" fillId="0" borderId="3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vertical="center" wrapText="1"/>
    </xf>
    <xf fontId="3" fillId="0" borderId="3" numFmtId="0" xfId="0" applyFont="1" applyBorder="1" applyAlignment="1">
      <alignment horizontal="center" vertical="center" wrapText="1"/>
    </xf>
    <xf fontId="2" fillId="0" borderId="2" numFmtId="0" xfId="0" applyFont="1" applyBorder="1" applyAlignment="1">
      <alignment horizontal="right" vertical="center" wrapText="1"/>
    </xf>
    <xf fontId="3" fillId="0" borderId="2" numFmtId="0" xfId="0" applyFont="1" applyBorder="1" applyAlignment="1">
      <alignment horizontal="left" vertical="center" wrapText="1"/>
    </xf>
    <xf fontId="2" fillId="3" borderId="1" numFmtId="0" xfId="0" applyFont="1" applyFill="1" applyBorder="1" applyAlignment="1">
      <alignment horizontal="right" vertical="center" wrapText="1"/>
    </xf>
    <xf fontId="2" fillId="0" borderId="1" numFmtId="0" xfId="0" applyFont="1" applyBorder="1" applyAlignment="1">
      <alignment vertical="center" wrapText="1"/>
    </xf>
    <xf fontId="2" fillId="2" borderId="9" numFmtId="0" xfId="0" applyFont="1" applyFill="1" applyBorder="1" applyAlignment="1">
      <alignment horizontal="center" vertical="center"/>
    </xf>
    <xf fontId="2" fillId="2" borderId="10" numFmtId="0" xfId="0" applyFont="1" applyFill="1" applyBorder="1" applyAlignment="1">
      <alignment horizontal="center" vertical="center"/>
    </xf>
    <xf fontId="5" fillId="0" borderId="1" numFmtId="0" xfId="0" applyFont="1" applyBorder="1" applyAlignment="1">
      <alignment vertical="center" wrapText="1"/>
    </xf>
    <xf fontId="5" fillId="0" borderId="1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right" vertical="center" wrapText="1"/>
    </xf>
    <xf fontId="2" fillId="0" borderId="6" numFmtId="0" xfId="0" applyFont="1" applyBorder="1" applyAlignment="1">
      <alignment horizontal="center" vertical="center" wrapText="1"/>
    </xf>
    <xf fontId="6" fillId="0" borderId="0" numFmtId="0" xfId="0" applyFont="1"/>
    <xf fontId="7" fillId="0" borderId="0" numFmtId="0" xfId="0" applyFont="1"/>
    <xf fontId="8" fillId="0" borderId="0" numFmt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100">
      <selection activeCell="A7" activeCellId="0" sqref="A7:D7"/>
    </sheetView>
  </sheetViews>
  <sheetFormatPr defaultRowHeight="14.25"/>
  <cols>
    <col bestFit="1" customWidth="1" min="1" max="1" style="1" width="66.28515625"/>
    <col bestFit="1" customWidth="1" min="2" max="2" style="1" width="14.5703125"/>
    <col bestFit="1" min="3" max="16384" style="1" width="9.140625"/>
  </cols>
  <sheetData>
    <row r="1" ht="15">
      <c r="A1" s="2"/>
      <c r="B1" s="2" t="s">
        <v>0</v>
      </c>
      <c r="D1" s="1"/>
    </row>
    <row r="2" ht="15">
      <c r="A2" s="3"/>
      <c r="B2" s="3" t="s">
        <v>1</v>
      </c>
      <c r="C2" s="1"/>
      <c r="D2" s="1"/>
    </row>
    <row r="3" ht="15">
      <c r="A3" s="3"/>
      <c r="B3" s="3" t="s">
        <v>2</v>
      </c>
      <c r="C3" s="1"/>
      <c r="D3" s="1"/>
    </row>
    <row r="4" ht="15">
      <c r="A4" s="3"/>
      <c r="B4" s="3" t="s">
        <v>3</v>
      </c>
      <c r="C4" s="1"/>
      <c r="D4" s="1"/>
    </row>
    <row r="5" ht="15">
      <c r="A5" s="4"/>
      <c r="B5" s="4"/>
      <c r="C5" s="1"/>
      <c r="D5" s="1"/>
    </row>
    <row r="6" ht="45">
      <c r="A6" s="5" t="s">
        <v>4</v>
      </c>
      <c r="B6" s="5" t="s">
        <v>5</v>
      </c>
      <c r="C6" s="1"/>
      <c r="D6" s="1"/>
    </row>
    <row r="7" ht="20.25" customHeight="1">
      <c r="A7" s="6"/>
      <c r="B7" s="6"/>
    </row>
    <row r="8" ht="15">
      <c r="A8" s="7" t="s">
        <v>6</v>
      </c>
      <c r="B8" s="5"/>
    </row>
    <row r="9" ht="15">
      <c r="A9" s="8" t="s">
        <v>7</v>
      </c>
      <c r="B9" s="9">
        <v>1</v>
      </c>
    </row>
    <row r="10" ht="15">
      <c r="A10" s="8" t="s">
        <v>8</v>
      </c>
      <c r="B10" s="9">
        <v>1</v>
      </c>
    </row>
    <row r="11" ht="15">
      <c r="A11" s="8" t="s">
        <v>9</v>
      </c>
      <c r="B11" s="9">
        <v>1</v>
      </c>
      <c r="D11" s="1"/>
    </row>
    <row r="12" ht="15">
      <c r="A12" s="8" t="s">
        <v>10</v>
      </c>
      <c r="B12" s="9">
        <v>0.25</v>
      </c>
    </row>
    <row r="13" ht="30">
      <c r="A13" s="10" t="s">
        <v>11</v>
      </c>
      <c r="B13" s="11">
        <f>SUM(B9:B12)</f>
        <v>3.25</v>
      </c>
    </row>
    <row r="14" ht="15">
      <c r="A14" s="7" t="s">
        <v>12</v>
      </c>
      <c r="B14" s="5"/>
    </row>
    <row r="15" ht="15">
      <c r="A15" s="8" t="s">
        <v>13</v>
      </c>
      <c r="B15" s="9">
        <v>1</v>
      </c>
    </row>
    <row r="16" ht="30">
      <c r="A16" s="10" t="s">
        <v>11</v>
      </c>
      <c r="B16" s="5">
        <f>B15</f>
        <v>1</v>
      </c>
    </row>
    <row r="17" ht="15">
      <c r="A17" s="7" t="s">
        <v>14</v>
      </c>
      <c r="B17" s="5"/>
    </row>
    <row r="18" s="1" customFormat="1" ht="15">
      <c r="A18" s="8" t="s">
        <v>15</v>
      </c>
      <c r="B18" s="9">
        <v>0.5</v>
      </c>
    </row>
    <row r="19" ht="15">
      <c r="A19" s="8" t="s">
        <v>16</v>
      </c>
      <c r="B19" s="9">
        <v>1</v>
      </c>
    </row>
    <row r="20" ht="15">
      <c r="A20" s="8" t="s">
        <v>17</v>
      </c>
      <c r="B20" s="9">
        <v>1</v>
      </c>
      <c r="C20" s="1"/>
    </row>
    <row r="21" ht="15">
      <c r="A21" s="8" t="s">
        <v>18</v>
      </c>
      <c r="B21" s="9">
        <v>0.5</v>
      </c>
    </row>
    <row r="22" ht="15">
      <c r="A22" s="8" t="s">
        <v>19</v>
      </c>
      <c r="B22" s="9">
        <v>0.25</v>
      </c>
      <c r="C22" s="1"/>
    </row>
    <row r="23" ht="15">
      <c r="A23" s="8" t="s">
        <v>20</v>
      </c>
      <c r="B23" s="9">
        <v>1</v>
      </c>
      <c r="C23" s="1"/>
    </row>
    <row r="24" ht="15">
      <c r="A24" s="8" t="s">
        <v>21</v>
      </c>
      <c r="B24" s="9">
        <v>1</v>
      </c>
    </row>
    <row r="25" ht="15">
      <c r="A25" s="8" t="s">
        <v>22</v>
      </c>
      <c r="B25" s="9">
        <v>0.25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</row>
    <row r="26" ht="30">
      <c r="A26" s="10" t="s">
        <v>11</v>
      </c>
      <c r="B26" s="5">
        <f>B19+B20+B21+B22+B23+B24+B25+B18</f>
        <v>5.5</v>
      </c>
    </row>
    <row r="27" ht="15">
      <c r="A27" s="12" t="s">
        <v>23</v>
      </c>
      <c r="B27" s="13">
        <f>B13+B16+B26</f>
        <v>9.75</v>
      </c>
    </row>
    <row r="28" s="14" customFormat="1" ht="15">
      <c r="A28" s="15"/>
      <c r="B28" s="16"/>
    </row>
    <row r="29" ht="15">
      <c r="A29" s="17"/>
      <c r="B29" s="17"/>
    </row>
    <row r="30" ht="15">
      <c r="A30" s="7" t="s">
        <v>6</v>
      </c>
      <c r="B30" s="5"/>
    </row>
    <row r="31" ht="15">
      <c r="A31" s="8" t="s">
        <v>24</v>
      </c>
      <c r="B31" s="9">
        <v>1</v>
      </c>
    </row>
    <row r="32" ht="15">
      <c r="A32" s="8" t="s">
        <v>25</v>
      </c>
      <c r="B32" s="9">
        <v>1</v>
      </c>
    </row>
    <row r="33" ht="15">
      <c r="A33" s="8" t="s">
        <v>26</v>
      </c>
      <c r="B33" s="9">
        <v>0.25</v>
      </c>
      <c r="C33" s="1"/>
    </row>
    <row r="34" ht="30">
      <c r="A34" s="10" t="s">
        <v>11</v>
      </c>
      <c r="B34" s="5">
        <f>B31+B32+B33</f>
        <v>2.25</v>
      </c>
      <c r="C34" s="1"/>
    </row>
    <row r="35" ht="15">
      <c r="A35" s="7" t="s">
        <v>12</v>
      </c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</row>
    <row r="36" ht="15">
      <c r="A36" s="8" t="s">
        <v>27</v>
      </c>
      <c r="B36" s="9">
        <v>1</v>
      </c>
      <c r="C36" s="1"/>
    </row>
    <row r="37" ht="15">
      <c r="A37" s="8" t="s">
        <v>28</v>
      </c>
      <c r="B37" s="9">
        <v>3</v>
      </c>
    </row>
    <row r="38" ht="30">
      <c r="A38" s="10" t="s">
        <v>11</v>
      </c>
      <c r="B38" s="5">
        <f>B36+B37</f>
        <v>4</v>
      </c>
    </row>
    <row r="39" ht="15">
      <c r="A39" s="7" t="s">
        <v>29</v>
      </c>
      <c r="B39" s="5"/>
    </row>
    <row r="40" ht="15">
      <c r="A40" s="8" t="s">
        <v>30</v>
      </c>
      <c r="B40" s="9">
        <v>1.5</v>
      </c>
    </row>
    <row r="41" ht="15">
      <c r="A41" s="8" t="s">
        <v>31</v>
      </c>
      <c r="B41" s="9">
        <v>1</v>
      </c>
      <c r="C41" s="1"/>
    </row>
    <row r="42" ht="30">
      <c r="A42" s="10" t="s">
        <v>11</v>
      </c>
      <c r="B42" s="5">
        <f>B40+B41</f>
        <v>2.5</v>
      </c>
    </row>
    <row r="43" ht="15">
      <c r="A43" s="18" t="s">
        <v>23</v>
      </c>
      <c r="B43" s="19">
        <f>B34+B38+B42</f>
        <v>8.75</v>
      </c>
      <c r="C43" s="1"/>
    </row>
    <row r="44" ht="15">
      <c r="A44" s="1"/>
    </row>
    <row r="45" ht="15">
      <c r="A45" s="17"/>
      <c r="B45" s="17"/>
      <c r="C45" s="1"/>
    </row>
    <row r="46" ht="15">
      <c r="A46" s="7" t="s">
        <v>6</v>
      </c>
      <c r="B46" s="5"/>
    </row>
    <row r="47" ht="15">
      <c r="A47" s="8" t="s">
        <v>32</v>
      </c>
      <c r="B47" s="9">
        <v>1</v>
      </c>
      <c r="C47" s="1"/>
    </row>
    <row r="48" ht="15">
      <c r="A48" s="8" t="s">
        <v>33</v>
      </c>
      <c r="B48" s="9">
        <v>2.25</v>
      </c>
    </row>
    <row r="49" ht="15">
      <c r="A49" s="8" t="s">
        <v>34</v>
      </c>
      <c r="B49" s="9">
        <v>5</v>
      </c>
      <c r="C49" s="1"/>
    </row>
    <row r="50" ht="30">
      <c r="A50" s="10" t="s">
        <v>11</v>
      </c>
      <c r="B50" s="5">
        <f>B47+B48+B49</f>
        <v>8.25</v>
      </c>
      <c r="C50" s="1"/>
    </row>
    <row r="51" ht="15">
      <c r="A51" s="7" t="s">
        <v>12</v>
      </c>
      <c r="B51" s="5"/>
      <c r="C51" s="1"/>
    </row>
    <row r="52" ht="15">
      <c r="A52" s="8" t="s">
        <v>35</v>
      </c>
      <c r="B52" s="9">
        <v>1</v>
      </c>
      <c r="C52" s="1"/>
    </row>
    <row r="53" ht="30">
      <c r="A53" s="8" t="s">
        <v>36</v>
      </c>
      <c r="B53" s="9">
        <v>2</v>
      </c>
    </row>
    <row r="54" ht="15">
      <c r="A54" s="8" t="s">
        <v>37</v>
      </c>
      <c r="B54" s="9">
        <v>5</v>
      </c>
    </row>
    <row r="55" ht="30">
      <c r="A55" s="10" t="s">
        <v>11</v>
      </c>
      <c r="B55" s="5">
        <f>B52+B53+B54</f>
        <v>8</v>
      </c>
    </row>
    <row r="56" ht="15">
      <c r="A56" s="7" t="s">
        <v>38</v>
      </c>
      <c r="B56" s="5"/>
    </row>
    <row r="57" ht="30">
      <c r="A57" s="8" t="s">
        <v>39</v>
      </c>
      <c r="B57" s="9">
        <v>5</v>
      </c>
      <c r="C57" s="1"/>
    </row>
    <row r="58" ht="30">
      <c r="A58" s="8" t="s">
        <v>40</v>
      </c>
      <c r="B58" s="9">
        <v>2.5</v>
      </c>
    </row>
    <row r="59" ht="30">
      <c r="A59" s="8" t="s">
        <v>41</v>
      </c>
      <c r="B59" s="9">
        <v>1.5</v>
      </c>
      <c r="C59" s="1"/>
    </row>
    <row r="60" ht="30">
      <c r="A60" s="10" t="s">
        <v>11</v>
      </c>
      <c r="B60" s="5">
        <f>B57+B58+B59</f>
        <v>9</v>
      </c>
    </row>
    <row r="61" ht="15">
      <c r="A61" s="12" t="s">
        <v>23</v>
      </c>
      <c r="B61" s="13">
        <f>B50+B55+B60</f>
        <v>25.25</v>
      </c>
    </row>
    <row r="62" s="20" customFormat="1" ht="15">
      <c r="A62" s="21"/>
      <c r="B62" s="22"/>
      <c r="C62" s="20"/>
    </row>
    <row r="63" ht="15">
      <c r="A63" s="23"/>
      <c r="B63" s="23"/>
    </row>
    <row r="64" ht="15">
      <c r="A64" s="7" t="s">
        <v>6</v>
      </c>
      <c r="B64" s="5"/>
      <c r="C64" s="1"/>
    </row>
    <row r="65" ht="15.75">
      <c r="A65" s="8" t="s">
        <v>42</v>
      </c>
      <c r="B65" s="9">
        <v>1</v>
      </c>
    </row>
    <row r="66" ht="15.75">
      <c r="A66" s="8" t="s">
        <v>43</v>
      </c>
      <c r="B66" s="9">
        <v>0.5</v>
      </c>
    </row>
    <row r="67" ht="31.5">
      <c r="A67" s="10" t="s">
        <v>11</v>
      </c>
      <c r="B67" s="5">
        <f>B65+B66</f>
        <v>1.5</v>
      </c>
      <c r="C67" s="1"/>
    </row>
    <row r="68" ht="15.75">
      <c r="A68" s="7" t="s">
        <v>12</v>
      </c>
      <c r="B68" s="5"/>
      <c r="C68" s="1"/>
    </row>
    <row r="69" ht="15.75">
      <c r="A69" s="8" t="s">
        <v>44</v>
      </c>
      <c r="B69" s="9">
        <v>1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</row>
    <row r="70" ht="15.75">
      <c r="A70" s="8" t="s">
        <v>45</v>
      </c>
      <c r="B70" s="9">
        <v>1</v>
      </c>
      <c r="C70" s="1"/>
    </row>
    <row r="71" ht="15.75">
      <c r="A71" s="8" t="s">
        <v>46</v>
      </c>
      <c r="B71" s="9">
        <v>5</v>
      </c>
    </row>
    <row r="72" ht="15.75">
      <c r="A72" s="8" t="s">
        <v>47</v>
      </c>
      <c r="B72" s="9">
        <v>1</v>
      </c>
    </row>
    <row r="73" ht="31.5">
      <c r="A73" s="10" t="s">
        <v>11</v>
      </c>
      <c r="B73" s="5">
        <f>B69+B70+B71+B72</f>
        <v>8</v>
      </c>
    </row>
    <row r="74" ht="15.75">
      <c r="A74" s="7" t="s">
        <v>38</v>
      </c>
      <c r="B74" s="5"/>
      <c r="C74" s="1"/>
    </row>
    <row r="75" ht="31.5">
      <c r="A75" s="8" t="s">
        <v>39</v>
      </c>
      <c r="B75" s="9">
        <v>5</v>
      </c>
    </row>
    <row r="76" ht="31.5">
      <c r="A76" s="10" t="s">
        <v>11</v>
      </c>
      <c r="B76" s="5">
        <f>B75</f>
        <v>5</v>
      </c>
      <c r="C76" s="1"/>
    </row>
    <row r="77" ht="15.75">
      <c r="A77" s="7" t="s">
        <v>29</v>
      </c>
      <c r="B77" s="5"/>
    </row>
    <row r="78" ht="15.75">
      <c r="A78" s="8" t="s">
        <v>48</v>
      </c>
      <c r="B78" s="9">
        <v>2</v>
      </c>
    </row>
    <row r="79" ht="15.75">
      <c r="A79" s="8" t="s">
        <v>49</v>
      </c>
      <c r="B79" s="9">
        <v>2</v>
      </c>
    </row>
    <row r="80" ht="15.75">
      <c r="A80" s="8" t="s">
        <v>50</v>
      </c>
      <c r="B80" s="9">
        <v>1</v>
      </c>
      <c r="C80" s="1"/>
    </row>
    <row r="81" ht="15.75">
      <c r="A81" s="8" t="s">
        <v>51</v>
      </c>
      <c r="B81" s="9">
        <v>1</v>
      </c>
    </row>
    <row r="82" ht="31.5">
      <c r="A82" s="10" t="s">
        <v>11</v>
      </c>
      <c r="B82" s="5">
        <f>B78+B79+B80+B81</f>
        <v>6</v>
      </c>
      <c r="C82" s="1"/>
    </row>
    <row r="83" ht="15.75">
      <c r="A83" s="12" t="s">
        <v>23</v>
      </c>
      <c r="B83" s="13">
        <f>B82+B76+B73+B67</f>
        <v>20.5</v>
      </c>
      <c r="C83" s="1"/>
    </row>
    <row r="84" ht="15.75"/>
    <row r="85" ht="15.75" customHeight="1">
      <c r="A85" s="23"/>
      <c r="B85" s="23"/>
      <c r="C85" s="1"/>
    </row>
    <row r="86" ht="15.75">
      <c r="A86" s="7" t="s">
        <v>6</v>
      </c>
      <c r="B86" s="5"/>
    </row>
    <row r="87" ht="15.75">
      <c r="A87" s="8" t="s">
        <v>52</v>
      </c>
      <c r="B87" s="9">
        <v>1</v>
      </c>
    </row>
    <row r="88" ht="15.75">
      <c r="A88" s="8" t="s">
        <v>53</v>
      </c>
      <c r="B88" s="9">
        <v>3</v>
      </c>
    </row>
    <row r="89" ht="15.75">
      <c r="A89" s="8" t="s">
        <v>54</v>
      </c>
      <c r="B89" s="9">
        <v>0.5</v>
      </c>
      <c r="C89" s="1"/>
    </row>
    <row r="90" ht="15.75">
      <c r="A90" s="8" t="s">
        <v>55</v>
      </c>
      <c r="B90" s="9">
        <v>0.5</v>
      </c>
      <c r="C90" s="1"/>
    </row>
    <row r="91" ht="15.75">
      <c r="A91" s="8" t="s">
        <v>56</v>
      </c>
      <c r="B91" s="9">
        <v>0.25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</row>
    <row r="92" ht="31.5">
      <c r="A92" s="10" t="s">
        <v>11</v>
      </c>
      <c r="B92" s="5">
        <f>SUM(B87:B91)</f>
        <v>5.25</v>
      </c>
      <c r="C92" s="1"/>
    </row>
    <row r="93" ht="15.75">
      <c r="A93" s="7" t="s">
        <v>12</v>
      </c>
      <c r="B93" s="5"/>
    </row>
    <row r="94" ht="15.75">
      <c r="A94" s="8" t="s">
        <v>57</v>
      </c>
      <c r="B94" s="9">
        <v>1</v>
      </c>
    </row>
    <row r="95" ht="31.5">
      <c r="A95" s="8" t="s">
        <v>58</v>
      </c>
      <c r="B95" s="9">
        <v>2</v>
      </c>
    </row>
    <row r="96" ht="31.5">
      <c r="A96" s="8" t="s">
        <v>59</v>
      </c>
      <c r="B96" s="9">
        <v>2</v>
      </c>
    </row>
    <row r="97" ht="15.75">
      <c r="A97" s="8" t="s">
        <v>46</v>
      </c>
      <c r="B97" s="9">
        <v>5</v>
      </c>
    </row>
    <row r="98" ht="31.5">
      <c r="A98" s="10" t="s">
        <v>11</v>
      </c>
      <c r="B98" s="5">
        <f>B94+B95+B96+B97</f>
        <v>10</v>
      </c>
    </row>
    <row r="99" ht="15.75">
      <c r="A99" s="7" t="s">
        <v>38</v>
      </c>
      <c r="B99" s="5"/>
      <c r="C99" s="1"/>
    </row>
    <row r="100" ht="31.5">
      <c r="A100" s="8" t="s">
        <v>60</v>
      </c>
      <c r="B100" s="9">
        <v>5</v>
      </c>
    </row>
    <row r="101" ht="31.5">
      <c r="A101" s="8" t="s">
        <v>61</v>
      </c>
      <c r="B101" s="9">
        <v>2</v>
      </c>
      <c r="C101" s="1"/>
    </row>
    <row r="102" ht="31.5">
      <c r="A102" s="8" t="s">
        <v>62</v>
      </c>
      <c r="B102" s="9">
        <v>1.5</v>
      </c>
    </row>
    <row r="103" ht="31.5">
      <c r="A103" s="8" t="s">
        <v>63</v>
      </c>
      <c r="B103" s="9">
        <v>0.5</v>
      </c>
    </row>
    <row r="104" ht="31.5">
      <c r="A104" s="10" t="s">
        <v>11</v>
      </c>
      <c r="B104" s="5">
        <f>B100+B101+B102+B103</f>
        <v>9</v>
      </c>
    </row>
    <row r="105" ht="15.75">
      <c r="A105" s="7" t="s">
        <v>14</v>
      </c>
      <c r="B105" s="5"/>
      <c r="C105" s="1"/>
    </row>
    <row r="106" ht="15.75">
      <c r="A106" s="8" t="s">
        <v>64</v>
      </c>
      <c r="B106" s="9">
        <v>1</v>
      </c>
    </row>
    <row r="107" ht="31.5">
      <c r="A107" s="10" t="s">
        <v>11</v>
      </c>
      <c r="B107" s="5">
        <v>1</v>
      </c>
      <c r="C107" s="1"/>
    </row>
    <row r="108" ht="15.75">
      <c r="A108" s="12" t="s">
        <v>23</v>
      </c>
      <c r="B108" s="13">
        <f>B92+B98+B104+B107</f>
        <v>25.25</v>
      </c>
    </row>
    <row r="109" s="14" customFormat="1" ht="15.75">
      <c r="A109" s="15"/>
      <c r="B109" s="16"/>
    </row>
    <row r="110" ht="16.5" customHeight="1">
      <c r="A110" s="24"/>
      <c r="B110" s="24"/>
    </row>
    <row r="111" ht="15.75">
      <c r="A111" s="7" t="s">
        <v>12</v>
      </c>
      <c r="B111" s="5"/>
      <c r="C111" s="1"/>
    </row>
    <row r="112" ht="15.75">
      <c r="A112" s="8" t="s">
        <v>65</v>
      </c>
      <c r="B112" s="9">
        <v>4</v>
      </c>
    </row>
    <row r="113" ht="31.5">
      <c r="A113" s="10" t="s">
        <v>11</v>
      </c>
      <c r="B113" s="5">
        <f>B112</f>
        <v>4</v>
      </c>
      <c r="C113" s="1"/>
    </row>
    <row r="114" ht="15.75">
      <c r="A114" s="7" t="s">
        <v>38</v>
      </c>
      <c r="B114" s="5"/>
    </row>
    <row r="115" ht="31.5">
      <c r="A115" s="8" t="s">
        <v>66</v>
      </c>
      <c r="B115" s="9">
        <v>2</v>
      </c>
      <c r="C115" s="1"/>
    </row>
    <row r="116" ht="31.5">
      <c r="A116" s="10" t="s">
        <v>11</v>
      </c>
      <c r="B116" s="5">
        <f>B115</f>
        <v>2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</row>
    <row r="117" ht="15.75">
      <c r="A117" s="12" t="s">
        <v>23</v>
      </c>
      <c r="B117" s="13">
        <f>B113+B116</f>
        <v>6</v>
      </c>
      <c r="C117" s="1"/>
    </row>
    <row r="118" s="14" customFormat="1" ht="15.75">
      <c r="A118" s="15"/>
      <c r="B118" s="16"/>
    </row>
    <row r="119" ht="15.75">
      <c r="A119" s="25"/>
      <c r="B119" s="25"/>
    </row>
    <row r="120" ht="15.75">
      <c r="A120" s="7" t="s">
        <v>6</v>
      </c>
      <c r="B120" s="5"/>
      <c r="C120" s="1"/>
    </row>
    <row r="121" ht="15.75">
      <c r="A121" s="8" t="s">
        <v>67</v>
      </c>
      <c r="B121" s="9">
        <v>1</v>
      </c>
    </row>
    <row r="122" ht="15.75">
      <c r="A122" s="8" t="s">
        <v>68</v>
      </c>
      <c r="B122" s="9">
        <v>4.25</v>
      </c>
      <c r="C122" s="1"/>
    </row>
    <row r="123" ht="31.5">
      <c r="A123" s="10" t="s">
        <v>11</v>
      </c>
      <c r="B123" s="5">
        <v>5.25</v>
      </c>
      <c r="C123" s="1"/>
    </row>
    <row r="124" ht="15.75">
      <c r="A124" s="7" t="s">
        <v>12</v>
      </c>
      <c r="B124" s="5"/>
      <c r="C124" s="1"/>
    </row>
    <row r="125" ht="15.75">
      <c r="A125" s="8" t="s">
        <v>69</v>
      </c>
      <c r="B125" s="9">
        <v>4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</row>
    <row r="126" ht="15.75">
      <c r="A126" s="8" t="s">
        <v>70</v>
      </c>
      <c r="B126" s="9">
        <v>5</v>
      </c>
      <c r="C126" s="1"/>
    </row>
    <row r="127" ht="31.5">
      <c r="A127" s="26" t="s">
        <v>71</v>
      </c>
      <c r="B127" s="9">
        <v>1</v>
      </c>
    </row>
    <row r="128" ht="31.5">
      <c r="A128" s="10" t="s">
        <v>11</v>
      </c>
      <c r="B128" s="5">
        <f>B125+B126+B127</f>
        <v>10</v>
      </c>
    </row>
    <row r="129" ht="15.75">
      <c r="A129" s="7" t="s">
        <v>38</v>
      </c>
      <c r="B129" s="5"/>
    </row>
    <row r="130" ht="31.5">
      <c r="A130" s="26" t="s">
        <v>72</v>
      </c>
      <c r="B130" s="9">
        <v>5</v>
      </c>
    </row>
    <row r="131" ht="31.5">
      <c r="A131" s="10" t="s">
        <v>11</v>
      </c>
      <c r="B131" s="5">
        <f>B130</f>
        <v>5</v>
      </c>
    </row>
    <row r="132" ht="15.75">
      <c r="A132" s="12" t="s">
        <v>23</v>
      </c>
      <c r="B132" s="13">
        <f>B123+B128+B131</f>
        <v>20.25</v>
      </c>
    </row>
    <row r="133" s="14" customFormat="1" ht="15.75">
      <c r="A133" s="15"/>
      <c r="B133" s="16"/>
    </row>
    <row r="134" ht="15.75">
      <c r="A134" s="25"/>
      <c r="B134" s="25"/>
    </row>
    <row r="135" ht="15.75">
      <c r="A135" s="7" t="s">
        <v>6</v>
      </c>
      <c r="B135" s="5"/>
      <c r="C135" s="1"/>
    </row>
    <row r="136" ht="15.75">
      <c r="A136" s="8" t="s">
        <v>73</v>
      </c>
      <c r="B136" s="9">
        <v>1</v>
      </c>
    </row>
    <row r="137" ht="15.75">
      <c r="A137" s="8" t="s">
        <v>74</v>
      </c>
      <c r="B137" s="9">
        <v>1</v>
      </c>
      <c r="C137" s="1"/>
    </row>
    <row r="138" ht="15.75">
      <c r="A138" s="8" t="s">
        <v>75</v>
      </c>
      <c r="B138" s="9">
        <v>2.25</v>
      </c>
      <c r="C138" s="1"/>
    </row>
    <row r="139" ht="15.75">
      <c r="A139" s="8" t="s">
        <v>76</v>
      </c>
      <c r="B139" s="9">
        <v>2.25</v>
      </c>
      <c r="C139" s="1"/>
    </row>
    <row r="140" ht="15.75">
      <c r="A140" s="8" t="s">
        <v>77</v>
      </c>
      <c r="B140" s="9">
        <v>0.25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/>
      <c r="YT140" s="1"/>
      <c r="YU140" s="1"/>
      <c r="YV140" s="1"/>
      <c r="YW140" s="1"/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/>
      <c r="ZQ140" s="1"/>
      <c r="ZR140" s="1"/>
      <c r="ZS140" s="1"/>
      <c r="ZT140" s="1"/>
      <c r="ZU140" s="1"/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</row>
    <row r="141" ht="31.5">
      <c r="A141" s="10" t="s">
        <v>11</v>
      </c>
      <c r="B141" s="5">
        <f>B136+B137+B138+B139+B140</f>
        <v>6.75</v>
      </c>
      <c r="C141" s="1"/>
    </row>
    <row r="142" ht="15.75">
      <c r="A142" s="7" t="s">
        <v>12</v>
      </c>
      <c r="B142" s="5"/>
    </row>
    <row r="143" ht="15.75">
      <c r="A143" s="8" t="s">
        <v>78</v>
      </c>
      <c r="B143" s="9">
        <v>1</v>
      </c>
    </row>
    <row r="144" ht="15.75">
      <c r="A144" s="8" t="s">
        <v>79</v>
      </c>
      <c r="B144" s="9">
        <v>5</v>
      </c>
    </row>
    <row r="145" ht="31.5">
      <c r="A145" s="8" t="s">
        <v>80</v>
      </c>
      <c r="B145" s="9">
        <v>4</v>
      </c>
    </row>
    <row r="146" ht="15.75">
      <c r="A146" s="8" t="s">
        <v>81</v>
      </c>
      <c r="B146" s="9">
        <v>5</v>
      </c>
    </row>
    <row r="147" ht="15.75">
      <c r="A147" s="8" t="s">
        <v>82</v>
      </c>
      <c r="B147" s="9">
        <v>0.5</v>
      </c>
    </row>
    <row r="148" ht="31.5">
      <c r="A148" s="8" t="s">
        <v>83</v>
      </c>
      <c r="B148" s="9">
        <v>1</v>
      </c>
      <c r="C148" s="1"/>
    </row>
    <row r="149" ht="31.5">
      <c r="A149" s="10" t="s">
        <v>11</v>
      </c>
      <c r="B149" s="5">
        <f>B143+B144+B145+B146+B147+B148</f>
        <v>16.5</v>
      </c>
    </row>
    <row r="150" ht="15.75">
      <c r="A150" s="7" t="s">
        <v>38</v>
      </c>
      <c r="B150" s="5"/>
      <c r="C150" s="1"/>
    </row>
    <row r="151" ht="31.5">
      <c r="A151" s="8" t="s">
        <v>84</v>
      </c>
      <c r="B151" s="9">
        <v>9</v>
      </c>
    </row>
    <row r="152" ht="31.5">
      <c r="A152" s="8" t="s">
        <v>85</v>
      </c>
      <c r="B152" s="9">
        <v>1</v>
      </c>
    </row>
    <row r="153" ht="31.5">
      <c r="A153" s="8" t="s">
        <v>86</v>
      </c>
      <c r="B153" s="9">
        <v>2</v>
      </c>
    </row>
    <row r="154" ht="31.5">
      <c r="A154" s="10" t="s">
        <v>11</v>
      </c>
      <c r="B154" s="5">
        <f>B151+B152+B153</f>
        <v>12</v>
      </c>
    </row>
    <row r="155" ht="15.75">
      <c r="A155" s="7" t="s">
        <v>14</v>
      </c>
      <c r="B155" s="5"/>
    </row>
    <row r="156" ht="15.75">
      <c r="A156" s="8" t="s">
        <v>64</v>
      </c>
      <c r="B156" s="9">
        <v>1</v>
      </c>
      <c r="C156" s="1"/>
    </row>
    <row r="157" ht="15.75">
      <c r="A157" s="10" t="s">
        <v>87</v>
      </c>
      <c r="B157" s="5">
        <f>B156</f>
        <v>1</v>
      </c>
    </row>
    <row r="158" ht="15.75">
      <c r="A158" s="12" t="s">
        <v>23</v>
      </c>
      <c r="B158" s="13">
        <f>B157+B154+B149+B141</f>
        <v>36.25</v>
      </c>
      <c r="C158" s="1"/>
    </row>
    <row r="159" s="14" customFormat="1" ht="15.75">
      <c r="A159" s="15"/>
      <c r="B159" s="16"/>
    </row>
    <row r="160" ht="15.75">
      <c r="A160" s="25"/>
      <c r="B160" s="25"/>
    </row>
    <row r="161" ht="15.75">
      <c r="A161" s="7" t="s">
        <v>6</v>
      </c>
      <c r="B161" s="5"/>
      <c r="C161" s="1"/>
    </row>
    <row r="162" ht="15.75">
      <c r="A162" s="8" t="s">
        <v>88</v>
      </c>
      <c r="B162" s="9">
        <v>0.5</v>
      </c>
    </row>
    <row r="163" ht="15.75">
      <c r="A163" s="8" t="s">
        <v>89</v>
      </c>
      <c r="B163" s="9">
        <v>0.5</v>
      </c>
      <c r="C163" s="1"/>
    </row>
    <row r="164" ht="31.5">
      <c r="A164" s="10" t="s">
        <v>11</v>
      </c>
      <c r="B164" s="5">
        <f>B162+B163</f>
        <v>1</v>
      </c>
      <c r="C164" s="1"/>
    </row>
    <row r="165" ht="15.75">
      <c r="A165" s="7" t="s">
        <v>12</v>
      </c>
      <c r="B165" s="5"/>
      <c r="C165" s="1"/>
    </row>
    <row r="166" ht="15.75">
      <c r="A166" s="8" t="s">
        <v>90</v>
      </c>
      <c r="B166" s="9">
        <v>5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/>
      <c r="QE166" s="1"/>
      <c r="QF166" s="1"/>
      <c r="QG166" s="1"/>
      <c r="QH166" s="1"/>
      <c r="QI166" s="1"/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  <c r="RF166" s="1"/>
      <c r="RG166" s="1"/>
      <c r="RH166" s="1"/>
      <c r="RI166" s="1"/>
      <c r="RJ166" s="1"/>
      <c r="RK166" s="1"/>
      <c r="RL166" s="1"/>
      <c r="RM166" s="1"/>
      <c r="RN166" s="1"/>
      <c r="RO166" s="1"/>
      <c r="RP166" s="1"/>
      <c r="RQ166" s="1"/>
      <c r="RR166" s="1"/>
      <c r="RS166" s="1"/>
      <c r="RT166" s="1"/>
      <c r="RU166" s="1"/>
      <c r="RV166" s="1"/>
      <c r="RW166" s="1"/>
      <c r="RX166" s="1"/>
      <c r="RY166" s="1"/>
      <c r="RZ166" s="1"/>
      <c r="SA166" s="1"/>
      <c r="SB166" s="1"/>
      <c r="SC166" s="1"/>
      <c r="SD166" s="1"/>
      <c r="SE166" s="1"/>
      <c r="SF166" s="1"/>
      <c r="SG166" s="1"/>
      <c r="SH166" s="1"/>
      <c r="SI166" s="1"/>
      <c r="SJ166" s="1"/>
      <c r="SK166" s="1"/>
      <c r="SL166" s="1"/>
      <c r="SM166" s="1"/>
      <c r="SN166" s="1"/>
      <c r="SO166" s="1"/>
      <c r="SP166" s="1"/>
      <c r="SQ166" s="1"/>
      <c r="SR166" s="1"/>
      <c r="SS166" s="1"/>
      <c r="ST166" s="1"/>
      <c r="SU166" s="1"/>
      <c r="SV166" s="1"/>
      <c r="SW166" s="1"/>
      <c r="SX166" s="1"/>
      <c r="SY166" s="1"/>
      <c r="SZ166" s="1"/>
      <c r="TA166" s="1"/>
      <c r="TB166" s="1"/>
      <c r="TC166" s="1"/>
      <c r="TD166" s="1"/>
      <c r="TE166" s="1"/>
      <c r="TF166" s="1"/>
      <c r="TG166" s="1"/>
      <c r="TH166" s="1"/>
      <c r="TI166" s="1"/>
      <c r="TJ166" s="1"/>
      <c r="TK166" s="1"/>
      <c r="TL166" s="1"/>
      <c r="TM166" s="1"/>
      <c r="TN166" s="1"/>
      <c r="TO166" s="1"/>
      <c r="TP166" s="1"/>
      <c r="TQ166" s="1"/>
      <c r="TR166" s="1"/>
      <c r="TS166" s="1"/>
      <c r="TT166" s="1"/>
      <c r="TU166" s="1"/>
      <c r="TV166" s="1"/>
      <c r="TW166" s="1"/>
      <c r="TX166" s="1"/>
      <c r="TY166" s="1"/>
      <c r="TZ166" s="1"/>
      <c r="UA166" s="1"/>
      <c r="UB166" s="1"/>
      <c r="UC166" s="1"/>
      <c r="UD166" s="1"/>
      <c r="UE166" s="1"/>
      <c r="UF166" s="1"/>
      <c r="UG166" s="1"/>
      <c r="UH166" s="1"/>
      <c r="UI166" s="1"/>
      <c r="UJ166" s="1"/>
      <c r="UK166" s="1"/>
      <c r="UL166" s="1"/>
      <c r="UM166" s="1"/>
      <c r="UN166" s="1"/>
      <c r="UO166" s="1"/>
      <c r="UP166" s="1"/>
      <c r="UQ166" s="1"/>
      <c r="UR166" s="1"/>
      <c r="US166" s="1"/>
      <c r="UT166" s="1"/>
      <c r="UU166" s="1"/>
      <c r="UV166" s="1"/>
      <c r="UW166" s="1"/>
      <c r="UX166" s="1"/>
      <c r="UY166" s="1"/>
      <c r="UZ166" s="1"/>
      <c r="VA166" s="1"/>
      <c r="VB166" s="1"/>
      <c r="VC166" s="1"/>
      <c r="VD166" s="1"/>
      <c r="VE166" s="1"/>
      <c r="VF166" s="1"/>
      <c r="VG166" s="1"/>
      <c r="VH166" s="1"/>
      <c r="VI166" s="1"/>
      <c r="VJ166" s="1"/>
      <c r="VK166" s="1"/>
      <c r="VL166" s="1"/>
      <c r="VM166" s="1"/>
      <c r="VN166" s="1"/>
      <c r="VO166" s="1"/>
      <c r="VP166" s="1"/>
      <c r="VQ166" s="1"/>
      <c r="VR166" s="1"/>
      <c r="VS166" s="1"/>
      <c r="VT166" s="1"/>
      <c r="VU166" s="1"/>
      <c r="VV166" s="1"/>
      <c r="VW166" s="1"/>
      <c r="VX166" s="1"/>
      <c r="VY166" s="1"/>
      <c r="VZ166" s="1"/>
      <c r="WA166" s="1"/>
      <c r="WB166" s="1"/>
      <c r="WC166" s="1"/>
      <c r="WD166" s="1"/>
      <c r="WE166" s="1"/>
      <c r="WF166" s="1"/>
      <c r="WG166" s="1"/>
      <c r="WH166" s="1"/>
      <c r="WI166" s="1"/>
      <c r="WJ166" s="1"/>
      <c r="WK166" s="1"/>
      <c r="WL166" s="1"/>
      <c r="WM166" s="1"/>
      <c r="WN166" s="1"/>
      <c r="WO166" s="1"/>
      <c r="WP166" s="1"/>
      <c r="WQ166" s="1"/>
      <c r="WR166" s="1"/>
      <c r="WS166" s="1"/>
      <c r="WT166" s="1"/>
      <c r="WU166" s="1"/>
      <c r="WV166" s="1"/>
      <c r="WW166" s="1"/>
      <c r="WX166" s="1"/>
      <c r="WY166" s="1"/>
      <c r="WZ166" s="1"/>
      <c r="XA166" s="1"/>
      <c r="XB166" s="1"/>
      <c r="XC166" s="1"/>
      <c r="XD166" s="1"/>
      <c r="XE166" s="1"/>
      <c r="XF166" s="1"/>
      <c r="XG166" s="1"/>
      <c r="XH166" s="1"/>
      <c r="XI166" s="1"/>
      <c r="XJ166" s="1"/>
      <c r="XK166" s="1"/>
      <c r="XL166" s="1"/>
      <c r="XM166" s="1"/>
      <c r="XN166" s="1"/>
      <c r="XO166" s="1"/>
      <c r="XP166" s="1"/>
      <c r="XQ166" s="1"/>
      <c r="XR166" s="1"/>
      <c r="XS166" s="1"/>
      <c r="XT166" s="1"/>
      <c r="XU166" s="1"/>
      <c r="XV166" s="1"/>
      <c r="XW166" s="1"/>
      <c r="XX166" s="1"/>
      <c r="XY166" s="1"/>
      <c r="XZ166" s="1"/>
      <c r="YA166" s="1"/>
      <c r="YB166" s="1"/>
      <c r="YC166" s="1"/>
      <c r="YD166" s="1"/>
      <c r="YE166" s="1"/>
      <c r="YF166" s="1"/>
      <c r="YG166" s="1"/>
      <c r="YH166" s="1"/>
      <c r="YI166" s="1"/>
      <c r="YJ166" s="1"/>
      <c r="YK166" s="1"/>
      <c r="YL166" s="1"/>
      <c r="YM166" s="1"/>
      <c r="YN166" s="1"/>
      <c r="YO166" s="1"/>
      <c r="YP166" s="1"/>
      <c r="YQ166" s="1"/>
      <c r="YR166" s="1"/>
      <c r="YS166" s="1"/>
      <c r="YT166" s="1"/>
      <c r="YU166" s="1"/>
      <c r="YV166" s="1"/>
      <c r="YW166" s="1"/>
      <c r="YX166" s="1"/>
      <c r="YY166" s="1"/>
      <c r="YZ166" s="1"/>
      <c r="ZA166" s="1"/>
      <c r="ZB166" s="1"/>
      <c r="ZC166" s="1"/>
      <c r="ZD166" s="1"/>
      <c r="ZE166" s="1"/>
      <c r="ZF166" s="1"/>
      <c r="ZG166" s="1"/>
      <c r="ZH166" s="1"/>
      <c r="ZI166" s="1"/>
      <c r="ZJ166" s="1"/>
      <c r="ZK166" s="1"/>
      <c r="ZL166" s="1"/>
      <c r="ZM166" s="1"/>
      <c r="ZN166" s="1"/>
      <c r="ZO166" s="1"/>
      <c r="ZP166" s="1"/>
      <c r="ZQ166" s="1"/>
      <c r="ZR166" s="1"/>
      <c r="ZS166" s="1"/>
      <c r="ZT166" s="1"/>
      <c r="ZU166" s="1"/>
      <c r="ZV166" s="1"/>
      <c r="ZW166" s="1"/>
      <c r="ZX166" s="1"/>
      <c r="ZY166" s="1"/>
      <c r="ZZ166" s="1"/>
      <c r="AAA166" s="1"/>
      <c r="AAB166" s="1"/>
      <c r="AAC166" s="1"/>
      <c r="AAD166" s="1"/>
      <c r="AAE166" s="1"/>
      <c r="AAF166" s="1"/>
      <c r="AAG166" s="1"/>
      <c r="AAH166" s="1"/>
      <c r="AAI166" s="1"/>
      <c r="AAJ166" s="1"/>
      <c r="AAK166" s="1"/>
      <c r="AAL166" s="1"/>
      <c r="AAM166" s="1"/>
      <c r="AAN166" s="1"/>
      <c r="AAO166" s="1"/>
      <c r="AAP166" s="1"/>
      <c r="AAQ166" s="1"/>
      <c r="AAR166" s="1"/>
      <c r="AAS166" s="1"/>
      <c r="AAT166" s="1"/>
      <c r="AAU166" s="1"/>
      <c r="AAV166" s="1"/>
      <c r="AAW166" s="1"/>
      <c r="AAX166" s="1"/>
      <c r="AAY166" s="1"/>
      <c r="AAZ166" s="1"/>
      <c r="ABA166" s="1"/>
      <c r="ABB166" s="1"/>
      <c r="ABC166" s="1"/>
      <c r="ABD166" s="1"/>
      <c r="ABE166" s="1"/>
      <c r="ABF166" s="1"/>
      <c r="ABG166" s="1"/>
      <c r="ABH166" s="1"/>
      <c r="ABI166" s="1"/>
      <c r="ABJ166" s="1"/>
      <c r="ABK166" s="1"/>
      <c r="ABL166" s="1"/>
      <c r="ABM166" s="1"/>
      <c r="ABN166" s="1"/>
      <c r="ABO166" s="1"/>
      <c r="ABP166" s="1"/>
      <c r="ABQ166" s="1"/>
      <c r="ABR166" s="1"/>
    </row>
    <row r="167" ht="47.25">
      <c r="A167" s="8" t="s">
        <v>91</v>
      </c>
      <c r="B167" s="9">
        <v>0.5</v>
      </c>
      <c r="C167" s="1"/>
    </row>
    <row r="168" ht="31.5">
      <c r="A168" s="10" t="s">
        <v>11</v>
      </c>
      <c r="B168" s="5">
        <f>B166+B167</f>
        <v>5.5</v>
      </c>
    </row>
    <row r="169" ht="15.75">
      <c r="A169" s="7" t="s">
        <v>38</v>
      </c>
      <c r="B169" s="5"/>
    </row>
    <row r="170" ht="15.75">
      <c r="A170" s="26" t="s">
        <v>92</v>
      </c>
      <c r="B170" s="9">
        <v>5</v>
      </c>
    </row>
    <row r="171" ht="31.5">
      <c r="A171" s="10" t="s">
        <v>11</v>
      </c>
      <c r="B171" s="5">
        <f>B170</f>
        <v>5</v>
      </c>
      <c r="C171" s="1"/>
    </row>
    <row r="172" ht="15.75">
      <c r="A172" s="12" t="s">
        <v>23</v>
      </c>
      <c r="B172" s="13">
        <f>B164+B168+B171</f>
        <v>11.5</v>
      </c>
    </row>
    <row r="173" ht="15.75">
      <c r="A173" s="27"/>
      <c r="B173" s="28"/>
      <c r="C173" s="1"/>
    </row>
    <row r="174" ht="15.75">
      <c r="A174" s="17"/>
      <c r="B174" s="17"/>
    </row>
    <row r="175" ht="15.75">
      <c r="A175" s="7" t="s">
        <v>6</v>
      </c>
      <c r="B175" s="5"/>
      <c r="C175" s="1"/>
    </row>
    <row r="176" ht="15.75">
      <c r="A176" s="8" t="s">
        <v>93</v>
      </c>
      <c r="B176" s="9">
        <v>1</v>
      </c>
    </row>
    <row r="177" ht="31.5">
      <c r="A177" s="10" t="s">
        <v>11</v>
      </c>
      <c r="B177" s="5">
        <f>B176</f>
        <v>1</v>
      </c>
      <c r="C177" s="1"/>
    </row>
    <row r="178" ht="15.75">
      <c r="A178" s="7" t="s">
        <v>12</v>
      </c>
      <c r="B178" s="5"/>
      <c r="C178" s="1"/>
    </row>
    <row r="179" ht="15.75">
      <c r="A179" s="8" t="s">
        <v>70</v>
      </c>
      <c r="B179" s="9">
        <v>6</v>
      </c>
      <c r="C179" s="1"/>
    </row>
    <row r="180" ht="31.5">
      <c r="A180" s="10" t="s">
        <v>11</v>
      </c>
      <c r="B180" s="5">
        <f>B179</f>
        <v>6</v>
      </c>
      <c r="C180" s="1"/>
    </row>
    <row r="181" ht="15.75">
      <c r="A181" s="7" t="s">
        <v>38</v>
      </c>
      <c r="B181" s="5"/>
      <c r="C181" s="1"/>
    </row>
    <row r="182" ht="31.5">
      <c r="A182" s="26" t="s">
        <v>72</v>
      </c>
      <c r="B182" s="9">
        <v>5</v>
      </c>
    </row>
    <row r="183" ht="31.5">
      <c r="A183" s="8" t="s">
        <v>62</v>
      </c>
      <c r="B183" s="9">
        <v>0.5</v>
      </c>
    </row>
    <row r="184" ht="31.5">
      <c r="A184" s="8" t="s">
        <v>63</v>
      </c>
      <c r="B184" s="9">
        <v>0.5</v>
      </c>
      <c r="C184" s="1"/>
    </row>
    <row r="185" ht="31.5">
      <c r="A185" s="10" t="s">
        <v>11</v>
      </c>
      <c r="B185" s="5">
        <f>B182+B183+B184</f>
        <v>6</v>
      </c>
    </row>
    <row r="186" ht="15.75">
      <c r="A186" s="12" t="s">
        <v>23</v>
      </c>
      <c r="B186" s="13">
        <f>B177+B180+B185</f>
        <v>13</v>
      </c>
      <c r="C186" s="1"/>
    </row>
    <row r="187" s="14" customFormat="1" ht="15.75">
      <c r="A187" s="15"/>
      <c r="B187" s="16"/>
      <c r="C187" s="14"/>
    </row>
    <row r="188" ht="15.75">
      <c r="A188" s="29"/>
      <c r="B188" s="29"/>
    </row>
    <row r="189" ht="15.75">
      <c r="A189" s="30" t="s">
        <v>6</v>
      </c>
      <c r="B189" s="31"/>
      <c r="C189" s="1"/>
    </row>
    <row r="190" ht="15.75">
      <c r="A190" s="32" t="s">
        <v>94</v>
      </c>
      <c r="B190" s="33">
        <v>0.75</v>
      </c>
    </row>
    <row r="191" ht="15.75">
      <c r="A191" s="32" t="s">
        <v>95</v>
      </c>
      <c r="B191" s="33">
        <v>0.25</v>
      </c>
    </row>
    <row r="192" ht="31.5">
      <c r="A192" s="34" t="s">
        <v>11</v>
      </c>
      <c r="B192" s="31">
        <f>B190+B191</f>
        <v>1</v>
      </c>
      <c r="C192" s="1"/>
    </row>
    <row r="193" ht="15.75">
      <c r="A193" s="30" t="s">
        <v>12</v>
      </c>
      <c r="B193" s="31"/>
      <c r="C193" s="1"/>
    </row>
    <row r="194" s="1" customFormat="1" ht="15.75">
      <c r="A194" s="32" t="s">
        <v>96</v>
      </c>
      <c r="B194" s="33">
        <v>0.5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/>
      <c r="UU194" s="1"/>
      <c r="UV194" s="1"/>
      <c r="UW194" s="1"/>
      <c r="UX194" s="1"/>
      <c r="UY194" s="1"/>
      <c r="UZ194" s="1"/>
      <c r="VA194" s="1"/>
      <c r="VB194" s="1"/>
      <c r="VC194" s="1"/>
      <c r="VD194" s="1"/>
      <c r="VE194" s="1"/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  <c r="VQ194" s="1"/>
      <c r="VR194" s="1"/>
      <c r="VS194" s="1"/>
      <c r="VT194" s="1"/>
      <c r="VU194" s="1"/>
      <c r="VV194" s="1"/>
      <c r="VW194" s="1"/>
      <c r="VX194" s="1"/>
      <c r="VY194" s="1"/>
      <c r="VZ194" s="1"/>
      <c r="WA194" s="1"/>
      <c r="WB194" s="1"/>
      <c r="WC194" s="1"/>
      <c r="WD194" s="1"/>
      <c r="WE194" s="1"/>
      <c r="WF194" s="1"/>
      <c r="WG194" s="1"/>
      <c r="WH194" s="1"/>
      <c r="WI194" s="1"/>
      <c r="WJ194" s="1"/>
      <c r="WK194" s="1"/>
      <c r="WL194" s="1"/>
      <c r="WM194" s="1"/>
      <c r="WN194" s="1"/>
      <c r="WO194" s="1"/>
      <c r="WP194" s="1"/>
      <c r="WQ194" s="1"/>
      <c r="WR194" s="1"/>
      <c r="WS194" s="1"/>
      <c r="WT194" s="1"/>
      <c r="WU194" s="1"/>
      <c r="WV194" s="1"/>
      <c r="WW194" s="1"/>
      <c r="WX194" s="1"/>
      <c r="WY194" s="1"/>
      <c r="WZ194" s="1"/>
      <c r="XA194" s="1"/>
      <c r="XB194" s="1"/>
      <c r="XC194" s="1"/>
      <c r="XD194" s="1"/>
      <c r="XE194" s="1"/>
      <c r="XF194" s="1"/>
      <c r="XG194" s="1"/>
      <c r="XH194" s="1"/>
      <c r="XI194" s="1"/>
      <c r="XJ194" s="1"/>
      <c r="XK194" s="1"/>
      <c r="XL194" s="1"/>
      <c r="XM194" s="1"/>
      <c r="XN194" s="1"/>
      <c r="XO194" s="1"/>
      <c r="XP194" s="1"/>
      <c r="XQ194" s="1"/>
      <c r="XR194" s="1"/>
      <c r="XS194" s="1"/>
      <c r="XT194" s="1"/>
      <c r="XU194" s="1"/>
      <c r="XV194" s="1"/>
      <c r="XW194" s="1"/>
      <c r="XX194" s="1"/>
      <c r="XY194" s="1"/>
      <c r="XZ194" s="1"/>
      <c r="YA194" s="1"/>
      <c r="YB194" s="1"/>
      <c r="YC194" s="1"/>
      <c r="YD194" s="1"/>
      <c r="YE194" s="1"/>
      <c r="YF194" s="1"/>
      <c r="YG194" s="1"/>
      <c r="YH194" s="1"/>
      <c r="YI194" s="1"/>
      <c r="YJ194" s="1"/>
      <c r="YK194" s="1"/>
      <c r="YL194" s="1"/>
      <c r="YM194" s="1"/>
      <c r="YN194" s="1"/>
      <c r="YO194" s="1"/>
      <c r="YP194" s="1"/>
      <c r="YQ194" s="1"/>
      <c r="YR194" s="1"/>
      <c r="YS194" s="1"/>
      <c r="YT194" s="1"/>
      <c r="YU194" s="1"/>
      <c r="YV194" s="1"/>
      <c r="YW194" s="1"/>
      <c r="YX194" s="1"/>
      <c r="YY194" s="1"/>
      <c r="YZ194" s="1"/>
      <c r="ZA194" s="1"/>
      <c r="ZB194" s="1"/>
      <c r="ZC194" s="1"/>
      <c r="ZD194" s="1"/>
      <c r="ZE194" s="1"/>
      <c r="ZF194" s="1"/>
      <c r="ZG194" s="1"/>
      <c r="ZH194" s="1"/>
      <c r="ZI194" s="1"/>
      <c r="ZJ194" s="1"/>
      <c r="ZK194" s="1"/>
      <c r="ZL194" s="1"/>
      <c r="ZM194" s="1"/>
      <c r="ZN194" s="1"/>
      <c r="ZO194" s="1"/>
      <c r="ZP194" s="1"/>
      <c r="ZQ194" s="1"/>
      <c r="ZR194" s="1"/>
      <c r="ZS194" s="1"/>
      <c r="ZT194" s="1"/>
      <c r="ZU194" s="1"/>
      <c r="ZV194" s="1"/>
      <c r="ZW194" s="1"/>
      <c r="ZX194" s="1"/>
      <c r="ZY194" s="1"/>
      <c r="ZZ194" s="1"/>
      <c r="AAA194" s="1"/>
      <c r="AAB194" s="1"/>
      <c r="AAC194" s="1"/>
      <c r="AAD194" s="1"/>
      <c r="AAE194" s="1"/>
      <c r="AAF194" s="1"/>
      <c r="AAG194" s="1"/>
      <c r="AAH194" s="1"/>
      <c r="AAI194" s="1"/>
      <c r="AAJ194" s="1"/>
      <c r="AAK194" s="1"/>
      <c r="AAL194" s="1"/>
      <c r="AAM194" s="1"/>
      <c r="AAN194" s="1"/>
      <c r="AAO194" s="1"/>
      <c r="AAP194" s="1"/>
      <c r="AAQ194" s="1"/>
      <c r="AAR194" s="1"/>
      <c r="AAS194" s="1"/>
      <c r="AAT194" s="1"/>
      <c r="AAU194" s="1"/>
      <c r="AAV194" s="1"/>
      <c r="AAW194" s="1"/>
      <c r="AAX194" s="1"/>
      <c r="AAY194" s="1"/>
      <c r="AAZ194" s="1"/>
      <c r="ABA194" s="1"/>
      <c r="ABB194" s="1"/>
      <c r="ABC194" s="1"/>
      <c r="ABD194" s="1"/>
      <c r="ABE194" s="1"/>
      <c r="ABF194" s="1"/>
      <c r="ABG194" s="1"/>
      <c r="ABH194" s="1"/>
      <c r="ABI194" s="1"/>
      <c r="ABJ194" s="1"/>
      <c r="ABK194" s="1"/>
      <c r="ABL194" s="1"/>
      <c r="ABM194" s="1"/>
      <c r="ABN194" s="1"/>
      <c r="ABO194" s="1"/>
      <c r="ABP194" s="1"/>
      <c r="ABQ194" s="1"/>
      <c r="ABR194" s="1"/>
    </row>
    <row r="195" ht="15.75">
      <c r="A195" s="32" t="s">
        <v>70</v>
      </c>
      <c r="B195" s="33">
        <v>5</v>
      </c>
      <c r="C195" s="1"/>
    </row>
    <row r="196" ht="31.5">
      <c r="A196" s="34" t="s">
        <v>11</v>
      </c>
      <c r="B196" s="31">
        <f>B194+B195</f>
        <v>5.5</v>
      </c>
    </row>
    <row r="197" ht="15.75">
      <c r="A197" s="30" t="s">
        <v>38</v>
      </c>
      <c r="B197" s="31"/>
    </row>
    <row r="198" ht="31.5">
      <c r="A198" s="35" t="s">
        <v>72</v>
      </c>
      <c r="B198" s="33">
        <v>5</v>
      </c>
    </row>
    <row r="199" ht="31.5">
      <c r="A199" s="32" t="s">
        <v>62</v>
      </c>
      <c r="B199" s="33">
        <v>0.5</v>
      </c>
      <c r="C199" s="1"/>
    </row>
    <row r="200" ht="31.5">
      <c r="A200" s="32" t="s">
        <v>63</v>
      </c>
      <c r="B200" s="33">
        <v>0.5</v>
      </c>
    </row>
    <row r="201" ht="31.5">
      <c r="A201" s="34" t="s">
        <v>11</v>
      </c>
      <c r="B201" s="31">
        <f>B198+B199+B200</f>
        <v>6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  <c r="XL201" s="1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/>
      <c r="YS201" s="1"/>
      <c r="YT201" s="1"/>
      <c r="YU201" s="1"/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/>
      <c r="ZQ201" s="1"/>
      <c r="ZR201" s="1"/>
      <c r="ZS201" s="1"/>
      <c r="ZT201" s="1"/>
      <c r="ZU201" s="1"/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</row>
    <row r="202" ht="15.75">
      <c r="A202" s="18" t="s">
        <v>23</v>
      </c>
      <c r="B202" s="19">
        <f>B192+B196+B201</f>
        <v>12.5</v>
      </c>
    </row>
    <row r="203" s="14" customFormat="1" ht="15.75">
      <c r="A203" s="15"/>
      <c r="B203" s="16"/>
      <c r="C203" s="14"/>
    </row>
    <row r="204" ht="15.75">
      <c r="A204" s="25"/>
      <c r="B204" s="25"/>
    </row>
    <row r="205" ht="15.75">
      <c r="A205" s="7" t="s">
        <v>6</v>
      </c>
      <c r="B205" s="5"/>
      <c r="C205" s="1"/>
    </row>
    <row r="206" ht="15.75">
      <c r="A206" s="8" t="s">
        <v>97</v>
      </c>
      <c r="B206" s="9">
        <v>1</v>
      </c>
    </row>
    <row r="207" ht="15.75">
      <c r="A207" s="8" t="s">
        <v>98</v>
      </c>
      <c r="B207" s="9">
        <v>0.75</v>
      </c>
    </row>
    <row r="208" ht="15.75">
      <c r="A208" s="8" t="s">
        <v>99</v>
      </c>
      <c r="B208" s="9">
        <v>1.25</v>
      </c>
      <c r="C208" s="1"/>
    </row>
    <row r="209" ht="15.75">
      <c r="A209" s="8" t="s">
        <v>100</v>
      </c>
      <c r="B209" s="9">
        <v>0.5</v>
      </c>
      <c r="C209" s="1"/>
    </row>
    <row r="210" ht="15.75">
      <c r="A210" s="8" t="s">
        <v>101</v>
      </c>
      <c r="B210" s="9">
        <v>1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/>
      <c r="SB210" s="1"/>
      <c r="SC210" s="1"/>
      <c r="SD210" s="1"/>
      <c r="SE210" s="1"/>
      <c r="SF210" s="1"/>
      <c r="SG210" s="1"/>
      <c r="SH210" s="1"/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/>
      <c r="ST210" s="1"/>
      <c r="SU210" s="1"/>
      <c r="SV210" s="1"/>
      <c r="SW210" s="1"/>
      <c r="SX210" s="1"/>
      <c r="SY210" s="1"/>
      <c r="SZ210" s="1"/>
      <c r="TA210" s="1"/>
      <c r="TB210" s="1"/>
      <c r="TC210" s="1"/>
      <c r="TD210" s="1"/>
      <c r="TE210" s="1"/>
      <c r="TF210" s="1"/>
      <c r="TG210" s="1"/>
      <c r="TH210" s="1"/>
      <c r="TI210" s="1"/>
      <c r="TJ210" s="1"/>
      <c r="TK210" s="1"/>
      <c r="TL210" s="1"/>
      <c r="TM210" s="1"/>
      <c r="TN210" s="1"/>
      <c r="TO210" s="1"/>
      <c r="TP210" s="1"/>
      <c r="TQ210" s="1"/>
      <c r="TR210" s="1"/>
      <c r="TS210" s="1"/>
      <c r="TT210" s="1"/>
      <c r="TU210" s="1"/>
      <c r="TV210" s="1"/>
      <c r="TW210" s="1"/>
      <c r="TX210" s="1"/>
      <c r="TY210" s="1"/>
      <c r="TZ210" s="1"/>
      <c r="UA210" s="1"/>
      <c r="UB210" s="1"/>
      <c r="UC210" s="1"/>
      <c r="UD210" s="1"/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/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  <c r="VQ210" s="1"/>
      <c r="VR210" s="1"/>
      <c r="VS210" s="1"/>
      <c r="VT210" s="1"/>
      <c r="VU210" s="1"/>
      <c r="VV210" s="1"/>
      <c r="VW210" s="1"/>
      <c r="VX210" s="1"/>
      <c r="VY210" s="1"/>
      <c r="VZ210" s="1"/>
      <c r="WA210" s="1"/>
      <c r="WB210" s="1"/>
      <c r="WC210" s="1"/>
      <c r="WD210" s="1"/>
      <c r="WE210" s="1"/>
      <c r="WF210" s="1"/>
      <c r="WG210" s="1"/>
      <c r="WH210" s="1"/>
      <c r="WI210" s="1"/>
      <c r="WJ210" s="1"/>
      <c r="WK210" s="1"/>
      <c r="WL210" s="1"/>
      <c r="WM210" s="1"/>
      <c r="WN210" s="1"/>
      <c r="WO210" s="1"/>
      <c r="WP210" s="1"/>
      <c r="WQ210" s="1"/>
      <c r="WR210" s="1"/>
      <c r="WS210" s="1"/>
      <c r="WT210" s="1"/>
      <c r="WU210" s="1"/>
      <c r="WV210" s="1"/>
      <c r="WW210" s="1"/>
      <c r="WX210" s="1"/>
      <c r="WY210" s="1"/>
      <c r="WZ210" s="1"/>
      <c r="XA210" s="1"/>
      <c r="XB210" s="1"/>
      <c r="XC210" s="1"/>
      <c r="XD210" s="1"/>
      <c r="XE210" s="1"/>
      <c r="XF210" s="1"/>
      <c r="XG210" s="1"/>
      <c r="XH210" s="1"/>
      <c r="XI210" s="1"/>
      <c r="XJ210" s="1"/>
      <c r="XK210" s="1"/>
      <c r="XL210" s="1"/>
      <c r="XM210" s="1"/>
      <c r="XN210" s="1"/>
      <c r="XO210" s="1"/>
      <c r="XP210" s="1"/>
      <c r="XQ210" s="1"/>
      <c r="XR210" s="1"/>
      <c r="XS210" s="1"/>
      <c r="XT210" s="1"/>
      <c r="XU210" s="1"/>
      <c r="XV210" s="1"/>
      <c r="XW210" s="1"/>
      <c r="XX210" s="1"/>
      <c r="XY210" s="1"/>
      <c r="XZ210" s="1"/>
      <c r="YA210" s="1"/>
      <c r="YB210" s="1"/>
      <c r="YC210" s="1"/>
      <c r="YD210" s="1"/>
      <c r="YE210" s="1"/>
      <c r="YF210" s="1"/>
      <c r="YG210" s="1"/>
      <c r="YH210" s="1"/>
      <c r="YI210" s="1"/>
      <c r="YJ210" s="1"/>
      <c r="YK210" s="1"/>
      <c r="YL210" s="1"/>
      <c r="YM210" s="1"/>
      <c r="YN210" s="1"/>
      <c r="YO210" s="1"/>
      <c r="YP210" s="1"/>
      <c r="YQ210" s="1"/>
      <c r="YR210" s="1"/>
      <c r="YS210" s="1"/>
      <c r="YT210" s="1"/>
      <c r="YU210" s="1"/>
      <c r="YV210" s="1"/>
      <c r="YW210" s="1"/>
      <c r="YX210" s="1"/>
      <c r="YY210" s="1"/>
      <c r="YZ210" s="1"/>
      <c r="ZA210" s="1"/>
      <c r="ZB210" s="1"/>
      <c r="ZC210" s="1"/>
      <c r="ZD210" s="1"/>
      <c r="ZE210" s="1"/>
      <c r="ZF210" s="1"/>
      <c r="ZG210" s="1"/>
      <c r="ZH210" s="1"/>
      <c r="ZI210" s="1"/>
      <c r="ZJ210" s="1"/>
      <c r="ZK210" s="1"/>
      <c r="ZL210" s="1"/>
      <c r="ZM210" s="1"/>
      <c r="ZN210" s="1"/>
      <c r="ZO210" s="1"/>
      <c r="ZP210" s="1"/>
      <c r="ZQ210" s="1"/>
      <c r="ZR210" s="1"/>
      <c r="ZS210" s="1"/>
      <c r="ZT210" s="1"/>
      <c r="ZU210" s="1"/>
      <c r="ZV210" s="1"/>
      <c r="ZW210" s="1"/>
      <c r="ZX210" s="1"/>
      <c r="ZY210" s="1"/>
      <c r="ZZ210" s="1"/>
      <c r="AAA210" s="1"/>
      <c r="AAB210" s="1"/>
      <c r="AAC210" s="1"/>
      <c r="AAD210" s="1"/>
      <c r="AAE210" s="1"/>
      <c r="AAF210" s="1"/>
      <c r="AAG210" s="1"/>
      <c r="AAH210" s="1"/>
      <c r="AAI210" s="1"/>
      <c r="AAJ210" s="1"/>
      <c r="AAK210" s="1"/>
      <c r="AAL210" s="1"/>
      <c r="AAM210" s="1"/>
      <c r="AAN210" s="1"/>
      <c r="AAO210" s="1"/>
      <c r="AAP210" s="1"/>
      <c r="AAQ210" s="1"/>
      <c r="AAR210" s="1"/>
      <c r="AAS210" s="1"/>
      <c r="AAT210" s="1"/>
      <c r="AAU210" s="1"/>
      <c r="AAV210" s="1"/>
      <c r="AAW210" s="1"/>
      <c r="AAX210" s="1"/>
      <c r="AAY210" s="1"/>
      <c r="AAZ210" s="1"/>
      <c r="ABA210" s="1"/>
      <c r="ABB210" s="1"/>
      <c r="ABC210" s="1"/>
      <c r="ABD210" s="1"/>
      <c r="ABE210" s="1"/>
      <c r="ABF210" s="1"/>
      <c r="ABG210" s="1"/>
      <c r="ABH210" s="1"/>
      <c r="ABI210" s="1"/>
      <c r="ABJ210" s="1"/>
      <c r="ABK210" s="1"/>
      <c r="ABL210" s="1"/>
      <c r="ABM210" s="1"/>
      <c r="ABN210" s="1"/>
      <c r="ABO210" s="1"/>
      <c r="ABP210" s="1"/>
      <c r="ABQ210" s="1"/>
      <c r="ABR210" s="1"/>
    </row>
    <row r="211" ht="15.75">
      <c r="A211" s="8" t="s">
        <v>102</v>
      </c>
      <c r="B211" s="9">
        <v>3.25</v>
      </c>
      <c r="C211" s="1"/>
    </row>
    <row r="212" ht="15.75">
      <c r="A212" s="8" t="s">
        <v>103</v>
      </c>
      <c r="B212" s="9">
        <v>0.75</v>
      </c>
    </row>
    <row r="213" ht="15.75">
      <c r="A213" s="8" t="s">
        <v>104</v>
      </c>
      <c r="B213" s="9">
        <v>2</v>
      </c>
    </row>
    <row r="214" ht="15.75">
      <c r="A214" s="8" t="s">
        <v>105</v>
      </c>
      <c r="B214" s="9">
        <v>1.5</v>
      </c>
    </row>
    <row r="215" ht="15.75">
      <c r="A215" s="8" t="s">
        <v>106</v>
      </c>
      <c r="B215" s="9">
        <v>2</v>
      </c>
    </row>
    <row r="216" ht="15.75">
      <c r="A216" s="8" t="s">
        <v>107</v>
      </c>
      <c r="B216" s="9">
        <v>0.25</v>
      </c>
    </row>
    <row r="217" ht="15.75">
      <c r="A217" s="8" t="s">
        <v>108</v>
      </c>
      <c r="B217" s="9">
        <v>0.25</v>
      </c>
    </row>
    <row r="218" ht="15.75">
      <c r="A218" s="8" t="s">
        <v>109</v>
      </c>
      <c r="B218" s="9">
        <v>0.25</v>
      </c>
    </row>
    <row r="219" ht="15.75">
      <c r="A219" s="8" t="s">
        <v>110</v>
      </c>
      <c r="B219" s="9">
        <v>1</v>
      </c>
    </row>
    <row r="220" ht="15.75">
      <c r="A220" s="8" t="s">
        <v>111</v>
      </c>
      <c r="B220" s="9">
        <v>0.5</v>
      </c>
    </row>
    <row r="221" ht="15.75">
      <c r="A221" s="8" t="s">
        <v>112</v>
      </c>
      <c r="B221" s="9">
        <v>1.5</v>
      </c>
    </row>
    <row r="222" ht="31.5">
      <c r="A222" s="10" t="s">
        <v>11</v>
      </c>
      <c r="B222" s="5">
        <f>SUM(B206:B221)</f>
        <v>17.75</v>
      </c>
    </row>
    <row r="223" ht="15.75">
      <c r="A223" s="7" t="s">
        <v>12</v>
      </c>
      <c r="B223" s="5"/>
    </row>
    <row r="224" ht="15.75">
      <c r="A224" s="8" t="s">
        <v>113</v>
      </c>
      <c r="B224" s="9">
        <v>1</v>
      </c>
    </row>
    <row r="225" ht="31.5">
      <c r="A225" s="8" t="s">
        <v>114</v>
      </c>
      <c r="B225" s="9">
        <v>1</v>
      </c>
    </row>
    <row r="226" ht="31.5">
      <c r="A226" s="8" t="s">
        <v>115</v>
      </c>
      <c r="B226" s="9">
        <v>1</v>
      </c>
    </row>
    <row r="227" ht="31.5">
      <c r="A227" s="8" t="s">
        <v>116</v>
      </c>
      <c r="B227" s="9">
        <v>1</v>
      </c>
    </row>
    <row r="228" ht="31.5">
      <c r="A228" s="8" t="s">
        <v>117</v>
      </c>
      <c r="B228" s="9">
        <v>0.5</v>
      </c>
    </row>
    <row r="229" ht="31.5">
      <c r="A229" s="8" t="s">
        <v>118</v>
      </c>
      <c r="B229" s="9">
        <v>1</v>
      </c>
      <c r="C229" s="1"/>
    </row>
    <row r="230" ht="31.5">
      <c r="A230" s="8" t="s">
        <v>119</v>
      </c>
      <c r="B230" s="9">
        <v>1</v>
      </c>
    </row>
    <row r="231" ht="31.5">
      <c r="A231" s="8" t="s">
        <v>120</v>
      </c>
      <c r="B231" s="9">
        <v>1</v>
      </c>
      <c r="C231" s="1"/>
    </row>
    <row r="232" ht="31.5">
      <c r="A232" s="8" t="s">
        <v>121</v>
      </c>
      <c r="B232" s="9">
        <v>1</v>
      </c>
    </row>
    <row r="233" ht="31.5">
      <c r="A233" s="8" t="s">
        <v>122</v>
      </c>
      <c r="B233" s="9">
        <v>1</v>
      </c>
    </row>
    <row r="234" ht="31.5">
      <c r="A234" s="8" t="s">
        <v>123</v>
      </c>
      <c r="B234" s="9">
        <v>1</v>
      </c>
    </row>
    <row r="235" ht="31.5">
      <c r="A235" s="8" t="s">
        <v>124</v>
      </c>
      <c r="B235" s="9">
        <v>1</v>
      </c>
    </row>
    <row r="236" ht="31.5">
      <c r="A236" s="8" t="s">
        <v>125</v>
      </c>
      <c r="B236" s="9">
        <v>1</v>
      </c>
    </row>
    <row r="237" ht="15.75">
      <c r="A237" s="8" t="s">
        <v>126</v>
      </c>
      <c r="B237" s="9">
        <v>1</v>
      </c>
    </row>
    <row r="238" ht="15.75">
      <c r="A238" s="8" t="s">
        <v>127</v>
      </c>
      <c r="B238" s="9">
        <v>7.25</v>
      </c>
    </row>
    <row r="239" ht="15.75">
      <c r="A239" s="8" t="s">
        <v>128</v>
      </c>
      <c r="B239" s="9">
        <v>2</v>
      </c>
    </row>
    <row r="240" ht="31.5">
      <c r="A240" s="10" t="s">
        <v>11</v>
      </c>
      <c r="B240" s="5">
        <f>SUM(B224:B239)</f>
        <v>22.75</v>
      </c>
    </row>
    <row r="241" ht="15.75">
      <c r="A241" s="7" t="s">
        <v>129</v>
      </c>
      <c r="B241" s="5"/>
    </row>
    <row r="242" ht="31.5">
      <c r="A242" s="8" t="s">
        <v>130</v>
      </c>
      <c r="B242" s="9">
        <v>1</v>
      </c>
    </row>
    <row r="243" ht="15.75">
      <c r="A243" s="8" t="s">
        <v>131</v>
      </c>
      <c r="B243" s="9">
        <v>2.5</v>
      </c>
    </row>
    <row r="244" ht="31.5">
      <c r="A244" s="10" t="s">
        <v>11</v>
      </c>
      <c r="B244" s="5">
        <f>SUM(B242:B243)</f>
        <v>3.5</v>
      </c>
    </row>
    <row r="245" ht="15.75">
      <c r="A245" s="7" t="s">
        <v>14</v>
      </c>
      <c r="B245" s="5"/>
    </row>
    <row r="246" ht="15.75">
      <c r="A246" s="8" t="s">
        <v>51</v>
      </c>
      <c r="B246" s="9">
        <v>0.5</v>
      </c>
    </row>
    <row r="247" ht="15.75">
      <c r="A247" s="8" t="s">
        <v>64</v>
      </c>
      <c r="B247" s="9">
        <v>1</v>
      </c>
      <c r="C247" s="1"/>
    </row>
    <row r="248" ht="15.75">
      <c r="A248" s="8" t="s">
        <v>132</v>
      </c>
      <c r="B248" s="9">
        <v>2</v>
      </c>
    </row>
    <row r="249" ht="31.5">
      <c r="A249" s="10" t="s">
        <v>11</v>
      </c>
      <c r="B249" s="5">
        <f>SUM(B246:B248)</f>
        <v>3.5</v>
      </c>
      <c r="C249" s="1"/>
    </row>
    <row r="250" ht="15.75">
      <c r="A250" s="12" t="s">
        <v>23</v>
      </c>
      <c r="B250" s="13">
        <f>B249+B244+B240+B222</f>
        <v>47.5</v>
      </c>
    </row>
    <row r="251" s="14" customFormat="1" ht="15.75">
      <c r="A251" s="15"/>
      <c r="B251" s="16"/>
      <c r="C251" s="14"/>
    </row>
    <row r="252" ht="15.75">
      <c r="A252" s="25"/>
      <c r="B252" s="25"/>
    </row>
    <row r="253" ht="15.75">
      <c r="A253" s="7" t="s">
        <v>6</v>
      </c>
      <c r="B253" s="5"/>
      <c r="C253" s="1"/>
    </row>
    <row r="254" ht="15.75">
      <c r="A254" s="8" t="s">
        <v>133</v>
      </c>
      <c r="B254" s="9">
        <v>1</v>
      </c>
    </row>
    <row r="255" ht="15.75">
      <c r="A255" s="8" t="s">
        <v>134</v>
      </c>
      <c r="B255" s="9">
        <v>1.25</v>
      </c>
    </row>
    <row r="256" ht="15.75">
      <c r="A256" s="8" t="s">
        <v>135</v>
      </c>
      <c r="B256" s="9">
        <v>4.75</v>
      </c>
      <c r="C256" s="1"/>
    </row>
    <row r="257" ht="15.75">
      <c r="A257" s="8" t="s">
        <v>136</v>
      </c>
      <c r="B257" s="9">
        <v>1</v>
      </c>
      <c r="C257" s="1"/>
    </row>
    <row r="258" ht="31.5">
      <c r="A258" s="10" t="s">
        <v>11</v>
      </c>
      <c r="B258" s="5">
        <f>B254+B255+B256+B257</f>
        <v>8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  <c r="KQ258" s="1"/>
      <c r="KR258" s="1"/>
      <c r="KS258" s="1"/>
      <c r="KT258" s="1"/>
      <c r="KU258" s="1"/>
      <c r="KV258" s="1"/>
      <c r="KW258" s="1"/>
      <c r="KX258" s="1"/>
      <c r="KY258" s="1"/>
      <c r="KZ258" s="1"/>
      <c r="LA258" s="1"/>
      <c r="LB258" s="1"/>
      <c r="LC258" s="1"/>
      <c r="LD258" s="1"/>
      <c r="LE258" s="1"/>
      <c r="LF258" s="1"/>
      <c r="LG258" s="1"/>
      <c r="LH258" s="1"/>
      <c r="LI258" s="1"/>
      <c r="LJ258" s="1"/>
      <c r="LK258" s="1"/>
      <c r="LL258" s="1"/>
      <c r="LM258" s="1"/>
      <c r="LN258" s="1"/>
      <c r="LO258" s="1"/>
      <c r="LP258" s="1"/>
      <c r="LQ258" s="1"/>
      <c r="LR258" s="1"/>
      <c r="LS258" s="1"/>
      <c r="LT258" s="1"/>
      <c r="LU258" s="1"/>
      <c r="LV258" s="1"/>
      <c r="LW258" s="1"/>
      <c r="LX258" s="1"/>
      <c r="LY258" s="1"/>
      <c r="LZ258" s="1"/>
      <c r="MA258" s="1"/>
      <c r="MB258" s="1"/>
      <c r="MC258" s="1"/>
      <c r="MD258" s="1"/>
      <c r="ME258" s="1"/>
      <c r="MF258" s="1"/>
      <c r="MG258" s="1"/>
      <c r="MH258" s="1"/>
      <c r="MI258" s="1"/>
      <c r="MJ258" s="1"/>
      <c r="MK258" s="1"/>
      <c r="ML258" s="1"/>
      <c r="MM258" s="1"/>
      <c r="MN258" s="1"/>
      <c r="MO258" s="1"/>
      <c r="MP258" s="1"/>
      <c r="MQ258" s="1"/>
      <c r="MR258" s="1"/>
      <c r="MS258" s="1"/>
      <c r="MT258" s="1"/>
      <c r="MU258" s="1"/>
      <c r="MV258" s="1"/>
      <c r="MW258" s="1"/>
      <c r="MX258" s="1"/>
      <c r="MY258" s="1"/>
      <c r="MZ258" s="1"/>
      <c r="NA258" s="1"/>
      <c r="NB258" s="1"/>
      <c r="NC258" s="1"/>
      <c r="ND258" s="1"/>
      <c r="NE258" s="1"/>
      <c r="NF258" s="1"/>
      <c r="NG258" s="1"/>
      <c r="NH258" s="1"/>
      <c r="NI258" s="1"/>
      <c r="NJ258" s="1"/>
      <c r="NK258" s="1"/>
      <c r="NL258" s="1"/>
      <c r="NM258" s="1"/>
      <c r="NN258" s="1"/>
      <c r="NO258" s="1"/>
      <c r="NP258" s="1"/>
      <c r="NQ258" s="1"/>
      <c r="NR258" s="1"/>
      <c r="NS258" s="1"/>
      <c r="NT258" s="1"/>
      <c r="NU258" s="1"/>
      <c r="NV258" s="1"/>
      <c r="NW258" s="1"/>
      <c r="NX258" s="1"/>
      <c r="NY258" s="1"/>
      <c r="NZ258" s="1"/>
      <c r="OA258" s="1"/>
      <c r="OB258" s="1"/>
      <c r="OC258" s="1"/>
      <c r="OD258" s="1"/>
      <c r="OE258" s="1"/>
      <c r="OF258" s="1"/>
      <c r="OG258" s="1"/>
      <c r="OH258" s="1"/>
      <c r="OI258" s="1"/>
      <c r="OJ258" s="1"/>
      <c r="OK258" s="1"/>
      <c r="OL258" s="1"/>
      <c r="OM258" s="1"/>
      <c r="ON258" s="1"/>
      <c r="OO258" s="1"/>
      <c r="OP258" s="1"/>
      <c r="OQ258" s="1"/>
      <c r="OR258" s="1"/>
      <c r="OS258" s="1"/>
      <c r="OT258" s="1"/>
      <c r="OU258" s="1"/>
      <c r="OV258" s="1"/>
      <c r="OW258" s="1"/>
      <c r="OX258" s="1"/>
      <c r="OY258" s="1"/>
      <c r="OZ258" s="1"/>
      <c r="PA258" s="1"/>
      <c r="PB258" s="1"/>
      <c r="PC258" s="1"/>
      <c r="PD258" s="1"/>
      <c r="PE258" s="1"/>
      <c r="PF258" s="1"/>
      <c r="PG258" s="1"/>
      <c r="PH258" s="1"/>
      <c r="PI258" s="1"/>
      <c r="PJ258" s="1"/>
      <c r="PK258" s="1"/>
      <c r="PL258" s="1"/>
      <c r="PM258" s="1"/>
      <c r="PN258" s="1"/>
      <c r="PO258" s="1"/>
      <c r="PP258" s="1"/>
      <c r="PQ258" s="1"/>
      <c r="PR258" s="1"/>
      <c r="PS258" s="1"/>
      <c r="PT258" s="1"/>
      <c r="PU258" s="1"/>
      <c r="PV258" s="1"/>
      <c r="PW258" s="1"/>
      <c r="PX258" s="1"/>
      <c r="PY258" s="1"/>
      <c r="PZ258" s="1"/>
      <c r="QA258" s="1"/>
      <c r="QB258" s="1"/>
      <c r="QC258" s="1"/>
      <c r="QD258" s="1"/>
      <c r="QE258" s="1"/>
      <c r="QF258" s="1"/>
      <c r="QG258" s="1"/>
      <c r="QH258" s="1"/>
      <c r="QI258" s="1"/>
      <c r="QJ258" s="1"/>
      <c r="QK258" s="1"/>
      <c r="QL258" s="1"/>
      <c r="QM258" s="1"/>
      <c r="QN258" s="1"/>
      <c r="QO258" s="1"/>
      <c r="QP258" s="1"/>
      <c r="QQ258" s="1"/>
      <c r="QR258" s="1"/>
      <c r="QS258" s="1"/>
      <c r="QT258" s="1"/>
      <c r="QU258" s="1"/>
      <c r="QV258" s="1"/>
      <c r="QW258" s="1"/>
      <c r="QX258" s="1"/>
      <c r="QY258" s="1"/>
      <c r="QZ258" s="1"/>
      <c r="RA258" s="1"/>
      <c r="RB258" s="1"/>
      <c r="RC258" s="1"/>
      <c r="RD258" s="1"/>
      <c r="RE258" s="1"/>
      <c r="RF258" s="1"/>
      <c r="RG258" s="1"/>
      <c r="RH258" s="1"/>
      <c r="RI258" s="1"/>
      <c r="RJ258" s="1"/>
      <c r="RK258" s="1"/>
      <c r="RL258" s="1"/>
      <c r="RM258" s="1"/>
      <c r="RN258" s="1"/>
      <c r="RO258" s="1"/>
      <c r="RP258" s="1"/>
      <c r="RQ258" s="1"/>
      <c r="RR258" s="1"/>
      <c r="RS258" s="1"/>
      <c r="RT258" s="1"/>
      <c r="RU258" s="1"/>
      <c r="RV258" s="1"/>
      <c r="RW258" s="1"/>
      <c r="RX258" s="1"/>
      <c r="RY258" s="1"/>
      <c r="RZ258" s="1"/>
      <c r="SA258" s="1"/>
      <c r="SB258" s="1"/>
      <c r="SC258" s="1"/>
      <c r="SD258" s="1"/>
      <c r="SE258" s="1"/>
      <c r="SF258" s="1"/>
      <c r="SG258" s="1"/>
      <c r="SH258" s="1"/>
      <c r="SI258" s="1"/>
      <c r="SJ258" s="1"/>
      <c r="SK258" s="1"/>
      <c r="SL258" s="1"/>
      <c r="SM258" s="1"/>
      <c r="SN258" s="1"/>
      <c r="SO258" s="1"/>
      <c r="SP258" s="1"/>
      <c r="SQ258" s="1"/>
      <c r="SR258" s="1"/>
      <c r="SS258" s="1"/>
      <c r="ST258" s="1"/>
      <c r="SU258" s="1"/>
      <c r="SV258" s="1"/>
      <c r="SW258" s="1"/>
      <c r="SX258" s="1"/>
      <c r="SY258" s="1"/>
      <c r="SZ258" s="1"/>
      <c r="TA258" s="1"/>
      <c r="TB258" s="1"/>
      <c r="TC258" s="1"/>
      <c r="TD258" s="1"/>
      <c r="TE258" s="1"/>
      <c r="TF258" s="1"/>
      <c r="TG258" s="1"/>
      <c r="TH258" s="1"/>
      <c r="TI258" s="1"/>
      <c r="TJ258" s="1"/>
      <c r="TK258" s="1"/>
      <c r="TL258" s="1"/>
      <c r="TM258" s="1"/>
      <c r="TN258" s="1"/>
      <c r="TO258" s="1"/>
      <c r="TP258" s="1"/>
      <c r="TQ258" s="1"/>
      <c r="TR258" s="1"/>
      <c r="TS258" s="1"/>
      <c r="TT258" s="1"/>
      <c r="TU258" s="1"/>
      <c r="TV258" s="1"/>
      <c r="TW258" s="1"/>
      <c r="TX258" s="1"/>
      <c r="TY258" s="1"/>
      <c r="TZ258" s="1"/>
      <c r="UA258" s="1"/>
      <c r="UB258" s="1"/>
      <c r="UC258" s="1"/>
      <c r="UD258" s="1"/>
      <c r="UE258" s="1"/>
      <c r="UF258" s="1"/>
      <c r="UG258" s="1"/>
      <c r="UH258" s="1"/>
      <c r="UI258" s="1"/>
      <c r="UJ258" s="1"/>
      <c r="UK258" s="1"/>
      <c r="UL258" s="1"/>
      <c r="UM258" s="1"/>
      <c r="UN258" s="1"/>
      <c r="UO258" s="1"/>
      <c r="UP258" s="1"/>
      <c r="UQ258" s="1"/>
      <c r="UR258" s="1"/>
      <c r="US258" s="1"/>
      <c r="UT258" s="1"/>
      <c r="UU258" s="1"/>
      <c r="UV258" s="1"/>
      <c r="UW258" s="1"/>
      <c r="UX258" s="1"/>
      <c r="UY258" s="1"/>
      <c r="UZ258" s="1"/>
      <c r="VA258" s="1"/>
      <c r="VB258" s="1"/>
      <c r="VC258" s="1"/>
      <c r="VD258" s="1"/>
      <c r="VE258" s="1"/>
      <c r="VF258" s="1"/>
      <c r="VG258" s="1"/>
      <c r="VH258" s="1"/>
      <c r="VI258" s="1"/>
      <c r="VJ258" s="1"/>
      <c r="VK258" s="1"/>
      <c r="VL258" s="1"/>
      <c r="VM258" s="1"/>
      <c r="VN258" s="1"/>
      <c r="VO258" s="1"/>
      <c r="VP258" s="1"/>
      <c r="VQ258" s="1"/>
      <c r="VR258" s="1"/>
      <c r="VS258" s="1"/>
      <c r="VT258" s="1"/>
      <c r="VU258" s="1"/>
      <c r="VV258" s="1"/>
      <c r="VW258" s="1"/>
      <c r="VX258" s="1"/>
      <c r="VY258" s="1"/>
      <c r="VZ258" s="1"/>
      <c r="WA258" s="1"/>
      <c r="WB258" s="1"/>
      <c r="WC258" s="1"/>
      <c r="WD258" s="1"/>
      <c r="WE258" s="1"/>
      <c r="WF258" s="1"/>
      <c r="WG258" s="1"/>
      <c r="WH258" s="1"/>
      <c r="WI258" s="1"/>
      <c r="WJ258" s="1"/>
      <c r="WK258" s="1"/>
      <c r="WL258" s="1"/>
      <c r="WM258" s="1"/>
      <c r="WN258" s="1"/>
      <c r="WO258" s="1"/>
      <c r="WP258" s="1"/>
      <c r="WQ258" s="1"/>
      <c r="WR258" s="1"/>
      <c r="WS258" s="1"/>
      <c r="WT258" s="1"/>
      <c r="WU258" s="1"/>
      <c r="WV258" s="1"/>
      <c r="WW258" s="1"/>
      <c r="WX258" s="1"/>
      <c r="WY258" s="1"/>
      <c r="WZ258" s="1"/>
      <c r="XA258" s="1"/>
      <c r="XB258" s="1"/>
      <c r="XC258" s="1"/>
      <c r="XD258" s="1"/>
      <c r="XE258" s="1"/>
      <c r="XF258" s="1"/>
      <c r="XG258" s="1"/>
      <c r="XH258" s="1"/>
      <c r="XI258" s="1"/>
      <c r="XJ258" s="1"/>
      <c r="XK258" s="1"/>
      <c r="XL258" s="1"/>
      <c r="XM258" s="1"/>
      <c r="XN258" s="1"/>
      <c r="XO258" s="1"/>
      <c r="XP258" s="1"/>
      <c r="XQ258" s="1"/>
      <c r="XR258" s="1"/>
      <c r="XS258" s="1"/>
      <c r="XT258" s="1"/>
      <c r="XU258" s="1"/>
      <c r="XV258" s="1"/>
      <c r="XW258" s="1"/>
      <c r="XX258" s="1"/>
      <c r="XY258" s="1"/>
      <c r="XZ258" s="1"/>
      <c r="YA258" s="1"/>
      <c r="YB258" s="1"/>
      <c r="YC258" s="1"/>
      <c r="YD258" s="1"/>
      <c r="YE258" s="1"/>
      <c r="YF258" s="1"/>
      <c r="YG258" s="1"/>
      <c r="YH258" s="1"/>
      <c r="YI258" s="1"/>
      <c r="YJ258" s="1"/>
      <c r="YK258" s="1"/>
      <c r="YL258" s="1"/>
      <c r="YM258" s="1"/>
      <c r="YN258" s="1"/>
      <c r="YO258" s="1"/>
      <c r="YP258" s="1"/>
      <c r="YQ258" s="1"/>
      <c r="YR258" s="1"/>
      <c r="YS258" s="1"/>
      <c r="YT258" s="1"/>
      <c r="YU258" s="1"/>
      <c r="YV258" s="1"/>
      <c r="YW258" s="1"/>
      <c r="YX258" s="1"/>
      <c r="YY258" s="1"/>
      <c r="YZ258" s="1"/>
      <c r="ZA258" s="1"/>
      <c r="ZB258" s="1"/>
      <c r="ZC258" s="1"/>
      <c r="ZD258" s="1"/>
      <c r="ZE258" s="1"/>
      <c r="ZF258" s="1"/>
      <c r="ZG258" s="1"/>
      <c r="ZH258" s="1"/>
      <c r="ZI258" s="1"/>
      <c r="ZJ258" s="1"/>
      <c r="ZK258" s="1"/>
      <c r="ZL258" s="1"/>
      <c r="ZM258" s="1"/>
      <c r="ZN258" s="1"/>
      <c r="ZO258" s="1"/>
      <c r="ZP258" s="1"/>
      <c r="ZQ258" s="1"/>
      <c r="ZR258" s="1"/>
      <c r="ZS258" s="1"/>
      <c r="ZT258" s="1"/>
      <c r="ZU258" s="1"/>
      <c r="ZV258" s="1"/>
      <c r="ZW258" s="1"/>
      <c r="ZX258" s="1"/>
      <c r="ZY258" s="1"/>
      <c r="ZZ258" s="1"/>
      <c r="AAA258" s="1"/>
      <c r="AAB258" s="1"/>
      <c r="AAC258" s="1"/>
      <c r="AAD258" s="1"/>
      <c r="AAE258" s="1"/>
      <c r="AAF258" s="1"/>
      <c r="AAG258" s="1"/>
      <c r="AAH258" s="1"/>
      <c r="AAI258" s="1"/>
      <c r="AAJ258" s="1"/>
      <c r="AAK258" s="1"/>
      <c r="AAL258" s="1"/>
      <c r="AAM258" s="1"/>
      <c r="AAN258" s="1"/>
      <c r="AAO258" s="1"/>
      <c r="AAP258" s="1"/>
      <c r="AAQ258" s="1"/>
      <c r="AAR258" s="1"/>
      <c r="AAS258" s="1"/>
      <c r="AAT258" s="1"/>
      <c r="AAU258" s="1"/>
      <c r="AAV258" s="1"/>
      <c r="AAW258" s="1"/>
      <c r="AAX258" s="1"/>
      <c r="AAY258" s="1"/>
      <c r="AAZ258" s="1"/>
      <c r="ABA258" s="1"/>
      <c r="ABB258" s="1"/>
      <c r="ABC258" s="1"/>
      <c r="ABD258" s="1"/>
      <c r="ABE258" s="1"/>
      <c r="ABF258" s="1"/>
      <c r="ABG258" s="1"/>
      <c r="ABH258" s="1"/>
      <c r="ABI258" s="1"/>
      <c r="ABJ258" s="1"/>
      <c r="ABK258" s="1"/>
      <c r="ABL258" s="1"/>
      <c r="ABM258" s="1"/>
      <c r="ABN258" s="1"/>
      <c r="ABO258" s="1"/>
      <c r="ABP258" s="1"/>
      <c r="ABQ258" s="1"/>
      <c r="ABR258" s="1"/>
    </row>
    <row r="259" ht="15.75">
      <c r="A259" s="7" t="s">
        <v>12</v>
      </c>
      <c r="B259" s="5"/>
      <c r="C259" s="1"/>
    </row>
    <row r="260" ht="15.75">
      <c r="A260" s="8" t="s">
        <v>137</v>
      </c>
      <c r="B260" s="9">
        <v>1</v>
      </c>
    </row>
    <row r="261" ht="31.5">
      <c r="A261" s="8" t="s">
        <v>138</v>
      </c>
      <c r="B261" s="9">
        <v>1</v>
      </c>
    </row>
    <row r="262" ht="15.75">
      <c r="A262" s="8" t="s">
        <v>139</v>
      </c>
      <c r="B262" s="9">
        <v>3</v>
      </c>
    </row>
    <row r="263" ht="31.5">
      <c r="A263" s="10" t="s">
        <v>11</v>
      </c>
      <c r="B263" s="5">
        <f>B260+B261+B262</f>
        <v>5</v>
      </c>
    </row>
    <row r="264" ht="15.75">
      <c r="A264" s="7" t="s">
        <v>129</v>
      </c>
      <c r="B264" s="5"/>
    </row>
    <row r="265" ht="15.75">
      <c r="A265" s="8" t="s">
        <v>140</v>
      </c>
      <c r="B265" s="9">
        <v>3</v>
      </c>
      <c r="C265" s="1"/>
    </row>
    <row r="266" ht="15.75">
      <c r="A266" s="10" t="s">
        <v>11</v>
      </c>
      <c r="B266" s="5">
        <f>B265</f>
        <v>3</v>
      </c>
    </row>
    <row r="267">
      <c r="A267" s="10"/>
      <c r="B267" s="5"/>
      <c r="C267" s="1"/>
    </row>
    <row r="268" ht="15.75">
      <c r="A268" s="7" t="s">
        <v>14</v>
      </c>
      <c r="B268" s="5"/>
    </row>
    <row r="269" ht="15.75">
      <c r="A269" s="8" t="s">
        <v>141</v>
      </c>
      <c r="B269" s="9">
        <v>1</v>
      </c>
    </row>
    <row r="270" ht="32.25" customHeight="1">
      <c r="A270" s="10" t="s">
        <v>11</v>
      </c>
      <c r="B270" s="5">
        <f>B269</f>
        <v>1</v>
      </c>
      <c r="C270" s="1"/>
    </row>
    <row r="271" ht="15.75">
      <c r="A271" s="12" t="s">
        <v>23</v>
      </c>
      <c r="B271" s="13">
        <f>B270+B266+B263+B258</f>
        <v>17</v>
      </c>
    </row>
    <row r="272" s="14" customFormat="1" ht="15.75">
      <c r="A272" s="15"/>
      <c r="B272" s="16"/>
      <c r="C272" s="14"/>
    </row>
    <row r="273" ht="15.75">
      <c r="A273" s="25"/>
      <c r="B273" s="25"/>
      <c r="C273" s="1"/>
    </row>
    <row r="274" ht="15.75">
      <c r="A274" s="7" t="s">
        <v>6</v>
      </c>
      <c r="B274" s="5"/>
    </row>
    <row r="275" ht="15.75">
      <c r="A275" s="8" t="s">
        <v>142</v>
      </c>
      <c r="B275" s="9">
        <v>0.25</v>
      </c>
      <c r="C275" s="1"/>
    </row>
    <row r="276" ht="15.75">
      <c r="A276" s="8" t="s">
        <v>143</v>
      </c>
      <c r="B276" s="9">
        <v>0.5</v>
      </c>
    </row>
    <row r="277" ht="31.5">
      <c r="A277" s="10" t="s">
        <v>11</v>
      </c>
      <c r="B277" s="5">
        <f>SUM(B275:B276)</f>
        <v>0.75</v>
      </c>
      <c r="C277" s="1"/>
    </row>
    <row r="278" ht="15.75">
      <c r="A278" s="7" t="s">
        <v>12</v>
      </c>
      <c r="B278" s="5"/>
      <c r="C278" s="1"/>
    </row>
    <row r="279" ht="15.75">
      <c r="A279" s="8" t="s">
        <v>144</v>
      </c>
      <c r="B279" s="9">
        <v>2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  <c r="KQ279" s="1"/>
      <c r="KR279" s="1"/>
      <c r="KS279" s="1"/>
      <c r="KT279" s="1"/>
      <c r="KU279" s="1"/>
      <c r="KV279" s="1"/>
      <c r="KW279" s="1"/>
      <c r="KX279" s="1"/>
      <c r="KY279" s="1"/>
      <c r="KZ279" s="1"/>
      <c r="LA279" s="1"/>
      <c r="LB279" s="1"/>
      <c r="LC279" s="1"/>
      <c r="LD279" s="1"/>
      <c r="LE279" s="1"/>
      <c r="LF279" s="1"/>
      <c r="LG279" s="1"/>
      <c r="LH279" s="1"/>
      <c r="LI279" s="1"/>
      <c r="LJ279" s="1"/>
      <c r="LK279" s="1"/>
      <c r="LL279" s="1"/>
      <c r="LM279" s="1"/>
      <c r="LN279" s="1"/>
      <c r="LO279" s="1"/>
      <c r="LP279" s="1"/>
      <c r="LQ279" s="1"/>
      <c r="LR279" s="1"/>
      <c r="LS279" s="1"/>
      <c r="LT279" s="1"/>
      <c r="LU279" s="1"/>
      <c r="LV279" s="1"/>
      <c r="LW279" s="1"/>
      <c r="LX279" s="1"/>
      <c r="LY279" s="1"/>
      <c r="LZ279" s="1"/>
      <c r="MA279" s="1"/>
      <c r="MB279" s="1"/>
      <c r="MC279" s="1"/>
      <c r="MD279" s="1"/>
      <c r="ME279" s="1"/>
      <c r="MF279" s="1"/>
      <c r="MG279" s="1"/>
      <c r="MH279" s="1"/>
      <c r="MI279" s="1"/>
      <c r="MJ279" s="1"/>
      <c r="MK279" s="1"/>
      <c r="ML279" s="1"/>
      <c r="MM279" s="1"/>
      <c r="MN279" s="1"/>
      <c r="MO279" s="1"/>
      <c r="MP279" s="1"/>
      <c r="MQ279" s="1"/>
      <c r="MR279" s="1"/>
      <c r="MS279" s="1"/>
      <c r="MT279" s="1"/>
      <c r="MU279" s="1"/>
      <c r="MV279" s="1"/>
      <c r="MW279" s="1"/>
      <c r="MX279" s="1"/>
      <c r="MY279" s="1"/>
      <c r="MZ279" s="1"/>
      <c r="NA279" s="1"/>
      <c r="NB279" s="1"/>
      <c r="NC279" s="1"/>
      <c r="ND279" s="1"/>
      <c r="NE279" s="1"/>
      <c r="NF279" s="1"/>
      <c r="NG279" s="1"/>
      <c r="NH279" s="1"/>
      <c r="NI279" s="1"/>
      <c r="NJ279" s="1"/>
      <c r="NK279" s="1"/>
      <c r="NL279" s="1"/>
      <c r="NM279" s="1"/>
      <c r="NN279" s="1"/>
      <c r="NO279" s="1"/>
      <c r="NP279" s="1"/>
      <c r="NQ279" s="1"/>
      <c r="NR279" s="1"/>
      <c r="NS279" s="1"/>
      <c r="NT279" s="1"/>
      <c r="NU279" s="1"/>
      <c r="NV279" s="1"/>
      <c r="NW279" s="1"/>
      <c r="NX279" s="1"/>
      <c r="NY279" s="1"/>
      <c r="NZ279" s="1"/>
      <c r="OA279" s="1"/>
      <c r="OB279" s="1"/>
      <c r="OC279" s="1"/>
      <c r="OD279" s="1"/>
      <c r="OE279" s="1"/>
      <c r="OF279" s="1"/>
      <c r="OG279" s="1"/>
      <c r="OH279" s="1"/>
      <c r="OI279" s="1"/>
      <c r="OJ279" s="1"/>
      <c r="OK279" s="1"/>
      <c r="OL279" s="1"/>
      <c r="OM279" s="1"/>
      <c r="ON279" s="1"/>
      <c r="OO279" s="1"/>
      <c r="OP279" s="1"/>
      <c r="OQ279" s="1"/>
      <c r="OR279" s="1"/>
      <c r="OS279" s="1"/>
      <c r="OT279" s="1"/>
      <c r="OU279" s="1"/>
      <c r="OV279" s="1"/>
      <c r="OW279" s="1"/>
      <c r="OX279" s="1"/>
      <c r="OY279" s="1"/>
      <c r="OZ279" s="1"/>
      <c r="PA279" s="1"/>
      <c r="PB279" s="1"/>
      <c r="PC279" s="1"/>
      <c r="PD279" s="1"/>
      <c r="PE279" s="1"/>
      <c r="PF279" s="1"/>
      <c r="PG279" s="1"/>
      <c r="PH279" s="1"/>
      <c r="PI279" s="1"/>
      <c r="PJ279" s="1"/>
      <c r="PK279" s="1"/>
      <c r="PL279" s="1"/>
      <c r="PM279" s="1"/>
      <c r="PN279" s="1"/>
      <c r="PO279" s="1"/>
      <c r="PP279" s="1"/>
      <c r="PQ279" s="1"/>
      <c r="PR279" s="1"/>
      <c r="PS279" s="1"/>
      <c r="PT279" s="1"/>
      <c r="PU279" s="1"/>
      <c r="PV279" s="1"/>
      <c r="PW279" s="1"/>
      <c r="PX279" s="1"/>
      <c r="PY279" s="1"/>
      <c r="PZ279" s="1"/>
      <c r="QA279" s="1"/>
      <c r="QB279" s="1"/>
      <c r="QC279" s="1"/>
      <c r="QD279" s="1"/>
      <c r="QE279" s="1"/>
      <c r="QF279" s="1"/>
      <c r="QG279" s="1"/>
      <c r="QH279" s="1"/>
      <c r="QI279" s="1"/>
      <c r="QJ279" s="1"/>
      <c r="QK279" s="1"/>
      <c r="QL279" s="1"/>
      <c r="QM279" s="1"/>
      <c r="QN279" s="1"/>
      <c r="QO279" s="1"/>
      <c r="QP279" s="1"/>
      <c r="QQ279" s="1"/>
      <c r="QR279" s="1"/>
      <c r="QS279" s="1"/>
      <c r="QT279" s="1"/>
      <c r="QU279" s="1"/>
      <c r="QV279" s="1"/>
      <c r="QW279" s="1"/>
      <c r="QX279" s="1"/>
      <c r="QY279" s="1"/>
      <c r="QZ279" s="1"/>
      <c r="RA279" s="1"/>
      <c r="RB279" s="1"/>
      <c r="RC279" s="1"/>
      <c r="RD279" s="1"/>
      <c r="RE279" s="1"/>
      <c r="RF279" s="1"/>
      <c r="RG279" s="1"/>
      <c r="RH279" s="1"/>
      <c r="RI279" s="1"/>
      <c r="RJ279" s="1"/>
      <c r="RK279" s="1"/>
      <c r="RL279" s="1"/>
      <c r="RM279" s="1"/>
      <c r="RN279" s="1"/>
      <c r="RO279" s="1"/>
      <c r="RP279" s="1"/>
      <c r="RQ279" s="1"/>
      <c r="RR279" s="1"/>
      <c r="RS279" s="1"/>
      <c r="RT279" s="1"/>
      <c r="RU279" s="1"/>
      <c r="RV279" s="1"/>
      <c r="RW279" s="1"/>
      <c r="RX279" s="1"/>
      <c r="RY279" s="1"/>
      <c r="RZ279" s="1"/>
      <c r="SA279" s="1"/>
      <c r="SB279" s="1"/>
      <c r="SC279" s="1"/>
      <c r="SD279" s="1"/>
      <c r="SE279" s="1"/>
      <c r="SF279" s="1"/>
      <c r="SG279" s="1"/>
      <c r="SH279" s="1"/>
      <c r="SI279" s="1"/>
      <c r="SJ279" s="1"/>
      <c r="SK279" s="1"/>
      <c r="SL279" s="1"/>
      <c r="SM279" s="1"/>
      <c r="SN279" s="1"/>
      <c r="SO279" s="1"/>
      <c r="SP279" s="1"/>
      <c r="SQ279" s="1"/>
      <c r="SR279" s="1"/>
      <c r="SS279" s="1"/>
      <c r="ST279" s="1"/>
      <c r="SU279" s="1"/>
      <c r="SV279" s="1"/>
      <c r="SW279" s="1"/>
      <c r="SX279" s="1"/>
      <c r="SY279" s="1"/>
      <c r="SZ279" s="1"/>
      <c r="TA279" s="1"/>
      <c r="TB279" s="1"/>
      <c r="TC279" s="1"/>
      <c r="TD279" s="1"/>
      <c r="TE279" s="1"/>
      <c r="TF279" s="1"/>
      <c r="TG279" s="1"/>
      <c r="TH279" s="1"/>
      <c r="TI279" s="1"/>
      <c r="TJ279" s="1"/>
      <c r="TK279" s="1"/>
      <c r="TL279" s="1"/>
      <c r="TM279" s="1"/>
      <c r="TN279" s="1"/>
      <c r="TO279" s="1"/>
      <c r="TP279" s="1"/>
      <c r="TQ279" s="1"/>
      <c r="TR279" s="1"/>
      <c r="TS279" s="1"/>
      <c r="TT279" s="1"/>
      <c r="TU279" s="1"/>
      <c r="TV279" s="1"/>
      <c r="TW279" s="1"/>
      <c r="TX279" s="1"/>
      <c r="TY279" s="1"/>
      <c r="TZ279" s="1"/>
      <c r="UA279" s="1"/>
      <c r="UB279" s="1"/>
      <c r="UC279" s="1"/>
      <c r="UD279" s="1"/>
      <c r="UE279" s="1"/>
      <c r="UF279" s="1"/>
      <c r="UG279" s="1"/>
      <c r="UH279" s="1"/>
      <c r="UI279" s="1"/>
      <c r="UJ279" s="1"/>
      <c r="UK279" s="1"/>
      <c r="UL279" s="1"/>
      <c r="UM279" s="1"/>
      <c r="UN279" s="1"/>
      <c r="UO279" s="1"/>
      <c r="UP279" s="1"/>
      <c r="UQ279" s="1"/>
      <c r="UR279" s="1"/>
      <c r="US279" s="1"/>
      <c r="UT279" s="1"/>
      <c r="UU279" s="1"/>
      <c r="UV279" s="1"/>
      <c r="UW279" s="1"/>
      <c r="UX279" s="1"/>
      <c r="UY279" s="1"/>
      <c r="UZ279" s="1"/>
      <c r="VA279" s="1"/>
      <c r="VB279" s="1"/>
      <c r="VC279" s="1"/>
      <c r="VD279" s="1"/>
      <c r="VE279" s="1"/>
      <c r="VF279" s="1"/>
      <c r="VG279" s="1"/>
      <c r="VH279" s="1"/>
      <c r="VI279" s="1"/>
      <c r="VJ279" s="1"/>
      <c r="VK279" s="1"/>
      <c r="VL279" s="1"/>
      <c r="VM279" s="1"/>
      <c r="VN279" s="1"/>
      <c r="VO279" s="1"/>
      <c r="VP279" s="1"/>
      <c r="VQ279" s="1"/>
      <c r="VR279" s="1"/>
      <c r="VS279" s="1"/>
      <c r="VT279" s="1"/>
      <c r="VU279" s="1"/>
      <c r="VV279" s="1"/>
      <c r="VW279" s="1"/>
      <c r="VX279" s="1"/>
      <c r="VY279" s="1"/>
      <c r="VZ279" s="1"/>
      <c r="WA279" s="1"/>
      <c r="WB279" s="1"/>
      <c r="WC279" s="1"/>
      <c r="WD279" s="1"/>
      <c r="WE279" s="1"/>
      <c r="WF279" s="1"/>
      <c r="WG279" s="1"/>
      <c r="WH279" s="1"/>
      <c r="WI279" s="1"/>
      <c r="WJ279" s="1"/>
      <c r="WK279" s="1"/>
      <c r="WL279" s="1"/>
      <c r="WM279" s="1"/>
      <c r="WN279" s="1"/>
      <c r="WO279" s="1"/>
      <c r="WP279" s="1"/>
      <c r="WQ279" s="1"/>
      <c r="WR279" s="1"/>
      <c r="WS279" s="1"/>
      <c r="WT279" s="1"/>
      <c r="WU279" s="1"/>
      <c r="WV279" s="1"/>
      <c r="WW279" s="1"/>
      <c r="WX279" s="1"/>
      <c r="WY279" s="1"/>
      <c r="WZ279" s="1"/>
      <c r="XA279" s="1"/>
      <c r="XB279" s="1"/>
      <c r="XC279" s="1"/>
      <c r="XD279" s="1"/>
      <c r="XE279" s="1"/>
      <c r="XF279" s="1"/>
      <c r="XG279" s="1"/>
      <c r="XH279" s="1"/>
      <c r="XI279" s="1"/>
      <c r="XJ279" s="1"/>
      <c r="XK279" s="1"/>
      <c r="XL279" s="1"/>
      <c r="XM279" s="1"/>
      <c r="XN279" s="1"/>
      <c r="XO279" s="1"/>
      <c r="XP279" s="1"/>
      <c r="XQ279" s="1"/>
      <c r="XR279" s="1"/>
      <c r="XS279" s="1"/>
      <c r="XT279" s="1"/>
      <c r="XU279" s="1"/>
      <c r="XV279" s="1"/>
      <c r="XW279" s="1"/>
      <c r="XX279" s="1"/>
      <c r="XY279" s="1"/>
      <c r="XZ279" s="1"/>
      <c r="YA279" s="1"/>
      <c r="YB279" s="1"/>
      <c r="YC279" s="1"/>
      <c r="YD279" s="1"/>
      <c r="YE279" s="1"/>
      <c r="YF279" s="1"/>
      <c r="YG279" s="1"/>
      <c r="YH279" s="1"/>
      <c r="YI279" s="1"/>
      <c r="YJ279" s="1"/>
      <c r="YK279" s="1"/>
      <c r="YL279" s="1"/>
      <c r="YM279" s="1"/>
      <c r="YN279" s="1"/>
      <c r="YO279" s="1"/>
      <c r="YP279" s="1"/>
      <c r="YQ279" s="1"/>
      <c r="YR279" s="1"/>
      <c r="YS279" s="1"/>
      <c r="YT279" s="1"/>
      <c r="YU279" s="1"/>
      <c r="YV279" s="1"/>
      <c r="YW279" s="1"/>
      <c r="YX279" s="1"/>
      <c r="YY279" s="1"/>
      <c r="YZ279" s="1"/>
      <c r="ZA279" s="1"/>
      <c r="ZB279" s="1"/>
      <c r="ZC279" s="1"/>
      <c r="ZD279" s="1"/>
      <c r="ZE279" s="1"/>
      <c r="ZF279" s="1"/>
      <c r="ZG279" s="1"/>
      <c r="ZH279" s="1"/>
      <c r="ZI279" s="1"/>
      <c r="ZJ279" s="1"/>
      <c r="ZK279" s="1"/>
      <c r="ZL279" s="1"/>
      <c r="ZM279" s="1"/>
      <c r="ZN279" s="1"/>
      <c r="ZO279" s="1"/>
      <c r="ZP279" s="1"/>
      <c r="ZQ279" s="1"/>
      <c r="ZR279" s="1"/>
      <c r="ZS279" s="1"/>
      <c r="ZT279" s="1"/>
      <c r="ZU279" s="1"/>
      <c r="ZV279" s="1"/>
      <c r="ZW279" s="1"/>
      <c r="ZX279" s="1"/>
      <c r="ZY279" s="1"/>
      <c r="ZZ279" s="1"/>
      <c r="AAA279" s="1"/>
      <c r="AAB279" s="1"/>
      <c r="AAC279" s="1"/>
      <c r="AAD279" s="1"/>
      <c r="AAE279" s="1"/>
      <c r="AAF279" s="1"/>
      <c r="AAG279" s="1"/>
      <c r="AAH279" s="1"/>
      <c r="AAI279" s="1"/>
      <c r="AAJ279" s="1"/>
      <c r="AAK279" s="1"/>
      <c r="AAL279" s="1"/>
      <c r="AAM279" s="1"/>
      <c r="AAN279" s="1"/>
      <c r="AAO279" s="1"/>
      <c r="AAP279" s="1"/>
      <c r="AAQ279" s="1"/>
      <c r="AAR279" s="1"/>
      <c r="AAS279" s="1"/>
      <c r="AAT279" s="1"/>
      <c r="AAU279" s="1"/>
      <c r="AAV279" s="1"/>
      <c r="AAW279" s="1"/>
      <c r="AAX279" s="1"/>
      <c r="AAY279" s="1"/>
      <c r="AAZ279" s="1"/>
      <c r="ABA279" s="1"/>
      <c r="ABB279" s="1"/>
      <c r="ABC279" s="1"/>
      <c r="ABD279" s="1"/>
      <c r="ABE279" s="1"/>
      <c r="ABF279" s="1"/>
      <c r="ABG279" s="1"/>
      <c r="ABH279" s="1"/>
      <c r="ABI279" s="1"/>
      <c r="ABJ279" s="1"/>
      <c r="ABK279" s="1"/>
      <c r="ABL279" s="1"/>
      <c r="ABM279" s="1"/>
      <c r="ABN279" s="1"/>
      <c r="ABO279" s="1"/>
      <c r="ABP279" s="1"/>
      <c r="ABQ279" s="1"/>
      <c r="ABR279" s="1"/>
    </row>
    <row r="280" ht="15.75">
      <c r="A280" s="8" t="s">
        <v>145</v>
      </c>
      <c r="B280" s="9">
        <v>1</v>
      </c>
      <c r="C280" s="1"/>
    </row>
    <row r="281" ht="31.5">
      <c r="A281" s="8" t="s">
        <v>146</v>
      </c>
      <c r="B281" s="9">
        <v>1</v>
      </c>
    </row>
    <row r="282" ht="31.5">
      <c r="A282" s="10" t="s">
        <v>11</v>
      </c>
      <c r="B282" s="5">
        <f>B279+B280+B281</f>
        <v>4</v>
      </c>
    </row>
    <row r="283" ht="15.75">
      <c r="A283" s="7" t="s">
        <v>38</v>
      </c>
      <c r="B283" s="5"/>
    </row>
    <row r="284" ht="15.75">
      <c r="A284" s="8" t="s">
        <v>147</v>
      </c>
      <c r="B284" s="9">
        <v>1</v>
      </c>
      <c r="C284" s="1"/>
    </row>
    <row r="285" ht="31.5">
      <c r="A285" s="10" t="s">
        <v>11</v>
      </c>
      <c r="B285" s="5">
        <f>B284</f>
        <v>1</v>
      </c>
    </row>
    <row r="286" ht="15.75">
      <c r="A286" s="12" t="s">
        <v>23</v>
      </c>
      <c r="B286" s="13">
        <f>B285+B282+B277</f>
        <v>5.75</v>
      </c>
      <c r="C286" s="1"/>
    </row>
    <row r="287" s="14" customFormat="1" ht="15.75">
      <c r="A287" s="36"/>
      <c r="B287" s="11"/>
    </row>
    <row r="288" ht="15.75">
      <c r="A288" s="17"/>
      <c r="B288" s="17"/>
    </row>
    <row r="289" ht="15.75">
      <c r="A289" s="7" t="s">
        <v>6</v>
      </c>
      <c r="B289" s="5"/>
      <c r="C289" s="1"/>
    </row>
    <row r="290" ht="15.75">
      <c r="A290" s="8" t="s">
        <v>148</v>
      </c>
      <c r="B290" s="9">
        <v>1</v>
      </c>
    </row>
    <row r="291" ht="15.75">
      <c r="A291" s="8" t="s">
        <v>149</v>
      </c>
      <c r="B291" s="9">
        <v>1</v>
      </c>
      <c r="C291" s="1"/>
    </row>
    <row r="292" ht="15.75">
      <c r="A292" s="8" t="s">
        <v>150</v>
      </c>
      <c r="B292" s="9">
        <v>1.25</v>
      </c>
      <c r="C292" s="1"/>
    </row>
    <row r="293" ht="15.75">
      <c r="A293" s="8" t="s">
        <v>151</v>
      </c>
      <c r="B293" s="9">
        <v>0.25</v>
      </c>
      <c r="C293" s="1"/>
    </row>
    <row r="294" ht="15.75">
      <c r="A294" s="8" t="s">
        <v>152</v>
      </c>
      <c r="B294" s="9">
        <v>0.5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  <c r="KQ294" s="1"/>
      <c r="KR294" s="1"/>
      <c r="KS294" s="1"/>
      <c r="KT294" s="1"/>
      <c r="KU294" s="1"/>
      <c r="KV294" s="1"/>
      <c r="KW294" s="1"/>
      <c r="KX294" s="1"/>
      <c r="KY294" s="1"/>
      <c r="KZ294" s="1"/>
      <c r="LA294" s="1"/>
      <c r="LB294" s="1"/>
      <c r="LC294" s="1"/>
      <c r="LD294" s="1"/>
      <c r="LE294" s="1"/>
      <c r="LF294" s="1"/>
      <c r="LG294" s="1"/>
      <c r="LH294" s="1"/>
      <c r="LI294" s="1"/>
      <c r="LJ294" s="1"/>
      <c r="LK294" s="1"/>
      <c r="LL294" s="1"/>
      <c r="LM294" s="1"/>
      <c r="LN294" s="1"/>
      <c r="LO294" s="1"/>
      <c r="LP294" s="1"/>
      <c r="LQ294" s="1"/>
      <c r="LR294" s="1"/>
      <c r="LS294" s="1"/>
      <c r="LT294" s="1"/>
      <c r="LU294" s="1"/>
      <c r="LV294" s="1"/>
      <c r="LW294" s="1"/>
      <c r="LX294" s="1"/>
      <c r="LY294" s="1"/>
      <c r="LZ294" s="1"/>
      <c r="MA294" s="1"/>
      <c r="MB294" s="1"/>
      <c r="MC294" s="1"/>
      <c r="MD294" s="1"/>
      <c r="ME294" s="1"/>
      <c r="MF294" s="1"/>
      <c r="MG294" s="1"/>
      <c r="MH294" s="1"/>
      <c r="MI294" s="1"/>
      <c r="MJ294" s="1"/>
      <c r="MK294" s="1"/>
      <c r="ML294" s="1"/>
      <c r="MM294" s="1"/>
      <c r="MN294" s="1"/>
      <c r="MO294" s="1"/>
      <c r="MP294" s="1"/>
      <c r="MQ294" s="1"/>
      <c r="MR294" s="1"/>
      <c r="MS294" s="1"/>
      <c r="MT294" s="1"/>
      <c r="MU294" s="1"/>
      <c r="MV294" s="1"/>
      <c r="MW294" s="1"/>
      <c r="MX294" s="1"/>
      <c r="MY294" s="1"/>
      <c r="MZ294" s="1"/>
      <c r="NA294" s="1"/>
      <c r="NB294" s="1"/>
      <c r="NC294" s="1"/>
      <c r="ND294" s="1"/>
      <c r="NE294" s="1"/>
      <c r="NF294" s="1"/>
      <c r="NG294" s="1"/>
      <c r="NH294" s="1"/>
      <c r="NI294" s="1"/>
      <c r="NJ294" s="1"/>
      <c r="NK294" s="1"/>
      <c r="NL294" s="1"/>
      <c r="NM294" s="1"/>
      <c r="NN294" s="1"/>
      <c r="NO294" s="1"/>
      <c r="NP294" s="1"/>
      <c r="NQ294" s="1"/>
      <c r="NR294" s="1"/>
      <c r="NS294" s="1"/>
      <c r="NT294" s="1"/>
      <c r="NU294" s="1"/>
      <c r="NV294" s="1"/>
      <c r="NW294" s="1"/>
      <c r="NX294" s="1"/>
      <c r="NY294" s="1"/>
      <c r="NZ294" s="1"/>
      <c r="OA294" s="1"/>
      <c r="OB294" s="1"/>
      <c r="OC294" s="1"/>
      <c r="OD294" s="1"/>
      <c r="OE294" s="1"/>
      <c r="OF294" s="1"/>
      <c r="OG294" s="1"/>
      <c r="OH294" s="1"/>
      <c r="OI294" s="1"/>
      <c r="OJ294" s="1"/>
      <c r="OK294" s="1"/>
      <c r="OL294" s="1"/>
      <c r="OM294" s="1"/>
      <c r="ON294" s="1"/>
      <c r="OO294" s="1"/>
      <c r="OP294" s="1"/>
      <c r="OQ294" s="1"/>
      <c r="OR294" s="1"/>
      <c r="OS294" s="1"/>
      <c r="OT294" s="1"/>
      <c r="OU294" s="1"/>
      <c r="OV294" s="1"/>
      <c r="OW294" s="1"/>
      <c r="OX294" s="1"/>
      <c r="OY294" s="1"/>
      <c r="OZ294" s="1"/>
      <c r="PA294" s="1"/>
      <c r="PB294" s="1"/>
      <c r="PC294" s="1"/>
      <c r="PD294" s="1"/>
      <c r="PE294" s="1"/>
      <c r="PF294" s="1"/>
      <c r="PG294" s="1"/>
      <c r="PH294" s="1"/>
      <c r="PI294" s="1"/>
      <c r="PJ294" s="1"/>
      <c r="PK294" s="1"/>
      <c r="PL294" s="1"/>
      <c r="PM294" s="1"/>
      <c r="PN294" s="1"/>
      <c r="PO294" s="1"/>
      <c r="PP294" s="1"/>
      <c r="PQ294" s="1"/>
      <c r="PR294" s="1"/>
      <c r="PS294" s="1"/>
      <c r="PT294" s="1"/>
      <c r="PU294" s="1"/>
      <c r="PV294" s="1"/>
      <c r="PW294" s="1"/>
      <c r="PX294" s="1"/>
      <c r="PY294" s="1"/>
      <c r="PZ294" s="1"/>
      <c r="QA294" s="1"/>
      <c r="QB294" s="1"/>
      <c r="QC294" s="1"/>
      <c r="QD294" s="1"/>
      <c r="QE294" s="1"/>
      <c r="QF294" s="1"/>
      <c r="QG294" s="1"/>
      <c r="QH294" s="1"/>
      <c r="QI294" s="1"/>
      <c r="QJ294" s="1"/>
      <c r="QK294" s="1"/>
      <c r="QL294" s="1"/>
      <c r="QM294" s="1"/>
      <c r="QN294" s="1"/>
      <c r="QO294" s="1"/>
      <c r="QP294" s="1"/>
      <c r="QQ294" s="1"/>
      <c r="QR294" s="1"/>
      <c r="QS294" s="1"/>
      <c r="QT294" s="1"/>
      <c r="QU294" s="1"/>
      <c r="QV294" s="1"/>
      <c r="QW294" s="1"/>
      <c r="QX294" s="1"/>
      <c r="QY294" s="1"/>
      <c r="QZ294" s="1"/>
      <c r="RA294" s="1"/>
      <c r="RB294" s="1"/>
      <c r="RC294" s="1"/>
      <c r="RD294" s="1"/>
      <c r="RE294" s="1"/>
      <c r="RF294" s="1"/>
      <c r="RG294" s="1"/>
      <c r="RH294" s="1"/>
      <c r="RI294" s="1"/>
      <c r="RJ294" s="1"/>
      <c r="RK294" s="1"/>
      <c r="RL294" s="1"/>
      <c r="RM294" s="1"/>
      <c r="RN294" s="1"/>
      <c r="RO294" s="1"/>
      <c r="RP294" s="1"/>
      <c r="RQ294" s="1"/>
      <c r="RR294" s="1"/>
      <c r="RS294" s="1"/>
      <c r="RT294" s="1"/>
      <c r="RU294" s="1"/>
      <c r="RV294" s="1"/>
      <c r="RW294" s="1"/>
      <c r="RX294" s="1"/>
      <c r="RY294" s="1"/>
      <c r="RZ294" s="1"/>
      <c r="SA294" s="1"/>
      <c r="SB294" s="1"/>
      <c r="SC294" s="1"/>
      <c r="SD294" s="1"/>
      <c r="SE294" s="1"/>
      <c r="SF294" s="1"/>
      <c r="SG294" s="1"/>
      <c r="SH294" s="1"/>
      <c r="SI294" s="1"/>
      <c r="SJ294" s="1"/>
      <c r="SK294" s="1"/>
      <c r="SL294" s="1"/>
      <c r="SM294" s="1"/>
      <c r="SN294" s="1"/>
      <c r="SO294" s="1"/>
      <c r="SP294" s="1"/>
      <c r="SQ294" s="1"/>
      <c r="SR294" s="1"/>
      <c r="SS294" s="1"/>
      <c r="ST294" s="1"/>
      <c r="SU294" s="1"/>
      <c r="SV294" s="1"/>
      <c r="SW294" s="1"/>
      <c r="SX294" s="1"/>
      <c r="SY294" s="1"/>
      <c r="SZ294" s="1"/>
      <c r="TA294" s="1"/>
      <c r="TB294" s="1"/>
      <c r="TC294" s="1"/>
      <c r="TD294" s="1"/>
      <c r="TE294" s="1"/>
      <c r="TF294" s="1"/>
      <c r="TG294" s="1"/>
      <c r="TH294" s="1"/>
      <c r="TI294" s="1"/>
      <c r="TJ294" s="1"/>
      <c r="TK294" s="1"/>
      <c r="TL294" s="1"/>
      <c r="TM294" s="1"/>
      <c r="TN294" s="1"/>
      <c r="TO294" s="1"/>
      <c r="TP294" s="1"/>
      <c r="TQ294" s="1"/>
      <c r="TR294" s="1"/>
      <c r="TS294" s="1"/>
      <c r="TT294" s="1"/>
      <c r="TU294" s="1"/>
      <c r="TV294" s="1"/>
      <c r="TW294" s="1"/>
      <c r="TX294" s="1"/>
      <c r="TY294" s="1"/>
      <c r="TZ294" s="1"/>
      <c r="UA294" s="1"/>
      <c r="UB294" s="1"/>
      <c r="UC294" s="1"/>
      <c r="UD294" s="1"/>
      <c r="UE294" s="1"/>
      <c r="UF294" s="1"/>
      <c r="UG294" s="1"/>
      <c r="UH294" s="1"/>
      <c r="UI294" s="1"/>
      <c r="UJ294" s="1"/>
      <c r="UK294" s="1"/>
      <c r="UL294" s="1"/>
      <c r="UM294" s="1"/>
      <c r="UN294" s="1"/>
      <c r="UO294" s="1"/>
      <c r="UP294" s="1"/>
      <c r="UQ294" s="1"/>
      <c r="UR294" s="1"/>
      <c r="US294" s="1"/>
      <c r="UT294" s="1"/>
      <c r="UU294" s="1"/>
      <c r="UV294" s="1"/>
      <c r="UW294" s="1"/>
      <c r="UX294" s="1"/>
      <c r="UY294" s="1"/>
      <c r="UZ294" s="1"/>
      <c r="VA294" s="1"/>
      <c r="VB294" s="1"/>
      <c r="VC294" s="1"/>
      <c r="VD294" s="1"/>
      <c r="VE294" s="1"/>
      <c r="VF294" s="1"/>
      <c r="VG294" s="1"/>
      <c r="VH294" s="1"/>
      <c r="VI294" s="1"/>
      <c r="VJ294" s="1"/>
      <c r="VK294" s="1"/>
      <c r="VL294" s="1"/>
      <c r="VM294" s="1"/>
      <c r="VN294" s="1"/>
      <c r="VO294" s="1"/>
      <c r="VP294" s="1"/>
      <c r="VQ294" s="1"/>
      <c r="VR294" s="1"/>
      <c r="VS294" s="1"/>
      <c r="VT294" s="1"/>
      <c r="VU294" s="1"/>
      <c r="VV294" s="1"/>
      <c r="VW294" s="1"/>
      <c r="VX294" s="1"/>
      <c r="VY294" s="1"/>
      <c r="VZ294" s="1"/>
      <c r="WA294" s="1"/>
      <c r="WB294" s="1"/>
      <c r="WC294" s="1"/>
      <c r="WD294" s="1"/>
      <c r="WE294" s="1"/>
      <c r="WF294" s="1"/>
      <c r="WG294" s="1"/>
      <c r="WH294" s="1"/>
      <c r="WI294" s="1"/>
      <c r="WJ294" s="1"/>
      <c r="WK294" s="1"/>
      <c r="WL294" s="1"/>
      <c r="WM294" s="1"/>
      <c r="WN294" s="1"/>
      <c r="WO294" s="1"/>
      <c r="WP294" s="1"/>
      <c r="WQ294" s="1"/>
      <c r="WR294" s="1"/>
      <c r="WS294" s="1"/>
      <c r="WT294" s="1"/>
      <c r="WU294" s="1"/>
      <c r="WV294" s="1"/>
      <c r="WW294" s="1"/>
      <c r="WX294" s="1"/>
      <c r="WY294" s="1"/>
      <c r="WZ294" s="1"/>
      <c r="XA294" s="1"/>
      <c r="XB294" s="1"/>
      <c r="XC294" s="1"/>
      <c r="XD294" s="1"/>
      <c r="XE294" s="1"/>
      <c r="XF294" s="1"/>
      <c r="XG294" s="1"/>
      <c r="XH294" s="1"/>
      <c r="XI294" s="1"/>
      <c r="XJ294" s="1"/>
      <c r="XK294" s="1"/>
      <c r="XL294" s="1"/>
      <c r="XM294" s="1"/>
      <c r="XN294" s="1"/>
      <c r="XO294" s="1"/>
      <c r="XP294" s="1"/>
      <c r="XQ294" s="1"/>
      <c r="XR294" s="1"/>
      <c r="XS294" s="1"/>
      <c r="XT294" s="1"/>
      <c r="XU294" s="1"/>
      <c r="XV294" s="1"/>
      <c r="XW294" s="1"/>
      <c r="XX294" s="1"/>
      <c r="XY294" s="1"/>
      <c r="XZ294" s="1"/>
      <c r="YA294" s="1"/>
      <c r="YB294" s="1"/>
      <c r="YC294" s="1"/>
      <c r="YD294" s="1"/>
      <c r="YE294" s="1"/>
      <c r="YF294" s="1"/>
      <c r="YG294" s="1"/>
      <c r="YH294" s="1"/>
      <c r="YI294" s="1"/>
      <c r="YJ294" s="1"/>
      <c r="YK294" s="1"/>
      <c r="YL294" s="1"/>
      <c r="YM294" s="1"/>
      <c r="YN294" s="1"/>
      <c r="YO294" s="1"/>
      <c r="YP294" s="1"/>
      <c r="YQ294" s="1"/>
      <c r="YR294" s="1"/>
      <c r="YS294" s="1"/>
      <c r="YT294" s="1"/>
      <c r="YU294" s="1"/>
      <c r="YV294" s="1"/>
      <c r="YW294" s="1"/>
      <c r="YX294" s="1"/>
      <c r="YY294" s="1"/>
      <c r="YZ294" s="1"/>
      <c r="ZA294" s="1"/>
      <c r="ZB294" s="1"/>
      <c r="ZC294" s="1"/>
      <c r="ZD294" s="1"/>
      <c r="ZE294" s="1"/>
      <c r="ZF294" s="1"/>
      <c r="ZG294" s="1"/>
      <c r="ZH294" s="1"/>
      <c r="ZI294" s="1"/>
      <c r="ZJ294" s="1"/>
      <c r="ZK294" s="1"/>
      <c r="ZL294" s="1"/>
      <c r="ZM294" s="1"/>
      <c r="ZN294" s="1"/>
      <c r="ZO294" s="1"/>
      <c r="ZP294" s="1"/>
      <c r="ZQ294" s="1"/>
      <c r="ZR294" s="1"/>
      <c r="ZS294" s="1"/>
      <c r="ZT294" s="1"/>
      <c r="ZU294" s="1"/>
      <c r="ZV294" s="1"/>
      <c r="ZW294" s="1"/>
      <c r="ZX294" s="1"/>
      <c r="ZY294" s="1"/>
      <c r="ZZ294" s="1"/>
      <c r="AAA294" s="1"/>
      <c r="AAB294" s="1"/>
      <c r="AAC294" s="1"/>
      <c r="AAD294" s="1"/>
      <c r="AAE294" s="1"/>
      <c r="AAF294" s="1"/>
      <c r="AAG294" s="1"/>
      <c r="AAH294" s="1"/>
      <c r="AAI294" s="1"/>
      <c r="AAJ294" s="1"/>
      <c r="AAK294" s="1"/>
      <c r="AAL294" s="1"/>
      <c r="AAM294" s="1"/>
      <c r="AAN294" s="1"/>
      <c r="AAO294" s="1"/>
      <c r="AAP294" s="1"/>
      <c r="AAQ294" s="1"/>
      <c r="AAR294" s="1"/>
      <c r="AAS294" s="1"/>
      <c r="AAT294" s="1"/>
      <c r="AAU294" s="1"/>
      <c r="AAV294" s="1"/>
      <c r="AAW294" s="1"/>
      <c r="AAX294" s="1"/>
      <c r="AAY294" s="1"/>
      <c r="AAZ294" s="1"/>
      <c r="ABA294" s="1"/>
      <c r="ABB294" s="1"/>
      <c r="ABC294" s="1"/>
      <c r="ABD294" s="1"/>
      <c r="ABE294" s="1"/>
      <c r="ABF294" s="1"/>
      <c r="ABG294" s="1"/>
      <c r="ABH294" s="1"/>
      <c r="ABI294" s="1"/>
      <c r="ABJ294" s="1"/>
      <c r="ABK294" s="1"/>
      <c r="ABL294" s="1"/>
      <c r="ABM294" s="1"/>
      <c r="ABN294" s="1"/>
      <c r="ABO294" s="1"/>
      <c r="ABP294" s="1"/>
      <c r="ABQ294" s="1"/>
      <c r="ABR294" s="1"/>
    </row>
    <row r="295" ht="31.5">
      <c r="A295" s="10" t="s">
        <v>11</v>
      </c>
      <c r="B295" s="5">
        <f>B290+B291+B292+B293+B294</f>
        <v>4</v>
      </c>
      <c r="C295" s="1"/>
    </row>
    <row r="296" ht="15.75">
      <c r="A296" s="7" t="s">
        <v>12</v>
      </c>
      <c r="B296" s="5"/>
    </row>
    <row r="297" ht="15.75">
      <c r="A297" s="8" t="s">
        <v>153</v>
      </c>
      <c r="B297" s="9">
        <v>4.5</v>
      </c>
    </row>
    <row r="298" ht="31.5">
      <c r="A298" s="8" t="s">
        <v>154</v>
      </c>
      <c r="B298" s="9">
        <v>2</v>
      </c>
    </row>
    <row r="299" ht="31.5">
      <c r="A299" s="8" t="s">
        <v>155</v>
      </c>
      <c r="B299" s="9">
        <v>0.5</v>
      </c>
    </row>
    <row r="300" ht="31.5">
      <c r="A300" s="8" t="s">
        <v>156</v>
      </c>
      <c r="B300" s="9">
        <v>1</v>
      </c>
    </row>
    <row r="301" ht="15.75">
      <c r="A301" s="8" t="s">
        <v>126</v>
      </c>
      <c r="B301" s="9">
        <v>0.5</v>
      </c>
    </row>
    <row r="302" ht="31.5">
      <c r="A302" s="10" t="s">
        <v>11</v>
      </c>
      <c r="B302" s="5">
        <f>B297+B298+B299+B300+B301</f>
        <v>8.5</v>
      </c>
      <c r="C302" s="1"/>
    </row>
    <row r="303" ht="15.75">
      <c r="A303" s="7" t="s">
        <v>38</v>
      </c>
      <c r="B303" s="5"/>
    </row>
    <row r="304" ht="15.75">
      <c r="A304" s="8" t="s">
        <v>157</v>
      </c>
      <c r="B304" s="9">
        <v>1.5</v>
      </c>
      <c r="C304" s="1"/>
    </row>
    <row r="305" ht="31.5">
      <c r="A305" s="10" t="s">
        <v>11</v>
      </c>
      <c r="B305" s="5">
        <f>B304</f>
        <v>1.5</v>
      </c>
    </row>
    <row r="306" ht="15.75">
      <c r="A306" s="12" t="s">
        <v>23</v>
      </c>
      <c r="B306" s="13">
        <f>B305+B302+B295</f>
        <v>14</v>
      </c>
    </row>
    <row r="307" s="14" customFormat="1" ht="15.75">
      <c r="A307" s="15"/>
      <c r="B307" s="16"/>
    </row>
    <row r="308" ht="15.75">
      <c r="A308" s="17"/>
      <c r="B308" s="17"/>
    </row>
    <row r="309" ht="15.75">
      <c r="A309" s="7" t="s">
        <v>6</v>
      </c>
      <c r="B309" s="5"/>
      <c r="C309" s="1"/>
    </row>
    <row r="310" ht="15.75">
      <c r="A310" s="8" t="s">
        <v>158</v>
      </c>
      <c r="B310" s="9">
        <v>2</v>
      </c>
    </row>
    <row r="311" ht="31.5">
      <c r="A311" s="10" t="s">
        <v>11</v>
      </c>
      <c r="B311" s="5">
        <f>B310</f>
        <v>2</v>
      </c>
      <c r="C311" s="1"/>
    </row>
    <row r="312" ht="15.75">
      <c r="A312" s="7" t="s">
        <v>12</v>
      </c>
      <c r="B312" s="5"/>
      <c r="C312" s="1"/>
    </row>
    <row r="313" ht="15.75">
      <c r="A313" s="8" t="s">
        <v>159</v>
      </c>
      <c r="B313" s="9">
        <v>8</v>
      </c>
      <c r="C313" s="1"/>
    </row>
    <row r="314" ht="31.5">
      <c r="A314" s="10" t="s">
        <v>11</v>
      </c>
      <c r="B314" s="5">
        <f>B313</f>
        <v>8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</row>
    <row r="315" ht="15.75">
      <c r="A315" s="7" t="s">
        <v>160</v>
      </c>
      <c r="B315" s="5"/>
      <c r="C315" s="1"/>
    </row>
    <row r="316" ht="15.75">
      <c r="A316" s="8" t="s">
        <v>161</v>
      </c>
      <c r="B316" s="9">
        <v>1.5</v>
      </c>
    </row>
    <row r="317" ht="31.5">
      <c r="A317" s="10" t="s">
        <v>11</v>
      </c>
      <c r="B317" s="5">
        <f>B316</f>
        <v>1.5</v>
      </c>
    </row>
    <row r="318" ht="15.75">
      <c r="A318" s="7" t="s">
        <v>14</v>
      </c>
      <c r="B318" s="5"/>
      <c r="C318" s="1"/>
    </row>
    <row r="319" ht="15.75">
      <c r="A319" s="8" t="s">
        <v>162</v>
      </c>
      <c r="B319" s="9">
        <v>1</v>
      </c>
    </row>
    <row r="320" ht="15.75">
      <c r="A320" s="8" t="s">
        <v>163</v>
      </c>
      <c r="B320" s="9">
        <v>1</v>
      </c>
      <c r="C320" s="1"/>
    </row>
    <row r="321" ht="31.5">
      <c r="A321" s="10" t="s">
        <v>11</v>
      </c>
      <c r="B321" s="5">
        <f>B319+B320</f>
        <v>2</v>
      </c>
      <c r="C321" s="1"/>
    </row>
    <row r="322" ht="15.75">
      <c r="A322" s="12" t="s">
        <v>23</v>
      </c>
      <c r="B322" s="13">
        <f>B321+B317+B314+B311</f>
        <v>13.5</v>
      </c>
    </row>
    <row r="323" ht="15.75">
      <c r="A323" s="37"/>
      <c r="B323" s="5"/>
      <c r="C323" s="1"/>
    </row>
    <row r="324" ht="15.75">
      <c r="A324" s="37" t="s">
        <v>164</v>
      </c>
      <c r="B324" s="5">
        <v>5.75</v>
      </c>
      <c r="C324" s="1"/>
    </row>
    <row r="325" ht="15.75">
      <c r="A325" s="12" t="s">
        <v>23</v>
      </c>
      <c r="B325" s="13">
        <f>B324</f>
        <v>5.75</v>
      </c>
    </row>
    <row r="326" ht="15.75">
      <c r="A326" s="1"/>
      <c r="C326" s="1"/>
    </row>
    <row r="327" ht="15.75">
      <c r="A327" s="17"/>
      <c r="B327" s="17"/>
    </row>
    <row r="328" ht="15.75">
      <c r="A328" s="7" t="s">
        <v>12</v>
      </c>
      <c r="B328" s="5"/>
      <c r="C328" s="1"/>
    </row>
    <row r="329" ht="15.75">
      <c r="A329" s="8" t="s">
        <v>165</v>
      </c>
      <c r="B329" s="9">
        <v>1</v>
      </c>
      <c r="C329" s="1"/>
    </row>
    <row r="330" ht="26.25" customHeight="1">
      <c r="A330" s="5" t="s">
        <v>166</v>
      </c>
      <c r="B330" s="5">
        <f>B329</f>
        <v>1</v>
      </c>
      <c r="C330" s="1"/>
    </row>
    <row r="331" ht="15.75">
      <c r="A331" s="7" t="s">
        <v>38</v>
      </c>
      <c r="B331" s="5"/>
      <c r="C331" s="1"/>
    </row>
    <row r="332" ht="15.75">
      <c r="A332" s="8" t="s">
        <v>167</v>
      </c>
      <c r="B332" s="9">
        <v>1.5</v>
      </c>
      <c r="C332" s="1"/>
    </row>
    <row r="333" ht="23.25" customHeight="1">
      <c r="A333" s="5" t="s">
        <v>168</v>
      </c>
      <c r="B333" s="5">
        <f>B332</f>
        <v>1.5</v>
      </c>
    </row>
    <row r="334" ht="15.75">
      <c r="A334" s="7" t="s">
        <v>14</v>
      </c>
      <c r="B334" s="5"/>
      <c r="C334" s="1"/>
    </row>
    <row r="335" ht="15.75">
      <c r="A335" s="8" t="s">
        <v>169</v>
      </c>
      <c r="B335" s="9">
        <v>0.5</v>
      </c>
    </row>
    <row r="336" ht="32.25" customHeight="1">
      <c r="A336" s="5" t="s">
        <v>170</v>
      </c>
      <c r="B336" s="5">
        <f>B335</f>
        <v>0.5</v>
      </c>
    </row>
    <row r="337" ht="21" customHeight="1">
      <c r="A337" s="18" t="s">
        <v>23</v>
      </c>
      <c r="B337" s="19">
        <f>B330+B333+B336</f>
        <v>3</v>
      </c>
      <c r="C337" s="1"/>
    </row>
    <row r="338" ht="15.75">
      <c r="A338" s="1"/>
    </row>
    <row r="339" ht="15.75">
      <c r="A339" s="17"/>
      <c r="B339" s="17"/>
      <c r="C339" s="1"/>
    </row>
    <row r="340" ht="15.75">
      <c r="A340" s="7" t="s">
        <v>12</v>
      </c>
      <c r="B340" s="5"/>
      <c r="C340" s="1"/>
    </row>
    <row r="341" ht="31.5">
      <c r="A341" s="8" t="s">
        <v>171</v>
      </c>
      <c r="B341" s="9">
        <v>1</v>
      </c>
    </row>
    <row r="342" ht="31.5">
      <c r="A342" s="5" t="s">
        <v>172</v>
      </c>
      <c r="B342" s="5">
        <f>B341</f>
        <v>1</v>
      </c>
      <c r="C342" s="1"/>
    </row>
    <row r="343" ht="15.75">
      <c r="A343" s="7" t="s">
        <v>29</v>
      </c>
      <c r="B343" s="5"/>
      <c r="C343" s="1"/>
    </row>
    <row r="344" ht="15.75">
      <c r="A344" s="8" t="s">
        <v>173</v>
      </c>
      <c r="B344" s="9">
        <v>3.5</v>
      </c>
      <c r="C344" s="1"/>
    </row>
    <row r="345" ht="15.75">
      <c r="A345" s="8" t="s">
        <v>174</v>
      </c>
      <c r="B345" s="9">
        <v>3.5</v>
      </c>
      <c r="C345" s="1"/>
    </row>
    <row r="346" ht="15.75">
      <c r="A346" s="5" t="s">
        <v>168</v>
      </c>
      <c r="B346" s="5">
        <f>B344+B345</f>
        <v>7</v>
      </c>
      <c r="C346" s="1"/>
    </row>
    <row r="347" ht="15.75">
      <c r="A347" s="18" t="s">
        <v>23</v>
      </c>
      <c r="B347" s="19">
        <f>B346+B342</f>
        <v>8</v>
      </c>
    </row>
    <row r="348" ht="15.75">
      <c r="A348" s="1"/>
      <c r="B348" s="1"/>
    </row>
    <row r="349" ht="15.75">
      <c r="A349" s="17"/>
      <c r="B349" s="17"/>
      <c r="C349" s="1"/>
    </row>
    <row r="350" ht="15.75">
      <c r="A350" s="7" t="s">
        <v>175</v>
      </c>
      <c r="B350" s="5"/>
    </row>
    <row r="351" ht="15.75">
      <c r="A351" s="8" t="s">
        <v>176</v>
      </c>
      <c r="B351" s="9">
        <v>1</v>
      </c>
      <c r="C351" s="1"/>
    </row>
    <row r="352" ht="15.75">
      <c r="A352" s="8" t="s">
        <v>177</v>
      </c>
      <c r="B352" s="9">
        <v>1</v>
      </c>
    </row>
    <row r="353" ht="15.75">
      <c r="A353" s="8" t="s">
        <v>178</v>
      </c>
      <c r="B353" s="9">
        <v>4</v>
      </c>
      <c r="C353" s="1"/>
    </row>
    <row r="354" ht="15.75">
      <c r="A354" s="12" t="s">
        <v>23</v>
      </c>
      <c r="B354" s="13">
        <f>B351+B352+B353</f>
        <v>6</v>
      </c>
      <c r="C354" s="1"/>
    </row>
    <row r="355" ht="15.75">
      <c r="A355" s="1"/>
      <c r="C355" s="1"/>
    </row>
    <row r="356" ht="15.75">
      <c r="A356" s="38"/>
      <c r="B356" s="39"/>
      <c r="C356" s="1"/>
    </row>
    <row r="357" ht="15.75">
      <c r="A357" s="7" t="s">
        <v>175</v>
      </c>
      <c r="B357" s="5"/>
    </row>
    <row r="358" ht="15.75">
      <c r="A358" s="8" t="s">
        <v>179</v>
      </c>
      <c r="B358" s="9">
        <v>1</v>
      </c>
    </row>
    <row r="359" ht="15.75">
      <c r="A359" s="8" t="s">
        <v>180</v>
      </c>
      <c r="B359" s="9">
        <v>0.5</v>
      </c>
    </row>
    <row r="360" ht="15.75">
      <c r="A360" s="8" t="s">
        <v>181</v>
      </c>
      <c r="B360" s="9">
        <v>1</v>
      </c>
    </row>
    <row r="361" ht="15.75">
      <c r="A361" s="12" t="s">
        <v>23</v>
      </c>
      <c r="B361" s="13">
        <f>B358+B359+B360</f>
        <v>2.5</v>
      </c>
      <c r="C361" s="1"/>
    </row>
    <row r="362" ht="15.75">
      <c r="A362" s="1"/>
    </row>
    <row r="363" ht="15" customHeight="1">
      <c r="A363" s="25"/>
      <c r="B363" s="25"/>
      <c r="C363" s="1"/>
    </row>
    <row r="364" ht="15.75">
      <c r="A364" s="7" t="s">
        <v>14</v>
      </c>
      <c r="B364" s="5"/>
    </row>
    <row r="365" ht="15.75">
      <c r="A365" s="8" t="s">
        <v>182</v>
      </c>
      <c r="B365" s="9">
        <v>1</v>
      </c>
    </row>
    <row r="366" ht="15.75">
      <c r="A366" s="40" t="s">
        <v>183</v>
      </c>
      <c r="B366" s="41">
        <v>1.25</v>
      </c>
    </row>
    <row r="367" ht="15.75">
      <c r="A367" s="40" t="s">
        <v>184</v>
      </c>
      <c r="B367" s="41">
        <v>4</v>
      </c>
    </row>
    <row r="368" ht="15.75">
      <c r="A368" s="12" t="s">
        <v>23</v>
      </c>
      <c r="B368" s="13">
        <f>B365+B366+B367</f>
        <v>6.25</v>
      </c>
      <c r="C368" s="1"/>
    </row>
    <row r="369" ht="15.75">
      <c r="A369" s="1"/>
    </row>
    <row r="370" ht="15.75">
      <c r="A370" s="38"/>
      <c r="B370" s="39"/>
      <c r="C370" s="1"/>
    </row>
    <row r="371" ht="15.75">
      <c r="A371" s="7" t="s">
        <v>29</v>
      </c>
      <c r="B371" s="5"/>
    </row>
    <row r="372" ht="15.75">
      <c r="A372" s="8" t="s">
        <v>185</v>
      </c>
      <c r="B372" s="9">
        <v>1</v>
      </c>
    </row>
    <row r="373" ht="15.75">
      <c r="A373" s="8" t="s">
        <v>186</v>
      </c>
      <c r="B373" s="9">
        <v>0.5</v>
      </c>
    </row>
    <row r="374" ht="31.5">
      <c r="A374" s="8" t="s">
        <v>187</v>
      </c>
      <c r="B374" s="9">
        <v>1</v>
      </c>
    </row>
    <row r="375" ht="15.75">
      <c r="A375" s="8" t="s">
        <v>188</v>
      </c>
      <c r="B375" s="9">
        <v>1</v>
      </c>
      <c r="C375" s="1"/>
    </row>
    <row r="376" ht="15.75">
      <c r="A376" s="8" t="s">
        <v>189</v>
      </c>
      <c r="B376" s="9">
        <v>2</v>
      </c>
    </row>
    <row r="377" ht="31.5">
      <c r="A377" s="8" t="s">
        <v>190</v>
      </c>
      <c r="B377" s="9">
        <v>1</v>
      </c>
      <c r="C377" s="1"/>
    </row>
    <row r="378" ht="15.75">
      <c r="A378" s="8" t="s">
        <v>191</v>
      </c>
      <c r="B378" s="9">
        <v>2</v>
      </c>
    </row>
    <row r="379" ht="15.75">
      <c r="A379" s="8" t="s">
        <v>192</v>
      </c>
      <c r="B379" s="9">
        <v>6</v>
      </c>
    </row>
    <row r="380" ht="31.5">
      <c r="A380" s="8" t="s">
        <v>193</v>
      </c>
      <c r="B380" s="9">
        <v>0.5</v>
      </c>
    </row>
    <row r="381" ht="15.75">
      <c r="A381" s="18" t="s">
        <v>23</v>
      </c>
      <c r="B381" s="19">
        <f>B372+B373+B374+B375+B376+B377+B378+B379+B380</f>
        <v>15</v>
      </c>
    </row>
    <row r="382" ht="15.75">
      <c r="A382" s="1"/>
    </row>
    <row r="383" ht="15.75">
      <c r="A383" s="10" t="s">
        <v>194</v>
      </c>
      <c r="B383" s="5">
        <f>B27+B43+B61+B108+B117+B132+B158+B172+B186+B202+B250+B271+B286+B306+B322+B325+B337+B347+B354+B361+B368+B381+B83</f>
        <v>333.25</v>
      </c>
    </row>
    <row r="384" ht="31.5">
      <c r="A384" s="5" t="s">
        <v>195</v>
      </c>
      <c r="B384" s="5">
        <f>B13+B34+B50+B67+B92+B123+B141+B164+B177+B192+B222+B258+B277+B295+B311</f>
        <v>68</v>
      </c>
    </row>
    <row r="385" ht="15.75">
      <c r="A385" s="10" t="s">
        <v>196</v>
      </c>
      <c r="B385" s="5">
        <f>B325</f>
        <v>5.75</v>
      </c>
    </row>
    <row r="386" ht="15.75">
      <c r="A386" s="10" t="s">
        <v>197</v>
      </c>
      <c r="B386" s="5">
        <f>B16+B38+B55+B73+B98+B113+B128+B149+B168+B180+B196+B240+B263+B282+B302+B314+B330+B342</f>
        <v>128.75</v>
      </c>
    </row>
    <row r="387" ht="29.25" customHeight="1">
      <c r="A387" s="10" t="s">
        <v>198</v>
      </c>
      <c r="B387" s="5">
        <f>B60+B76+B104+B116+B131+B154+B171+B185+B201+B244+B266+B285+B305+B317+B333</f>
        <v>71</v>
      </c>
    </row>
    <row r="388" ht="15.75">
      <c r="A388" s="42" t="s">
        <v>199</v>
      </c>
      <c r="B388" s="43">
        <f>B26+B42+B82+B107+B157+B249+B270+B321+B336+B346+B354+B361+B368+B381</f>
        <v>59.75</v>
      </c>
      <c r="C388" s="1"/>
    </row>
    <row r="389" ht="15.75">
      <c r="A389" s="1"/>
      <c r="B389" s="1"/>
    </row>
    <row r="390" ht="15.75">
      <c r="A390" s="1"/>
      <c r="B390" s="1"/>
      <c r="C390" s="1"/>
    </row>
    <row r="391" ht="15" customHeight="1">
      <c r="A391" s="17"/>
      <c r="B391" s="17"/>
      <c r="C391" s="1"/>
    </row>
    <row r="392" ht="15.75">
      <c r="A392" s="7" t="s">
        <v>6</v>
      </c>
      <c r="B392" s="5"/>
      <c r="C392" s="1"/>
    </row>
    <row r="393" ht="15.75">
      <c r="A393" s="8" t="s">
        <v>200</v>
      </c>
      <c r="B393" s="9">
        <v>2.25</v>
      </c>
      <c r="C393" s="1"/>
    </row>
    <row r="394" ht="15.75">
      <c r="A394" s="36" t="s">
        <v>201</v>
      </c>
      <c r="B394" s="11">
        <f>B393</f>
        <v>2.25</v>
      </c>
      <c r="C394" s="1"/>
    </row>
    <row r="395" ht="15.75">
      <c r="A395" s="7" t="s">
        <v>202</v>
      </c>
      <c r="B395" s="5"/>
      <c r="C395" s="1"/>
    </row>
    <row r="396" ht="15.75">
      <c r="A396" s="8" t="s">
        <v>203</v>
      </c>
      <c r="B396" s="9">
        <v>3</v>
      </c>
      <c r="C396" s="1"/>
    </row>
    <row r="397" ht="15.75">
      <c r="A397" s="36" t="s">
        <v>201</v>
      </c>
      <c r="B397" s="11">
        <f>B396</f>
        <v>3</v>
      </c>
      <c r="C397" s="1"/>
    </row>
    <row r="398" ht="15.75">
      <c r="A398" s="12" t="s">
        <v>23</v>
      </c>
      <c r="B398" s="13">
        <f>B394+B397</f>
        <v>5.25</v>
      </c>
    </row>
    <row r="399" ht="15.75">
      <c r="A399" s="1"/>
    </row>
    <row r="400" ht="15.75">
      <c r="A400" s="1"/>
      <c r="B400" s="1"/>
    </row>
    <row r="401" ht="15.75">
      <c r="A401" s="1"/>
      <c r="B401" s="1"/>
      <c r="C401" s="1"/>
      <c r="D401" s="1"/>
    </row>
    <row r="402" s="44" customFormat="1" ht="21">
      <c r="A402" s="45" t="s">
        <v>204</v>
      </c>
      <c r="B402" s="46"/>
    </row>
    <row r="403" ht="15.75">
      <c r="A403" s="1"/>
      <c r="B403" s="1"/>
      <c r="C403" s="1"/>
    </row>
    <row r="404" ht="15.75">
      <c r="A404" s="1"/>
      <c r="B404" s="1"/>
      <c r="C404" s="1"/>
      <c r="D404" s="1"/>
    </row>
    <row r="405" ht="15.75">
      <c r="A405" s="1"/>
      <c r="B405" s="1"/>
      <c r="C405" s="1"/>
    </row>
    <row r="406" ht="15.75">
      <c r="A406" s="1"/>
      <c r="C406" s="1"/>
    </row>
    <row r="407" ht="15.75">
      <c r="A407" s="1"/>
      <c r="C407" s="1"/>
    </row>
    <row r="408" ht="15.75">
      <c r="A408" s="1"/>
    </row>
    <row r="409" ht="15.75">
      <c r="A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  <c r="KJ409" s="1"/>
      <c r="KK409" s="1"/>
      <c r="KL409" s="1"/>
      <c r="KM409" s="1"/>
      <c r="KN409" s="1"/>
      <c r="KO409" s="1"/>
      <c r="KP409" s="1"/>
      <c r="KQ409" s="1"/>
      <c r="KR409" s="1"/>
      <c r="KS409" s="1"/>
      <c r="KT409" s="1"/>
      <c r="KU409" s="1"/>
      <c r="KV409" s="1"/>
      <c r="KW409" s="1"/>
      <c r="KX409" s="1"/>
      <c r="KY409" s="1"/>
      <c r="KZ409" s="1"/>
      <c r="LA409" s="1"/>
      <c r="LB409" s="1"/>
      <c r="LC409" s="1"/>
      <c r="LD409" s="1"/>
      <c r="LE409" s="1"/>
      <c r="LF409" s="1"/>
      <c r="LG409" s="1"/>
      <c r="LH409" s="1"/>
      <c r="LI409" s="1"/>
      <c r="LJ409" s="1"/>
      <c r="LK409" s="1"/>
      <c r="LL409" s="1"/>
      <c r="LM409" s="1"/>
      <c r="LN409" s="1"/>
      <c r="LO409" s="1"/>
      <c r="LP409" s="1"/>
      <c r="LQ409" s="1"/>
      <c r="LR409" s="1"/>
      <c r="LS409" s="1"/>
      <c r="LT409" s="1"/>
      <c r="LU409" s="1"/>
      <c r="LV409" s="1"/>
      <c r="LW409" s="1"/>
      <c r="LX409" s="1"/>
      <c r="LY409" s="1"/>
      <c r="LZ409" s="1"/>
      <c r="MA409" s="1"/>
      <c r="MB409" s="1"/>
      <c r="MC409" s="1"/>
      <c r="MD409" s="1"/>
      <c r="ME409" s="1"/>
      <c r="MF409" s="1"/>
      <c r="MG409" s="1"/>
      <c r="MH409" s="1"/>
      <c r="MI409" s="1"/>
      <c r="MJ409" s="1"/>
      <c r="MK409" s="1"/>
      <c r="ML409" s="1"/>
      <c r="MM409" s="1"/>
      <c r="MN409" s="1"/>
      <c r="MO409" s="1"/>
      <c r="MP409" s="1"/>
      <c r="MQ409" s="1"/>
      <c r="MR409" s="1"/>
      <c r="MS409" s="1"/>
      <c r="MT409" s="1"/>
      <c r="MU409" s="1"/>
      <c r="MV409" s="1"/>
      <c r="MW409" s="1"/>
      <c r="MX409" s="1"/>
      <c r="MY409" s="1"/>
      <c r="MZ409" s="1"/>
      <c r="NA409" s="1"/>
      <c r="NB409" s="1"/>
      <c r="NC409" s="1"/>
      <c r="ND409" s="1"/>
      <c r="NE409" s="1"/>
      <c r="NF409" s="1"/>
      <c r="NG409" s="1"/>
      <c r="NH409" s="1"/>
      <c r="NI409" s="1"/>
      <c r="NJ409" s="1"/>
      <c r="NK409" s="1"/>
      <c r="NL409" s="1"/>
      <c r="NM409" s="1"/>
      <c r="NN409" s="1"/>
      <c r="NO409" s="1"/>
      <c r="NP409" s="1"/>
      <c r="NQ409" s="1"/>
      <c r="NR409" s="1"/>
      <c r="NS409" s="1"/>
      <c r="NT409" s="1"/>
      <c r="NU409" s="1"/>
      <c r="NV409" s="1"/>
      <c r="NW409" s="1"/>
      <c r="NX409" s="1"/>
      <c r="NY409" s="1"/>
      <c r="NZ409" s="1"/>
      <c r="OA409" s="1"/>
      <c r="OB409" s="1"/>
      <c r="OC409" s="1"/>
      <c r="OD409" s="1"/>
      <c r="OE409" s="1"/>
      <c r="OF409" s="1"/>
      <c r="OG409" s="1"/>
      <c r="OH409" s="1"/>
      <c r="OI409" s="1"/>
      <c r="OJ409" s="1"/>
      <c r="OK409" s="1"/>
      <c r="OL409" s="1"/>
      <c r="OM409" s="1"/>
      <c r="ON409" s="1"/>
      <c r="OO409" s="1"/>
      <c r="OP409" s="1"/>
      <c r="OQ409" s="1"/>
      <c r="OR409" s="1"/>
      <c r="OS409" s="1"/>
      <c r="OT409" s="1"/>
      <c r="OU409" s="1"/>
      <c r="OV409" s="1"/>
      <c r="OW409" s="1"/>
      <c r="OX409" s="1"/>
      <c r="OY409" s="1"/>
      <c r="OZ409" s="1"/>
      <c r="PA409" s="1"/>
      <c r="PB409" s="1"/>
      <c r="PC409" s="1"/>
      <c r="PD409" s="1"/>
      <c r="PE409" s="1"/>
      <c r="PF409" s="1"/>
      <c r="PG409" s="1"/>
      <c r="PH409" s="1"/>
      <c r="PI409" s="1"/>
      <c r="PJ409" s="1"/>
      <c r="PK409" s="1"/>
      <c r="PL409" s="1"/>
      <c r="PM409" s="1"/>
      <c r="PN409" s="1"/>
      <c r="PO409" s="1"/>
      <c r="PP409" s="1"/>
      <c r="PQ409" s="1"/>
      <c r="PR409" s="1"/>
      <c r="PS409" s="1"/>
      <c r="PT409" s="1"/>
      <c r="PU409" s="1"/>
      <c r="PV409" s="1"/>
      <c r="PW409" s="1"/>
      <c r="PX409" s="1"/>
      <c r="PY409" s="1"/>
      <c r="PZ409" s="1"/>
      <c r="QA409" s="1"/>
      <c r="QB409" s="1"/>
      <c r="QC409" s="1"/>
      <c r="QD409" s="1"/>
      <c r="QE409" s="1"/>
      <c r="QF409" s="1"/>
      <c r="QG409" s="1"/>
      <c r="QH409" s="1"/>
      <c r="QI409" s="1"/>
      <c r="QJ409" s="1"/>
      <c r="QK409" s="1"/>
      <c r="QL409" s="1"/>
      <c r="QM409" s="1"/>
      <c r="QN409" s="1"/>
      <c r="QO409" s="1"/>
      <c r="QP409" s="1"/>
      <c r="QQ409" s="1"/>
      <c r="QR409" s="1"/>
      <c r="QS409" s="1"/>
      <c r="QT409" s="1"/>
      <c r="QU409" s="1"/>
      <c r="QV409" s="1"/>
      <c r="QW409" s="1"/>
      <c r="QX409" s="1"/>
      <c r="QY409" s="1"/>
      <c r="QZ409" s="1"/>
      <c r="RA409" s="1"/>
      <c r="RB409" s="1"/>
      <c r="RC409" s="1"/>
      <c r="RD409" s="1"/>
      <c r="RE409" s="1"/>
      <c r="RF409" s="1"/>
      <c r="RG409" s="1"/>
      <c r="RH409" s="1"/>
      <c r="RI409" s="1"/>
      <c r="RJ409" s="1"/>
      <c r="RK409" s="1"/>
      <c r="RL409" s="1"/>
      <c r="RM409" s="1"/>
      <c r="RN409" s="1"/>
      <c r="RO409" s="1"/>
      <c r="RP409" s="1"/>
      <c r="RQ409" s="1"/>
      <c r="RR409" s="1"/>
      <c r="RS409" s="1"/>
      <c r="RT409" s="1"/>
      <c r="RU409" s="1"/>
      <c r="RV409" s="1"/>
      <c r="RW409" s="1"/>
      <c r="RX409" s="1"/>
      <c r="RY409" s="1"/>
      <c r="RZ409" s="1"/>
      <c r="SA409" s="1"/>
      <c r="SB409" s="1"/>
      <c r="SC409" s="1"/>
      <c r="SD409" s="1"/>
      <c r="SE409" s="1"/>
      <c r="SF409" s="1"/>
      <c r="SG409" s="1"/>
      <c r="SH409" s="1"/>
      <c r="SI409" s="1"/>
      <c r="SJ409" s="1"/>
      <c r="SK409" s="1"/>
      <c r="SL409" s="1"/>
      <c r="SM409" s="1"/>
      <c r="SN409" s="1"/>
      <c r="SO409" s="1"/>
      <c r="SP409" s="1"/>
      <c r="SQ409" s="1"/>
      <c r="SR409" s="1"/>
      <c r="SS409" s="1"/>
      <c r="ST409" s="1"/>
      <c r="SU409" s="1"/>
      <c r="SV409" s="1"/>
      <c r="SW409" s="1"/>
      <c r="SX409" s="1"/>
      <c r="SY409" s="1"/>
      <c r="SZ409" s="1"/>
      <c r="TA409" s="1"/>
      <c r="TB409" s="1"/>
      <c r="TC409" s="1"/>
      <c r="TD409" s="1"/>
      <c r="TE409" s="1"/>
      <c r="TF409" s="1"/>
      <c r="TG409" s="1"/>
      <c r="TH409" s="1"/>
      <c r="TI409" s="1"/>
      <c r="TJ409" s="1"/>
      <c r="TK409" s="1"/>
      <c r="TL409" s="1"/>
      <c r="TM409" s="1"/>
      <c r="TN409" s="1"/>
      <c r="TO409" s="1"/>
      <c r="TP409" s="1"/>
      <c r="TQ409" s="1"/>
      <c r="TR409" s="1"/>
      <c r="TS409" s="1"/>
      <c r="TT409" s="1"/>
      <c r="TU409" s="1"/>
      <c r="TV409" s="1"/>
      <c r="TW409" s="1"/>
      <c r="TX409" s="1"/>
      <c r="TY409" s="1"/>
      <c r="TZ409" s="1"/>
      <c r="UA409" s="1"/>
      <c r="UB409" s="1"/>
      <c r="UC409" s="1"/>
      <c r="UD409" s="1"/>
      <c r="UE409" s="1"/>
      <c r="UF409" s="1"/>
      <c r="UG409" s="1"/>
      <c r="UH409" s="1"/>
      <c r="UI409" s="1"/>
      <c r="UJ409" s="1"/>
      <c r="UK409" s="1"/>
      <c r="UL409" s="1"/>
      <c r="UM409" s="1"/>
      <c r="UN409" s="1"/>
      <c r="UO409" s="1"/>
      <c r="UP409" s="1"/>
      <c r="UQ409" s="1"/>
      <c r="UR409" s="1"/>
      <c r="US409" s="1"/>
      <c r="UT409" s="1"/>
      <c r="UU409" s="1"/>
      <c r="UV409" s="1"/>
      <c r="UW409" s="1"/>
      <c r="UX409" s="1"/>
      <c r="UY409" s="1"/>
      <c r="UZ409" s="1"/>
      <c r="VA409" s="1"/>
      <c r="VB409" s="1"/>
      <c r="VC409" s="1"/>
      <c r="VD409" s="1"/>
      <c r="VE409" s="1"/>
      <c r="VF409" s="1"/>
      <c r="VG409" s="1"/>
      <c r="VH409" s="1"/>
      <c r="VI409" s="1"/>
      <c r="VJ409" s="1"/>
      <c r="VK409" s="1"/>
      <c r="VL409" s="1"/>
      <c r="VM409" s="1"/>
      <c r="VN409" s="1"/>
      <c r="VO409" s="1"/>
      <c r="VP409" s="1"/>
      <c r="VQ409" s="1"/>
      <c r="VR409" s="1"/>
      <c r="VS409" s="1"/>
      <c r="VT409" s="1"/>
      <c r="VU409" s="1"/>
      <c r="VV409" s="1"/>
      <c r="VW409" s="1"/>
      <c r="VX409" s="1"/>
      <c r="VY409" s="1"/>
      <c r="VZ409" s="1"/>
      <c r="WA409" s="1"/>
      <c r="WB409" s="1"/>
      <c r="WC409" s="1"/>
      <c r="WD409" s="1"/>
      <c r="WE409" s="1"/>
      <c r="WF409" s="1"/>
      <c r="WG409" s="1"/>
      <c r="WH409" s="1"/>
      <c r="WI409" s="1"/>
      <c r="WJ409" s="1"/>
      <c r="WK409" s="1"/>
      <c r="WL409" s="1"/>
      <c r="WM409" s="1"/>
      <c r="WN409" s="1"/>
      <c r="WO409" s="1"/>
      <c r="WP409" s="1"/>
      <c r="WQ409" s="1"/>
      <c r="WR409" s="1"/>
      <c r="WS409" s="1"/>
      <c r="WT409" s="1"/>
      <c r="WU409" s="1"/>
      <c r="WV409" s="1"/>
      <c r="WW409" s="1"/>
      <c r="WX409" s="1"/>
      <c r="WY409" s="1"/>
      <c r="WZ409" s="1"/>
      <c r="XA409" s="1"/>
      <c r="XB409" s="1"/>
      <c r="XC409" s="1"/>
      <c r="XD409" s="1"/>
      <c r="XE409" s="1"/>
      <c r="XF409" s="1"/>
      <c r="XG409" s="1"/>
      <c r="XH409" s="1"/>
      <c r="XI409" s="1"/>
      <c r="XJ409" s="1"/>
      <c r="XK409" s="1"/>
      <c r="XL409" s="1"/>
      <c r="XM409" s="1"/>
      <c r="XN409" s="1"/>
      <c r="XO409" s="1"/>
      <c r="XP409" s="1"/>
      <c r="XQ409" s="1"/>
      <c r="XR409" s="1"/>
      <c r="XS409" s="1"/>
      <c r="XT409" s="1"/>
      <c r="XU409" s="1"/>
      <c r="XV409" s="1"/>
      <c r="XW409" s="1"/>
      <c r="XX409" s="1"/>
      <c r="XY409" s="1"/>
      <c r="XZ409" s="1"/>
      <c r="YA409" s="1"/>
      <c r="YB409" s="1"/>
      <c r="YC409" s="1"/>
      <c r="YD409" s="1"/>
      <c r="YE409" s="1"/>
      <c r="YF409" s="1"/>
      <c r="YG409" s="1"/>
      <c r="YH409" s="1"/>
      <c r="YI409" s="1"/>
      <c r="YJ409" s="1"/>
      <c r="YK409" s="1"/>
      <c r="YL409" s="1"/>
      <c r="YM409" s="1"/>
      <c r="YN409" s="1"/>
      <c r="YO409" s="1"/>
      <c r="YP409" s="1"/>
      <c r="YQ409" s="1"/>
      <c r="YR409" s="1"/>
      <c r="YS409" s="1"/>
      <c r="YT409" s="1"/>
      <c r="YU409" s="1"/>
      <c r="YV409" s="1"/>
      <c r="YW409" s="1"/>
      <c r="YX409" s="1"/>
      <c r="YY409" s="1"/>
      <c r="YZ409" s="1"/>
      <c r="ZA409" s="1"/>
      <c r="ZB409" s="1"/>
      <c r="ZC409" s="1"/>
      <c r="ZD409" s="1"/>
      <c r="ZE409" s="1"/>
      <c r="ZF409" s="1"/>
      <c r="ZG409" s="1"/>
      <c r="ZH409" s="1"/>
      <c r="ZI409" s="1"/>
      <c r="ZJ409" s="1"/>
      <c r="ZK409" s="1"/>
      <c r="ZL409" s="1"/>
      <c r="ZM409" s="1"/>
      <c r="ZN409" s="1"/>
      <c r="ZO409" s="1"/>
      <c r="ZP409" s="1"/>
      <c r="ZQ409" s="1"/>
      <c r="ZR409" s="1"/>
      <c r="ZS409" s="1"/>
      <c r="ZT409" s="1"/>
      <c r="ZU409" s="1"/>
      <c r="ZV409" s="1"/>
      <c r="ZW409" s="1"/>
      <c r="ZX409" s="1"/>
      <c r="ZY409" s="1"/>
      <c r="ZZ409" s="1"/>
      <c r="AAA409" s="1"/>
      <c r="AAB409" s="1"/>
      <c r="AAC409" s="1"/>
      <c r="AAD409" s="1"/>
      <c r="AAE409" s="1"/>
      <c r="AAF409" s="1"/>
      <c r="AAG409" s="1"/>
      <c r="AAH409" s="1"/>
      <c r="AAI409" s="1"/>
      <c r="AAJ409" s="1"/>
      <c r="AAK409" s="1"/>
      <c r="AAL409" s="1"/>
      <c r="AAM409" s="1"/>
      <c r="AAN409" s="1"/>
      <c r="AAO409" s="1"/>
      <c r="AAP409" s="1"/>
      <c r="AAQ409" s="1"/>
      <c r="AAR409" s="1"/>
      <c r="AAS409" s="1"/>
      <c r="AAT409" s="1"/>
      <c r="AAU409" s="1"/>
      <c r="AAV409" s="1"/>
      <c r="AAW409" s="1"/>
      <c r="AAX409" s="1"/>
      <c r="AAY409" s="1"/>
      <c r="AAZ409" s="1"/>
      <c r="ABA409" s="1"/>
      <c r="ABB409" s="1"/>
      <c r="ABC409" s="1"/>
      <c r="ABD409" s="1"/>
      <c r="ABE409" s="1"/>
      <c r="ABF409" s="1"/>
      <c r="ABG409" s="1"/>
      <c r="ABH409" s="1"/>
      <c r="ABI409" s="1"/>
      <c r="ABJ409" s="1"/>
      <c r="ABK409" s="1"/>
      <c r="ABL409" s="1"/>
      <c r="ABM409" s="1"/>
      <c r="ABN409" s="1"/>
      <c r="ABO409" s="1"/>
      <c r="ABP409" s="1"/>
      <c r="ABQ409" s="1"/>
      <c r="ABR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</sheetData>
  <mergeCells count="26">
    <mergeCell ref="A5:B5"/>
    <mergeCell ref="A7:B7"/>
    <mergeCell ref="A29:B29"/>
    <mergeCell ref="A45:B45"/>
    <mergeCell ref="A63:B63"/>
    <mergeCell ref="A85:B85"/>
    <mergeCell ref="A110:B110"/>
    <mergeCell ref="A119:B119"/>
    <mergeCell ref="A134:B134"/>
    <mergeCell ref="A160:B160"/>
    <mergeCell ref="A174:B174"/>
    <mergeCell ref="A188:B188"/>
    <mergeCell ref="A204:B204"/>
    <mergeCell ref="A252:B252"/>
    <mergeCell ref="A266:A267"/>
    <mergeCell ref="B266:B267"/>
    <mergeCell ref="A273:B273"/>
    <mergeCell ref="A288:B288"/>
    <mergeCell ref="A308:B308"/>
    <mergeCell ref="A327:B327"/>
    <mergeCell ref="A339:B339"/>
    <mergeCell ref="A349:B349"/>
    <mergeCell ref="A356:B356"/>
    <mergeCell ref="A363:B363"/>
    <mergeCell ref="A370:B370"/>
    <mergeCell ref="A391:B391"/>
  </mergeCells>
  <printOptions headings="0" gridLines="0"/>
  <pageMargins left="0.70866141732283472" right="0.70866141732283472" top="0.74803149606299213" bottom="0.74803149606299213" header="0.31496062992125984" footer="0.31496062992125984"/>
  <pageSetup blackAndWhite="0" cellComments="none" copies="1" draft="0" errors="displayed" firstPageNumber="-1" fitToHeight="0" fitToWidth="0" horizontalDpi="600" orientation="portrait" pageOrder="downThenOver" paperSize="9" scale="100" useFirstPageNumber="0" usePrinterDefaults="1" verticalDpi="600"/>
  <headerFooter differentFirst="1">
    <oddHeader>&amp;C 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ПРИМАКОВ Геннадій Анатолійович</cp:lastModifiedBy>
  <cp:revision>6</cp:revision>
  <dcterms:created xsi:type="dcterms:W3CDTF">2022-01-27T10:07:11Z</dcterms:created>
  <dcterms:modified xsi:type="dcterms:W3CDTF">2022-02-04T08:04:21Z</dcterms:modified>
</cp:coreProperties>
</file>