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Print_Titles" localSheetId="0">Лист1!$A:$C</definedName>
  </definedNames>
  <calcPr/>
</workbook>
</file>

<file path=xl/sharedStrings.xml><?xml version="1.0" encoding="utf-8"?>
<sst xmlns="http://schemas.openxmlformats.org/spreadsheetml/2006/main" count="139" uniqueCount="139">
  <si>
    <t xml:space="preserve">Додаток №1 до рішення виконавчого комітету Менської міської ради 28 січня 2022 року №___
</t>
  </si>
  <si>
    <t xml:space="preserve">Звіт про виконання бюджету Менської ТГ за 2021 рік</t>
  </si>
  <si>
    <t xml:space="preserve">Дохідна частина бюджету</t>
  </si>
  <si>
    <t>грн.</t>
  </si>
  <si>
    <t>ККД</t>
  </si>
  <si>
    <t>Доходи</t>
  </si>
  <si>
    <t xml:space="preserve">Звітні дані за 2020 рік</t>
  </si>
  <si>
    <t xml:space="preserve">Бюджет на 2021 рік з урахуванням змін </t>
  </si>
  <si>
    <t xml:space="preserve">Бюджет на звітний період з урахуванням змін</t>
  </si>
  <si>
    <t xml:space="preserve">Виконано за 2021 рік</t>
  </si>
  <si>
    <t xml:space="preserve">% виконання</t>
  </si>
  <si>
    <t xml:space="preserve">До звітних даних за 2020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</si>
  <si>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</si>
  <si>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</si>
  <si>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</si>
  <si>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</si>
  <si>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</si>
  <si>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</si>
  <si>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</si>
  <si>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</si>
  <si>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</si>
  <si>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</si>
  <si>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</si>
  <si>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</si>
  <si>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</si>
  <si>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</si>
  <si>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</si>
  <si>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</si>
  <si>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 </t>
  </si>
  <si>
    <t xml:space="preserve">Податок на прибуток підприємств та фінансових установ комунальної власності 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</si>
  <si>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</si>
  <si>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</si>
  <si>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</si>
  <si>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</si>
  <si>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спеціальне використання води водних об`єктів місцевого значення </t>
  </si>
  <si>
    <t xml:space="preserve">Рентна плата за користування надрами </t>
  </si>
  <si>
    <t xml:space="preserve">Рентна плата за користування надрами для видобування корисних копалин загальнодержавного значення </t>
  </si>
  <si>
    <t xml:space="preserve">Рентна плата за користування надрами для видобування корисних копалин місцевого значення 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</si>
  <si>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</si>
  <si>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</si>
  <si>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</si>
  <si>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</si>
  <si>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</si>
  <si>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Місцеві податки 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</si>
  <si>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</si>
  <si>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</si>
  <si>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</si>
  <si>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</si>
  <si>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</si>
  <si>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</si>
  <si>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</si>
  <si>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</si>
  <si>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</si>
  <si>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Транспортний податок з фізичних осіб </t>
  </si>
  <si>
    <t xml:space="preserve">Транспортний податок з юридичних осіб </t>
  </si>
  <si>
    <t xml:space="preserve">Туристичний збір </t>
  </si>
  <si>
    <t xml:space="preserve">Туристичний збір, сплачений юридичними особами </t>
  </si>
  <si>
    <t xml:space="preserve">Туристичний збір, сплачений фізичними особами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</si>
  <si>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</si>
  <si>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</si>
  <si>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</si>
  <si>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</si>
  <si>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Неподаткові надходження  </t>
  </si>
  <si>
    <t xml:space="preserve">Доходи від власності та підприємницької діяльності  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</si>
  <si>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</si>
  <si>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</si>
  <si>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Інші надходження  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</si>
  <si>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</si>
  <si>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</si>
  <si>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</si>
  <si>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</si>
  <si>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</si>
  <si>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</si>
  <si>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</si>
  <si>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</si>
  <si>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</si>
  <si>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</si>
  <si>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</si>
  <si>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</si>
  <si>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</si>
  <si>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</si>
  <si>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</si>
  <si>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</si>
  <si>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Доходи від операцій з капіталом  </t>
  </si>
  <si>
    <t xml:space="preserve">Надходження від продажу основного капіталу  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</si>
  <si>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</si>
  <si>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</si>
  <si>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</si>
  <si>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</si>
  <si>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</si>
  <si>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</si>
  <si>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</si>
  <si>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</si>
  <si>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Медична субвенція з державного бюджету місцевим бюджетам 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</si>
  <si>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</si>
  <si>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розвиток мережі центрів надання адміністративних послуг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</si>
  <si>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</si>
  <si>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</si>
  <si>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</si>
  <si>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 </t>
  </si>
  <si>
    <t xml:space="preserve">Субвенції з місцевих бюджетів іншим місцевим бюджетам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</si>
  <si>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</si>
  <si>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</si>
  <si>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за рахунок залишку коштів освітньої субвенції, що утворився на початок бюджетного періоду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</si>
  <si>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</si>
  <si>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</si>
  <si>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</si>
  <si>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</si>
  <si>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Інші субвенції з місцевого бюджету</t>
  </si>
  <si>
    <t xml:space="preserve"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</si>
  <si>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</si>
  <si>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Всього без урахування трансферт</t>
  </si>
  <si>
    <t>Всього</t>
  </si>
  <si>
    <t xml:space="preserve">Спеціальний фонд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</si>
  <si>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</si>
  <si>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</si>
  <si>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</si>
  <si>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об`єкти 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</si>
  <si>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</si>
  <si>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Надходження коштів від відшкодування втрат сільськогосподарського і лісогосподарського виробництва 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</si>
  <si>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</si>
  <si>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Надходження коштів пайової участі у розвитку інфраструктури населеного пункту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</si>
  <si>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</si>
  <si>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</si>
  <si>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</si>
  <si>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</si>
  <si>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Надходження бюджетних установ від реалізації в установленому порядку майна (крім нерухомого майна) </t>
  </si>
  <si>
    <t xml:space="preserve">Інші джерела власних надходжень бюджетних установ  </t>
  </si>
  <si>
    <t xml:space="preserve">Благодійні внески, гранти та дарунки 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</si>
  <si>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</si>
  <si>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Кошти від продажу землі і нематеріальних активів </t>
  </si>
  <si>
    <t xml:space="preserve">Кошти від продажу землі  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</si>
  <si>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</si>
  <si>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Гранти (дарунки), що надійшли до бюджетів усіх рівнів  </t>
  </si>
  <si>
    <t xml:space="preserve">Надходження в рамках програм допомоги урядів іноземних держав, міжнародних організацій, донорських установ</t>
  </si>
  <si>
    <t xml:space="preserve">Всього доходів спеціального фонду</t>
  </si>
  <si>
    <t xml:space="preserve">Всього доходів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</si>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</sst>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0.00"/>
  </numFmts>
  <fonts count="9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b/>
      <sz val="10.000000"/>
    </font>
    <font>
      <name val="Times New Roman"/>
      <b/>
      <color theme="1"/>
      <sz val="11.000000"/>
    </font>
    <font>
      <name val="Times New Roman"/>
      <b/>
      <i/>
      <color theme="1"/>
      <sz val="10.000000"/>
    </font>
    <font>
      <name val="Times New Roman"/>
      <sz val="10.000000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7" tint="0.399975585192419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58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 wrapText="1"/>
    </xf>
    <xf fontId="1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2" fillId="0" borderId="0" numFmtId="0" xfId="0" applyFont="1"/>
    <xf fontId="4" fillId="0" borderId="0" numFmtId="0" xfId="0" applyFont="1"/>
    <xf fontId="4" fillId="0" borderId="0" numFmtId="0" xfId="0" applyFont="1" applyAlignment="1">
      <alignment horizontal="center"/>
    </xf>
    <xf fontId="1" fillId="0" borderId="1" numFmtId="0" xfId="0" applyFont="1" applyBorder="1"/>
    <xf fontId="2" fillId="0" borderId="1" numFmtId="0" xfId="0" applyFont="1" applyBorder="1" applyAlignment="1">
      <alignment horizontal="center"/>
    </xf>
    <xf fontId="2" fillId="0" borderId="1" numFmtId="0" xfId="0" applyFont="1" applyBorder="1" applyAlignment="1">
      <alignment horizontal="center" vertical="center"/>
    </xf>
    <xf fontId="5" fillId="0" borderId="2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/>
    </xf>
    <xf fontId="1" fillId="0" borderId="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/>
    </xf>
    <xf fontId="6" fillId="2" borderId="1" numFmtId="0" xfId="0" applyFont="1" applyFill="1" applyBorder="1" applyAlignment="1">
      <alignment horizontal="center"/>
    </xf>
    <xf fontId="5" fillId="2" borderId="5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 wrapText="1"/>
    </xf>
    <xf fontId="2" fillId="3" borderId="1" numFmtId="0" xfId="0" applyFont="1" applyFill="1" applyBorder="1"/>
    <xf fontId="2" fillId="3" borderId="1" numFmtId="0" xfId="0" applyFont="1" applyFill="1" applyBorder="1" applyAlignment="1">
      <alignment horizontal="center" vertical="center" wrapText="1"/>
    </xf>
    <xf fontId="5" fillId="3" borderId="1" numFmtId="160" xfId="0" applyNumberFormat="1" applyFont="1" applyFill="1" applyBorder="1"/>
    <xf fontId="2" fillId="3" borderId="1" numFmtId="160" xfId="0" applyNumberFormat="1" applyFont="1" applyFill="1" applyBorder="1"/>
    <xf fontId="7" fillId="0" borderId="1" numFmtId="0" xfId="0" applyFont="1" applyBorder="1" applyAlignment="1">
      <alignment vertical="center" wrapText="1"/>
    </xf>
    <xf fontId="8" fillId="0" borderId="1" numFmtId="160" xfId="0" applyNumberFormat="1" applyFont="1" applyBorder="1"/>
    <xf fontId="1" fillId="0" borderId="1" numFmtId="160" xfId="0" applyNumberFormat="1" applyFont="1" applyBorder="1"/>
    <xf fontId="1" fillId="0" borderId="1" numFmtId="0" xfId="0" applyFont="1" applyBorder="1" applyAlignment="1">
      <alignment vertical="center" wrapText="1"/>
    </xf>
    <xf fontId="2" fillId="4" borderId="1" numFmtId="0" xfId="0" applyFont="1" applyFill="1" applyBorder="1"/>
    <xf fontId="5" fillId="4" borderId="1" numFmtId="160" xfId="0" applyNumberFormat="1" applyFont="1" applyFill="1" applyBorder="1"/>
    <xf fontId="2" fillId="4" borderId="1" numFmtId="160" xfId="0" applyNumberFormat="1" applyFont="1" applyFill="1" applyBorder="1"/>
    <xf fontId="2" fillId="5" borderId="1" numFmtId="0" xfId="0" applyFont="1" applyFill="1" applyBorder="1"/>
    <xf fontId="5" fillId="5" borderId="1" numFmtId="160" xfId="0" applyNumberFormat="1" applyFont="1" applyFill="1" applyBorder="1"/>
    <xf fontId="2" fillId="5" borderId="1" numFmtId="160" xfId="0" applyNumberFormat="1" applyFont="1" applyFill="1" applyBorder="1"/>
    <xf fontId="1" fillId="6" borderId="1" numFmtId="0" xfId="0" applyFont="1" applyFill="1" applyBorder="1" applyAlignment="1">
      <alignment horizontal="center"/>
    </xf>
    <xf fontId="6" fillId="6" borderId="1" numFmtId="0" xfId="0" applyFont="1" applyFill="1" applyBorder="1" applyAlignment="1">
      <alignment horizontal="center"/>
    </xf>
    <xf fontId="5" fillId="6" borderId="5" numFmtId="0" xfId="0" applyFont="1" applyFill="1" applyBorder="1" applyAlignment="1">
      <alignment horizontal="center" vertical="center" wrapText="1"/>
    </xf>
    <xf fontId="2" fillId="6" borderId="1" numFmtId="0" xfId="0" applyFont="1" applyFill="1" applyBorder="1" applyAlignment="1">
      <alignment horizontal="center" vertical="center" wrapText="1"/>
    </xf>
    <xf fontId="2" fillId="7" borderId="1" numFmtId="0" xfId="0" applyFont="1" applyFill="1" applyBorder="1"/>
    <xf fontId="2" fillId="7" borderId="1" numFmtId="0" xfId="0" applyFont="1" applyFill="1" applyBorder="1" applyAlignment="1">
      <alignment horizontal="center" vertical="center" wrapText="1"/>
    </xf>
    <xf fontId="5" fillId="7" borderId="1" numFmtId="160" xfId="0" applyNumberFormat="1" applyFont="1" applyFill="1" applyBorder="1"/>
    <xf fontId="2" fillId="7" borderId="1" numFmtId="160" xfId="0" applyNumberFormat="1" applyFont="1" applyFill="1" applyBorder="1"/>
    <xf fontId="1" fillId="8" borderId="1" numFmtId="160" xfId="0" applyNumberFormat="1" applyFont="1" applyFill="1" applyBorder="1"/>
    <xf fontId="1" fillId="7" borderId="1" numFmtId="160" xfId="0" applyNumberFormat="1" applyFont="1" applyFill="1" applyBorder="1"/>
    <xf fontId="1" fillId="8" borderId="1" numFmtId="0" xfId="0" applyFont="1" applyFill="1" applyBorder="1"/>
    <xf fontId="1" fillId="8" borderId="1" numFmtId="0" xfId="0" applyFont="1" applyFill="1" applyBorder="1" applyAlignment="1">
      <alignment horizontal="center" vertical="center" wrapText="1"/>
    </xf>
    <xf fontId="8" fillId="8" borderId="1" numFmtId="160" xfId="0" applyNumberFormat="1" applyFont="1" applyFill="1" applyBorder="1"/>
    <xf fontId="2" fillId="4" borderId="3" numFmtId="0" xfId="0" applyFont="1" applyFill="1" applyBorder="1"/>
    <xf fontId="2" fillId="4" borderId="4" numFmtId="0" xfId="0" applyFont="1" applyFill="1" applyBorder="1"/>
    <xf fontId="2" fillId="5" borderId="3" numFmtId="0" xfId="0" applyFont="1" applyFill="1" applyBorder="1"/>
    <xf fontId="2" fillId="5" borderId="4" numFmtId="0" xfId="0" applyFont="1" applyFill="1" applyBorder="1"/>
    <xf fontId="2" fillId="9" borderId="3" numFmtId="0" xfId="0" applyFont="1" applyFill="1" applyBorder="1"/>
    <xf fontId="2" fillId="9" borderId="4" numFmtId="0" xfId="0" applyFont="1" applyFill="1" applyBorder="1"/>
    <xf fontId="5" fillId="9" borderId="1" numFmtId="160" xfId="0" applyNumberFormat="1" applyFont="1" applyFill="1" applyBorder="1"/>
    <xf fontId="2" fillId="9" borderId="1" numFmtId="16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D152" activeCellId="0" sqref="D151:D152"/>
    </sheetView>
  </sheetViews>
  <sheetFormatPr defaultRowHeight="13.5"/>
  <cols>
    <col bestFit="1" customWidth="1" min="1" max="1" style="1" width="0.140625"/>
    <col bestFit="1" min="2" max="2" style="1" width="9.140625"/>
    <col bestFit="1" customWidth="1" min="3" max="3" style="1" width="48"/>
    <col bestFit="1" customWidth="1" min="4" max="4" style="1" width="13.85546875"/>
    <col bestFit="1" customWidth="1" min="5" max="5" style="1" width="14.28515625"/>
    <col bestFit="1" customWidth="1" min="6" max="6" style="1" width="14.5703125"/>
    <col bestFit="1" customWidth="1" min="7" max="7" style="1" width="14.7109375"/>
    <col bestFit="1" customWidth="1" min="8" max="8" style="1" width="11"/>
    <col bestFit="1" customWidth="1" min="9" max="9" style="1" width="10.85546875"/>
    <col bestFit="1" customWidth="1" min="10" max="10" style="1" width="13.42578125"/>
    <col bestFit="1" customWidth="1" min="11" max="11" style="1" width="10.28515625"/>
    <col bestFit="1" min="12" max="16384" style="1" width="9.140625"/>
  </cols>
  <sheetData>
    <row r="1">
      <c r="A1" s="2"/>
      <c r="B1" s="2"/>
      <c r="C1" s="2"/>
      <c r="D1" s="2"/>
      <c r="E1" s="2"/>
      <c r="F1" s="2"/>
      <c r="G1" s="3" t="s">
        <v>0</v>
      </c>
      <c r="H1" s="4"/>
      <c r="I1" s="4"/>
      <c r="J1" s="4"/>
      <c r="K1" s="4"/>
      <c r="L1" s="2"/>
    </row>
    <row r="2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2"/>
    </row>
    <row r="3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2"/>
    </row>
    <row r="4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2"/>
    </row>
    <row r="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2"/>
    </row>
    <row r="6" ht="21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ht="17.25">
      <c r="A7" s="7" t="s">
        <v>2</v>
      </c>
      <c r="B7" s="8" t="s">
        <v>2</v>
      </c>
      <c r="C7" s="8"/>
      <c r="D7" s="8"/>
      <c r="E7" s="8"/>
      <c r="F7" s="8"/>
      <c r="G7" s="8"/>
      <c r="H7" s="8"/>
      <c r="I7" s="8"/>
      <c r="J7" s="8"/>
      <c r="K7" s="8"/>
      <c r="L7" s="1"/>
    </row>
    <row r="8">
      <c r="K8" s="1" t="s">
        <v>3</v>
      </c>
    </row>
    <row r="9" ht="28.5" customHeight="1">
      <c r="A9" s="9"/>
      <c r="B9" s="10" t="s">
        <v>4</v>
      </c>
      <c r="C9" s="11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3" t="s">
        <v>10</v>
      </c>
      <c r="I9" s="14"/>
      <c r="J9" s="13" t="s">
        <v>11</v>
      </c>
      <c r="K9" s="14"/>
    </row>
    <row r="10" ht="63" customHeight="1">
      <c r="A10" s="9"/>
      <c r="B10" s="15"/>
      <c r="C10" s="16"/>
      <c r="D10" s="17"/>
      <c r="E10" s="17"/>
      <c r="F10" s="17"/>
      <c r="G10" s="17"/>
      <c r="H10" s="18" t="s">
        <v>12</v>
      </c>
      <c r="I10" s="18" t="s">
        <v>13</v>
      </c>
      <c r="J10" s="18" t="s">
        <v>14</v>
      </c>
      <c r="K10" s="18" t="s">
        <v>15</v>
      </c>
    </row>
    <row r="11" ht="12" customHeight="1">
      <c r="A11" s="9"/>
      <c r="B11" s="15">
        <v>1</v>
      </c>
      <c r="C11" s="15">
        <v>2</v>
      </c>
      <c r="D11" s="17">
        <v>3</v>
      </c>
      <c r="E11" s="17">
        <v>4</v>
      </c>
      <c r="F11" s="17">
        <v>5</v>
      </c>
      <c r="G11" s="17">
        <v>6</v>
      </c>
      <c r="H11" s="18" t="s">
        <v>16</v>
      </c>
      <c r="I11" s="18" t="s">
        <v>17</v>
      </c>
      <c r="J11" s="18" t="s">
        <v>18</v>
      </c>
      <c r="K11" s="18" t="s">
        <v>19</v>
      </c>
    </row>
    <row r="12" ht="14.25" customHeight="1">
      <c r="A12" s="9"/>
      <c r="B12" s="19"/>
      <c r="C12" s="20" t="s">
        <v>20</v>
      </c>
      <c r="D12" s="21"/>
      <c r="E12" s="21"/>
      <c r="F12" s="21"/>
      <c r="G12" s="21"/>
      <c r="H12" s="22"/>
      <c r="I12" s="22"/>
      <c r="J12" s="22"/>
      <c r="K12" s="22"/>
    </row>
    <row r="13">
      <c r="A13" s="9"/>
      <c r="B13" s="23">
        <v>10000000</v>
      </c>
      <c r="C13" s="24" t="s">
        <v>21</v>
      </c>
      <c r="D13" s="25">
        <f>D14+D22+D30+D36</f>
        <v>100645638.59</v>
      </c>
      <c r="E13" s="25">
        <f>E14+E22+E30+E36</f>
        <v>136386800</v>
      </c>
      <c r="F13" s="25">
        <f>F14+F22+F30+F36</f>
        <v>136386800</v>
      </c>
      <c r="G13" s="25">
        <f>G14+G22+G30+G36</f>
        <v>140618318.55000001</v>
      </c>
      <c r="H13" s="26">
        <f t="shared" ref="H13:H76" si="0">G13/E13*100</f>
        <v>103.10258657729341</v>
      </c>
      <c r="I13" s="26">
        <f t="shared" ref="I13:I76" si="1">G13/F13*100</f>
        <v>103.10258657729341</v>
      </c>
      <c r="J13" s="26">
        <f t="shared" ref="J13:J76" si="2">G13-D13</f>
        <v>39972679.960000008</v>
      </c>
      <c r="K13" s="26">
        <f t="shared" ref="K13:K76" si="3">G13/D13*100</f>
        <v>139.7162564816511</v>
      </c>
    </row>
    <row r="14" ht="24">
      <c r="A14" s="9"/>
      <c r="B14" s="9">
        <v>11000000</v>
      </c>
      <c r="C14" s="27" t="s">
        <v>22</v>
      </c>
      <c r="D14" s="28">
        <v>59932083.68</v>
      </c>
      <c r="E14" s="28">
        <v>81013000</v>
      </c>
      <c r="F14" s="28">
        <v>81013000</v>
      </c>
      <c r="G14" s="28">
        <f>85567405.7+G20</f>
        <v>85567846.900000006</v>
      </c>
      <c r="H14" s="29">
        <f t="shared" si="0"/>
        <v>105.62236542283338</v>
      </c>
      <c r="I14" s="29">
        <f t="shared" si="1"/>
        <v>105.62236542283338</v>
      </c>
      <c r="J14" s="29">
        <f t="shared" si="2"/>
        <v>25635763.220000006</v>
      </c>
      <c r="K14" s="29">
        <f t="shared" si="3"/>
        <v>142.77469035930574</v>
      </c>
    </row>
    <row r="15">
      <c r="A15" s="9"/>
      <c r="B15" s="9">
        <v>11010000</v>
      </c>
      <c r="C15" s="30" t="s">
        <v>23</v>
      </c>
      <c r="D15" s="28">
        <v>59931779.979999997</v>
      </c>
      <c r="E15" s="28">
        <v>81013000</v>
      </c>
      <c r="F15" s="28">
        <v>81013000</v>
      </c>
      <c r="G15" s="28">
        <v>85567405.700000003</v>
      </c>
      <c r="H15" s="29">
        <f t="shared" si="0"/>
        <v>105.62182081888092</v>
      </c>
      <c r="I15" s="29">
        <f t="shared" si="1"/>
        <v>105.62182081888092</v>
      </c>
      <c r="J15" s="29">
        <f t="shared" si="2"/>
        <v>25635625.720000006</v>
      </c>
      <c r="K15" s="29">
        <f t="shared" si="3"/>
        <v>142.77467768945783</v>
      </c>
    </row>
    <row r="16" ht="36">
      <c r="A16" s="9"/>
      <c r="B16" s="9">
        <v>11010100</v>
      </c>
      <c r="C16" s="30" t="s">
        <v>24</v>
      </c>
      <c r="D16" s="28">
        <v>43192391.700000003</v>
      </c>
      <c r="E16" s="28">
        <v>60105000</v>
      </c>
      <c r="F16" s="28">
        <v>60105000</v>
      </c>
      <c r="G16" s="28">
        <v>57753478.990000002</v>
      </c>
      <c r="H16" s="29">
        <f t="shared" si="0"/>
        <v>96.087644938025136</v>
      </c>
      <c r="I16" s="29">
        <f t="shared" si="1"/>
        <v>96.087644938025136</v>
      </c>
      <c r="J16" s="29">
        <f t="shared" si="2"/>
        <v>14561087.289999999</v>
      </c>
      <c r="K16" s="29">
        <f t="shared" si="3"/>
        <v>133.71215789840133</v>
      </c>
    </row>
    <row r="17" ht="60">
      <c r="A17" s="9"/>
      <c r="B17" s="9">
        <v>11010200</v>
      </c>
      <c r="C17" s="30" t="s">
        <v>25</v>
      </c>
      <c r="D17" s="28">
        <v>4856681.5599999996</v>
      </c>
      <c r="E17" s="28">
        <v>4606000</v>
      </c>
      <c r="F17" s="28">
        <v>4606000</v>
      </c>
      <c r="G17" s="28">
        <v>3911389.9199999999</v>
      </c>
      <c r="H17" s="29">
        <f t="shared" si="0"/>
        <v>84.919451150673027</v>
      </c>
      <c r="I17" s="29">
        <f t="shared" si="1"/>
        <v>84.919451150673027</v>
      </c>
      <c r="J17" s="29">
        <f t="shared" si="2"/>
        <v>-945291.63999999966</v>
      </c>
      <c r="K17" s="29">
        <f t="shared" si="3"/>
        <v>80.536264765936195</v>
      </c>
    </row>
    <row r="18" ht="36">
      <c r="A18" s="9"/>
      <c r="B18" s="9">
        <v>11010400</v>
      </c>
      <c r="C18" s="30" t="s">
        <v>26</v>
      </c>
      <c r="D18" s="28">
        <v>11459991.539999999</v>
      </c>
      <c r="E18" s="28">
        <v>15360000</v>
      </c>
      <c r="F18" s="28">
        <v>15360000</v>
      </c>
      <c r="G18" s="28">
        <v>22619203.359999999</v>
      </c>
      <c r="H18" s="29">
        <f t="shared" si="0"/>
        <v>147.26043854166667</v>
      </c>
      <c r="I18" s="29">
        <f t="shared" si="1"/>
        <v>147.26043854166667</v>
      </c>
      <c r="J18" s="29">
        <f t="shared" si="2"/>
        <v>11159211.82</v>
      </c>
      <c r="K18" s="29">
        <f t="shared" si="3"/>
        <v>197.37539317590108</v>
      </c>
    </row>
    <row r="19" ht="36">
      <c r="A19" s="9"/>
      <c r="B19" s="9">
        <v>11010500</v>
      </c>
      <c r="C19" s="30" t="s">
        <v>27</v>
      </c>
      <c r="D19" s="28">
        <v>422715.17999999999</v>
      </c>
      <c r="E19" s="28">
        <v>942000</v>
      </c>
      <c r="F19" s="28">
        <v>942000</v>
      </c>
      <c r="G19" s="28">
        <v>1283333.4299999999</v>
      </c>
      <c r="H19" s="29">
        <f t="shared" si="0"/>
        <v>136.23497133757959</v>
      </c>
      <c r="I19" s="29">
        <f t="shared" si="1"/>
        <v>136.23497133757959</v>
      </c>
      <c r="J19" s="29">
        <f t="shared" si="2"/>
        <v>860618.25</v>
      </c>
      <c r="K19" s="29">
        <f t="shared" si="3"/>
        <v>303.59293697472611</v>
      </c>
    </row>
    <row r="20">
      <c r="A20" s="9"/>
      <c r="B20" s="9">
        <v>11020000</v>
      </c>
      <c r="C20" s="30" t="s">
        <v>28</v>
      </c>
      <c r="D20" s="28">
        <v>303.69999999999999</v>
      </c>
      <c r="E20" s="28">
        <v>0</v>
      </c>
      <c r="F20" s="28">
        <v>0</v>
      </c>
      <c r="G20" s="28">
        <v>441.19999999999999</v>
      </c>
      <c r="H20" s="29"/>
      <c r="I20" s="29"/>
      <c r="J20" s="29">
        <f t="shared" si="2"/>
        <v>137.5</v>
      </c>
      <c r="K20" s="29">
        <f t="shared" si="3"/>
        <v>145.27494237734606</v>
      </c>
    </row>
    <row r="21" ht="24">
      <c r="A21" s="9"/>
      <c r="B21" s="9">
        <v>11020200</v>
      </c>
      <c r="C21" s="30" t="s">
        <v>29</v>
      </c>
      <c r="D21" s="28">
        <v>303.69999999999999</v>
      </c>
      <c r="E21" s="28">
        <v>0</v>
      </c>
      <c r="F21" s="28">
        <v>0</v>
      </c>
      <c r="G21" s="28">
        <v>441.19999999999999</v>
      </c>
      <c r="H21" s="29"/>
      <c r="I21" s="29"/>
      <c r="J21" s="29">
        <f t="shared" si="2"/>
        <v>137.5</v>
      </c>
      <c r="K21" s="29">
        <f t="shared" si="3"/>
        <v>145.27494237734606</v>
      </c>
    </row>
    <row r="22" ht="24">
      <c r="A22" s="9"/>
      <c r="B22" s="9">
        <v>13000000</v>
      </c>
      <c r="C22" s="27" t="s">
        <v>30</v>
      </c>
      <c r="D22" s="28">
        <v>284923.92999999999</v>
      </c>
      <c r="E22" s="28">
        <v>358000</v>
      </c>
      <c r="F22" s="28">
        <v>358000</v>
      </c>
      <c r="G22" s="28">
        <v>378286.53999999998</v>
      </c>
      <c r="H22" s="29">
        <f t="shared" si="0"/>
        <v>105.66663128491621</v>
      </c>
      <c r="I22" s="29">
        <f t="shared" si="1"/>
        <v>105.66663128491621</v>
      </c>
      <c r="J22" s="29">
        <f t="shared" si="2"/>
        <v>93362.609999999986</v>
      </c>
      <c r="K22" s="29">
        <f t="shared" si="3"/>
        <v>132.76755658957813</v>
      </c>
    </row>
    <row r="23" ht="24">
      <c r="A23" s="9"/>
      <c r="B23" s="9">
        <v>13010000</v>
      </c>
      <c r="C23" s="30" t="s">
        <v>31</v>
      </c>
      <c r="D23" s="28">
        <v>140673.44</v>
      </c>
      <c r="E23" s="28">
        <v>163000</v>
      </c>
      <c r="F23" s="28">
        <v>163000</v>
      </c>
      <c r="G23" s="28">
        <v>240398.14000000001</v>
      </c>
      <c r="H23" s="29">
        <f t="shared" si="0"/>
        <v>147.48352147239265</v>
      </c>
      <c r="I23" s="29">
        <f t="shared" si="1"/>
        <v>147.48352147239265</v>
      </c>
      <c r="J23" s="29">
        <f t="shared" si="2"/>
        <v>99724.700000000012</v>
      </c>
      <c r="K23" s="29">
        <f t="shared" si="3"/>
        <v>170.89092297735806</v>
      </c>
    </row>
    <row r="24" ht="36">
      <c r="A24" s="9"/>
      <c r="B24" s="9">
        <v>13010100</v>
      </c>
      <c r="C24" s="30" t="s">
        <v>32</v>
      </c>
      <c r="D24" s="28">
        <v>31842.66</v>
      </c>
      <c r="E24" s="28">
        <v>80000</v>
      </c>
      <c r="F24" s="28">
        <v>80000</v>
      </c>
      <c r="G24" s="28">
        <v>126311.78</v>
      </c>
      <c r="H24" s="29">
        <f t="shared" si="0"/>
        <v>157.889725</v>
      </c>
      <c r="I24" s="29">
        <f t="shared" si="1"/>
        <v>157.889725</v>
      </c>
      <c r="J24" s="29">
        <f t="shared" si="2"/>
        <v>94469.119999999995</v>
      </c>
      <c r="K24" s="29">
        <f t="shared" si="3"/>
        <v>396.67471247690986</v>
      </c>
    </row>
    <row r="25" ht="48">
      <c r="A25" s="9"/>
      <c r="B25" s="9">
        <v>13010200</v>
      </c>
      <c r="C25" s="30" t="s">
        <v>33</v>
      </c>
      <c r="D25" s="28">
        <v>108830.78</v>
      </c>
      <c r="E25" s="28">
        <v>83000</v>
      </c>
      <c r="F25" s="28">
        <v>83000</v>
      </c>
      <c r="G25" s="28">
        <v>114086.36</v>
      </c>
      <c r="H25" s="29">
        <f t="shared" si="0"/>
        <v>137.45344578313251</v>
      </c>
      <c r="I25" s="29">
        <f t="shared" si="1"/>
        <v>137.45344578313251</v>
      </c>
      <c r="J25" s="29">
        <f t="shared" si="2"/>
        <v>5255.5800000000017</v>
      </c>
      <c r="K25" s="29">
        <f t="shared" si="3"/>
        <v>104.82913014130746</v>
      </c>
    </row>
    <row r="26" ht="24">
      <c r="A26" s="9"/>
      <c r="B26" s="9">
        <v>13020200</v>
      </c>
      <c r="C26" s="30" t="s">
        <v>34</v>
      </c>
      <c r="D26" s="28"/>
      <c r="E26" s="28"/>
      <c r="F26" s="28"/>
      <c r="G26" s="28">
        <v>-10</v>
      </c>
      <c r="H26" s="29"/>
      <c r="I26" s="29"/>
      <c r="J26" s="29"/>
      <c r="K26" s="29"/>
    </row>
    <row r="27">
      <c r="A27" s="9"/>
      <c r="B27" s="9">
        <v>13030000</v>
      </c>
      <c r="C27" s="30" t="s">
        <v>35</v>
      </c>
      <c r="D27" s="28">
        <v>144250.48999999999</v>
      </c>
      <c r="E27" s="28">
        <v>195000</v>
      </c>
      <c r="F27" s="28">
        <v>195000</v>
      </c>
      <c r="G27" s="28">
        <v>137898.39999999999</v>
      </c>
      <c r="H27" s="29">
        <f t="shared" si="0"/>
        <v>70.717128205128205</v>
      </c>
      <c r="I27" s="29">
        <f t="shared" si="1"/>
        <v>70.717128205128205</v>
      </c>
      <c r="J27" s="29">
        <f t="shared" si="2"/>
        <v>-6352.0899999999965</v>
      </c>
      <c r="K27" s="29">
        <f t="shared" si="3"/>
        <v>95.596486362022077</v>
      </c>
    </row>
    <row r="28" ht="24">
      <c r="A28" s="9"/>
      <c r="B28" s="9">
        <v>13030100</v>
      </c>
      <c r="C28" s="30" t="s">
        <v>36</v>
      </c>
      <c r="D28" s="28">
        <v>144250.48999999999</v>
      </c>
      <c r="E28" s="28">
        <v>195000</v>
      </c>
      <c r="F28" s="28">
        <v>195000</v>
      </c>
      <c r="G28" s="28">
        <v>137898.39999999999</v>
      </c>
      <c r="H28" s="29">
        <f t="shared" si="0"/>
        <v>70.717128205128205</v>
      </c>
      <c r="I28" s="29">
        <f t="shared" si="1"/>
        <v>70.717128205128205</v>
      </c>
      <c r="J28" s="29">
        <f t="shared" si="2"/>
        <v>-6352.0899999999965</v>
      </c>
      <c r="K28" s="29">
        <f t="shared" si="3"/>
        <v>95.596486362022077</v>
      </c>
    </row>
    <row r="29" ht="25.5" hidden="1">
      <c r="A29" s="9"/>
      <c r="B29" s="9">
        <v>13030200</v>
      </c>
      <c r="C29" s="30" t="s">
        <v>37</v>
      </c>
      <c r="D29" s="28"/>
      <c r="E29" s="28"/>
      <c r="F29" s="28"/>
      <c r="G29" s="28"/>
      <c r="H29" s="29"/>
      <c r="I29" s="29"/>
      <c r="J29" s="29"/>
      <c r="K29" s="29"/>
    </row>
    <row r="30" ht="13.5">
      <c r="A30" s="9"/>
      <c r="B30" s="9">
        <v>14000000</v>
      </c>
      <c r="C30" s="27" t="s">
        <v>38</v>
      </c>
      <c r="D30" s="28">
        <v>4043215.0699999998</v>
      </c>
      <c r="E30" s="28">
        <v>4480600</v>
      </c>
      <c r="F30" s="28">
        <v>4480600</v>
      </c>
      <c r="G30" s="28">
        <v>4169070.79</v>
      </c>
      <c r="H30" s="29">
        <f t="shared" si="0"/>
        <v>93.047154175780037</v>
      </c>
      <c r="I30" s="29">
        <f t="shared" si="1"/>
        <v>93.047154175780037</v>
      </c>
      <c r="J30" s="29">
        <f t="shared" si="2"/>
        <v>125855.7200000002</v>
      </c>
      <c r="K30" s="29">
        <f t="shared" si="3"/>
        <v>103.11276342764522</v>
      </c>
    </row>
    <row r="31" ht="24">
      <c r="A31" s="9"/>
      <c r="B31" s="9">
        <v>14020000</v>
      </c>
      <c r="C31" s="30" t="s">
        <v>39</v>
      </c>
      <c r="D31" s="28">
        <v>484441.90000000002</v>
      </c>
      <c r="E31" s="28">
        <v>450000</v>
      </c>
      <c r="F31" s="28">
        <v>450000</v>
      </c>
      <c r="G31" s="28">
        <v>480803.88</v>
      </c>
      <c r="H31" s="29">
        <f t="shared" si="0"/>
        <v>106.84530666666667</v>
      </c>
      <c r="I31" s="29">
        <f t="shared" si="1"/>
        <v>106.84530666666667</v>
      </c>
      <c r="J31" s="29">
        <f t="shared" si="2"/>
        <v>-3638.0200000000186</v>
      </c>
      <c r="K31" s="29">
        <f t="shared" si="3"/>
        <v>99.249028624485206</v>
      </c>
    </row>
    <row r="32">
      <c r="A32" s="9"/>
      <c r="B32" s="9">
        <v>14021900</v>
      </c>
      <c r="C32" s="30" t="s">
        <v>40</v>
      </c>
      <c r="D32" s="28">
        <v>484441.90000000002</v>
      </c>
      <c r="E32" s="28">
        <v>450000</v>
      </c>
      <c r="F32" s="28">
        <v>450000</v>
      </c>
      <c r="G32" s="28">
        <v>480803.88</v>
      </c>
      <c r="H32" s="29">
        <f t="shared" si="0"/>
        <v>106.84530666666667</v>
      </c>
      <c r="I32" s="29">
        <f t="shared" si="1"/>
        <v>106.84530666666667</v>
      </c>
      <c r="J32" s="29">
        <f t="shared" si="2"/>
        <v>-3638.0200000000186</v>
      </c>
      <c r="K32" s="29">
        <f t="shared" si="3"/>
        <v>99.249028624485206</v>
      </c>
    </row>
    <row r="33" ht="24">
      <c r="A33" s="9"/>
      <c r="B33" s="9">
        <v>14030000</v>
      </c>
      <c r="C33" s="30" t="s">
        <v>41</v>
      </c>
      <c r="D33" s="28">
        <v>1692621.4199999999</v>
      </c>
      <c r="E33" s="28">
        <v>1985000</v>
      </c>
      <c r="F33" s="28">
        <v>1985000</v>
      </c>
      <c r="G33" s="28">
        <v>1633480.23</v>
      </c>
      <c r="H33" s="29">
        <f t="shared" si="0"/>
        <v>82.29119546599496</v>
      </c>
      <c r="I33" s="29">
        <f t="shared" si="1"/>
        <v>82.29119546599496</v>
      </c>
      <c r="J33" s="29">
        <f t="shared" si="2"/>
        <v>-59141.189999999944</v>
      </c>
      <c r="K33" s="29">
        <f t="shared" si="3"/>
        <v>96.505941062709695</v>
      </c>
    </row>
    <row r="34">
      <c r="A34" s="9"/>
      <c r="B34" s="9">
        <v>14031900</v>
      </c>
      <c r="C34" s="30" t="s">
        <v>40</v>
      </c>
      <c r="D34" s="28">
        <v>1692621.4199999999</v>
      </c>
      <c r="E34" s="28">
        <v>1985000</v>
      </c>
      <c r="F34" s="28">
        <v>1985000</v>
      </c>
      <c r="G34" s="28">
        <v>1633480.23</v>
      </c>
      <c r="H34" s="29">
        <f t="shared" si="0"/>
        <v>82.29119546599496</v>
      </c>
      <c r="I34" s="29">
        <f t="shared" si="1"/>
        <v>82.29119546599496</v>
      </c>
      <c r="J34" s="29">
        <f t="shared" si="2"/>
        <v>-59141.189999999944</v>
      </c>
      <c r="K34" s="29">
        <f t="shared" si="3"/>
        <v>96.505941062709695</v>
      </c>
    </row>
    <row r="35" ht="24">
      <c r="A35" s="9"/>
      <c r="B35" s="9">
        <v>14040000</v>
      </c>
      <c r="C35" s="30" t="s">
        <v>42</v>
      </c>
      <c r="D35" s="28">
        <v>1866151.75</v>
      </c>
      <c r="E35" s="28">
        <v>2045600</v>
      </c>
      <c r="F35" s="28">
        <v>2045600</v>
      </c>
      <c r="G35" s="28">
        <v>2054786.6799999999</v>
      </c>
      <c r="H35" s="29">
        <f t="shared" si="0"/>
        <v>100.44909464215878</v>
      </c>
      <c r="I35" s="29">
        <f t="shared" si="1"/>
        <v>100.44909464215878</v>
      </c>
      <c r="J35" s="29">
        <f t="shared" si="2"/>
        <v>188634.92999999993</v>
      </c>
      <c r="K35" s="29">
        <f t="shared" si="3"/>
        <v>110.10823101604679</v>
      </c>
    </row>
    <row r="36" ht="13.5">
      <c r="A36" s="9"/>
      <c r="B36" s="9">
        <v>18000000</v>
      </c>
      <c r="C36" s="27" t="s">
        <v>43</v>
      </c>
      <c r="D36" s="28">
        <v>36385415.909999996</v>
      </c>
      <c r="E36" s="28">
        <v>50535200</v>
      </c>
      <c r="F36" s="28">
        <v>50535200</v>
      </c>
      <c r="G36" s="28">
        <v>50503114.32</v>
      </c>
      <c r="H36" s="29">
        <f t="shared" si="0"/>
        <v>99.936508255631722</v>
      </c>
      <c r="I36" s="29">
        <f t="shared" si="1"/>
        <v>99.936508255631722</v>
      </c>
      <c r="J36" s="29">
        <f t="shared" si="2"/>
        <v>14117698.410000004</v>
      </c>
      <c r="K36" s="29">
        <f t="shared" si="3"/>
        <v>138.80043159303276</v>
      </c>
    </row>
    <row r="37">
      <c r="A37" s="9"/>
      <c r="B37" s="9">
        <v>18010000</v>
      </c>
      <c r="C37" s="30" t="s">
        <v>44</v>
      </c>
      <c r="D37" s="28">
        <v>19549064.59</v>
      </c>
      <c r="E37" s="28">
        <v>29285200</v>
      </c>
      <c r="F37" s="28">
        <v>29285200</v>
      </c>
      <c r="G37" s="28">
        <v>29382348.620000001</v>
      </c>
      <c r="H37" s="29">
        <f t="shared" si="0"/>
        <v>100.33173282067393</v>
      </c>
      <c r="I37" s="29">
        <f t="shared" si="1"/>
        <v>100.33173282067393</v>
      </c>
      <c r="J37" s="29">
        <f t="shared" si="2"/>
        <v>9833284.0300000012</v>
      </c>
      <c r="K37" s="29">
        <f t="shared" si="3"/>
        <v>150.30053476333623</v>
      </c>
    </row>
    <row r="38" ht="36">
      <c r="A38" s="9"/>
      <c r="B38" s="9">
        <v>18010100</v>
      </c>
      <c r="C38" s="30" t="s">
        <v>45</v>
      </c>
      <c r="D38" s="28">
        <v>14060.860000000001</v>
      </c>
      <c r="E38" s="28">
        <v>26000</v>
      </c>
      <c r="F38" s="28">
        <v>26000</v>
      </c>
      <c r="G38" s="28">
        <v>10670.559999999999</v>
      </c>
      <c r="H38" s="29">
        <f t="shared" si="0"/>
        <v>41.040615384615379</v>
      </c>
      <c r="I38" s="29">
        <f t="shared" si="1"/>
        <v>41.040615384615379</v>
      </c>
      <c r="J38" s="29">
        <f t="shared" si="2"/>
        <v>-3390.3000000000011</v>
      </c>
      <c r="K38" s="29">
        <f t="shared" si="3"/>
        <v>75.888388050233047</v>
      </c>
    </row>
    <row r="39" ht="36">
      <c r="A39" s="9"/>
      <c r="B39" s="9">
        <v>18010200</v>
      </c>
      <c r="C39" s="30" t="s">
        <v>46</v>
      </c>
      <c r="D39" s="28">
        <v>215408.44</v>
      </c>
      <c r="E39" s="28">
        <v>270000</v>
      </c>
      <c r="F39" s="28">
        <v>270000</v>
      </c>
      <c r="G39" s="28">
        <v>14861.5</v>
      </c>
      <c r="H39" s="29">
        <f t="shared" si="0"/>
        <v>5.5042592592592596</v>
      </c>
      <c r="I39" s="29">
        <f t="shared" si="1"/>
        <v>5.5042592592592596</v>
      </c>
      <c r="J39" s="29">
        <f t="shared" si="2"/>
        <v>-200546.94</v>
      </c>
      <c r="K39" s="29">
        <f t="shared" si="3"/>
        <v>6.8992189906765038</v>
      </c>
    </row>
    <row r="40" ht="36">
      <c r="A40" s="9"/>
      <c r="B40" s="9">
        <v>18010300</v>
      </c>
      <c r="C40" s="30" t="s">
        <v>47</v>
      </c>
      <c r="D40" s="28">
        <v>530519.93999999994</v>
      </c>
      <c r="E40" s="28">
        <v>897000</v>
      </c>
      <c r="F40" s="28">
        <v>897000</v>
      </c>
      <c r="G40" s="28">
        <v>892914.09999999998</v>
      </c>
      <c r="H40" s="29">
        <f t="shared" si="0"/>
        <v>99.544492753623189</v>
      </c>
      <c r="I40" s="29">
        <f t="shared" si="1"/>
        <v>99.544492753623189</v>
      </c>
      <c r="J40" s="29">
        <f t="shared" si="2"/>
        <v>362394.16000000003</v>
      </c>
      <c r="K40" s="29">
        <f t="shared" si="3"/>
        <v>168.30924394660832</v>
      </c>
    </row>
    <row r="41" ht="36">
      <c r="A41" s="9"/>
      <c r="B41" s="9">
        <v>18010400</v>
      </c>
      <c r="C41" s="30" t="s">
        <v>48</v>
      </c>
      <c r="D41" s="28">
        <v>766516.60999999999</v>
      </c>
      <c r="E41" s="28">
        <v>1143000</v>
      </c>
      <c r="F41" s="28">
        <v>1143000</v>
      </c>
      <c r="G41" s="28">
        <v>1373047.05</v>
      </c>
      <c r="H41" s="29">
        <f t="shared" si="0"/>
        <v>120.12660104986877</v>
      </c>
      <c r="I41" s="29">
        <f t="shared" si="1"/>
        <v>120.12660104986877</v>
      </c>
      <c r="J41" s="29">
        <f t="shared" si="2"/>
        <v>606530.44000000006</v>
      </c>
      <c r="K41" s="29">
        <f t="shared" si="3"/>
        <v>179.12815353081521</v>
      </c>
    </row>
    <row r="42">
      <c r="A42" s="9"/>
      <c r="B42" s="9">
        <v>18010500</v>
      </c>
      <c r="C42" s="30" t="s">
        <v>49</v>
      </c>
      <c r="D42" s="28">
        <v>5697505.3300000001</v>
      </c>
      <c r="E42" s="28">
        <v>6555000</v>
      </c>
      <c r="F42" s="28">
        <v>6555000</v>
      </c>
      <c r="G42" s="28">
        <v>5741699.2199999997</v>
      </c>
      <c r="H42" s="29">
        <f t="shared" si="0"/>
        <v>87.592665446224245</v>
      </c>
      <c r="I42" s="29">
        <f t="shared" si="1"/>
        <v>87.592665446224245</v>
      </c>
      <c r="J42" s="29">
        <f t="shared" si="2"/>
        <v>44193.889999999665</v>
      </c>
      <c r="K42" s="29">
        <f t="shared" si="3"/>
        <v>100.77567088471685</v>
      </c>
    </row>
    <row r="43">
      <c r="A43" s="9"/>
      <c r="B43" s="9">
        <v>18010600</v>
      </c>
      <c r="C43" s="30" t="s">
        <v>50</v>
      </c>
      <c r="D43" s="28">
        <v>9941653.0800000001</v>
      </c>
      <c r="E43" s="28">
        <v>16944200</v>
      </c>
      <c r="F43" s="28">
        <v>16944200</v>
      </c>
      <c r="G43" s="28">
        <v>18249606.34</v>
      </c>
      <c r="H43" s="29">
        <f t="shared" si="0"/>
        <v>107.70414855820871</v>
      </c>
      <c r="I43" s="29">
        <f t="shared" si="1"/>
        <v>107.70414855820871</v>
      </c>
      <c r="J43" s="29">
        <f t="shared" si="2"/>
        <v>8307953.2599999998</v>
      </c>
      <c r="K43" s="29">
        <f t="shared" si="3"/>
        <v>183.56712101243428</v>
      </c>
    </row>
    <row r="44">
      <c r="A44" s="9"/>
      <c r="B44" s="9">
        <v>18010700</v>
      </c>
      <c r="C44" s="30" t="s">
        <v>51</v>
      </c>
      <c r="D44" s="28">
        <v>651572.13</v>
      </c>
      <c r="E44" s="28">
        <v>950000</v>
      </c>
      <c r="F44" s="28">
        <v>950000</v>
      </c>
      <c r="G44" s="28">
        <v>766652.32999999996</v>
      </c>
      <c r="H44" s="29">
        <f t="shared" si="0"/>
        <v>80.700245263157882</v>
      </c>
      <c r="I44" s="29">
        <f t="shared" si="1"/>
        <v>80.700245263157882</v>
      </c>
      <c r="J44" s="29">
        <f t="shared" si="2"/>
        <v>115080.19999999995</v>
      </c>
      <c r="K44" s="29">
        <f t="shared" si="3"/>
        <v>117.66192792807144</v>
      </c>
    </row>
    <row r="45">
      <c r="A45" s="9"/>
      <c r="B45" s="9">
        <v>18010900</v>
      </c>
      <c r="C45" s="30" t="s">
        <v>52</v>
      </c>
      <c r="D45" s="28">
        <v>1731828.2</v>
      </c>
      <c r="E45" s="28">
        <v>2500000</v>
      </c>
      <c r="F45" s="28">
        <v>2500000</v>
      </c>
      <c r="G45" s="28">
        <v>2284980.8500000001</v>
      </c>
      <c r="H45" s="29">
        <f t="shared" si="0"/>
        <v>91.399234000000007</v>
      </c>
      <c r="I45" s="29">
        <f t="shared" si="1"/>
        <v>91.399234000000007</v>
      </c>
      <c r="J45" s="29">
        <f t="shared" si="2"/>
        <v>553152.65000000014</v>
      </c>
      <c r="K45" s="29">
        <f t="shared" si="3"/>
        <v>131.94038819785936</v>
      </c>
    </row>
    <row r="46" hidden="1">
      <c r="A46" s="9"/>
      <c r="B46" s="9">
        <v>18011000</v>
      </c>
      <c r="C46" s="30" t="s">
        <v>53</v>
      </c>
      <c r="D46" s="28">
        <v>0</v>
      </c>
      <c r="E46" s="28">
        <v>0</v>
      </c>
      <c r="F46" s="28">
        <v>0</v>
      </c>
      <c r="G46" s="28">
        <v>0</v>
      </c>
      <c r="H46" s="29" t="e">
        <f t="shared" si="0"/>
        <v>#DIV/0!</v>
      </c>
      <c r="I46" s="29" t="e">
        <f t="shared" si="1"/>
        <v>#DIV/0!</v>
      </c>
      <c r="J46" s="29">
        <f t="shared" si="2"/>
        <v>0</v>
      </c>
      <c r="K46" s="29" t="e">
        <f t="shared" si="3"/>
        <v>#DIV/0!</v>
      </c>
    </row>
    <row r="47">
      <c r="A47" s="9"/>
      <c r="B47" s="9">
        <v>18011100</v>
      </c>
      <c r="C47" s="30" t="s">
        <v>54</v>
      </c>
      <c r="D47" s="28">
        <v>0</v>
      </c>
      <c r="E47" s="28">
        <v>0</v>
      </c>
      <c r="F47" s="28">
        <v>0</v>
      </c>
      <c r="G47" s="28">
        <v>47916.669999999998</v>
      </c>
      <c r="H47" s="29"/>
      <c r="I47" s="29"/>
      <c r="J47" s="29">
        <f t="shared" si="2"/>
        <v>47916.669999999998</v>
      </c>
      <c r="K47" s="29" t="e">
        <f t="shared" si="3"/>
        <v>#DIV/0!</v>
      </c>
    </row>
    <row r="48">
      <c r="A48" s="9"/>
      <c r="B48" s="9">
        <v>18030000</v>
      </c>
      <c r="C48" s="30" t="s">
        <v>55</v>
      </c>
      <c r="D48" s="28">
        <v>4196.5200000000004</v>
      </c>
      <c r="E48" s="28">
        <v>5000</v>
      </c>
      <c r="F48" s="28">
        <v>5000</v>
      </c>
      <c r="G48" s="28">
        <v>7925.3000000000002</v>
      </c>
      <c r="H48" s="29">
        <f t="shared" si="0"/>
        <v>158.506</v>
      </c>
      <c r="I48" s="29">
        <f t="shared" si="1"/>
        <v>158.506</v>
      </c>
      <c r="J48" s="29">
        <f t="shared" si="2"/>
        <v>3728.7799999999997</v>
      </c>
      <c r="K48" s="29">
        <f t="shared" si="3"/>
        <v>188.85409815752098</v>
      </c>
    </row>
    <row r="49">
      <c r="A49" s="9"/>
      <c r="B49" s="9">
        <v>18030100</v>
      </c>
      <c r="C49" s="30" t="s">
        <v>56</v>
      </c>
      <c r="D49" s="28">
        <v>0</v>
      </c>
      <c r="E49" s="28">
        <v>0</v>
      </c>
      <c r="F49" s="28">
        <v>0</v>
      </c>
      <c r="G49" s="28">
        <v>1960</v>
      </c>
      <c r="H49" s="29"/>
      <c r="I49" s="29"/>
      <c r="J49" s="29">
        <f t="shared" si="2"/>
        <v>1960</v>
      </c>
      <c r="K49" s="29"/>
    </row>
    <row r="50">
      <c r="A50" s="9"/>
      <c r="B50" s="9">
        <v>18030200</v>
      </c>
      <c r="C50" s="30" t="s">
        <v>57</v>
      </c>
      <c r="D50" s="28">
        <v>4196.5200000000004</v>
      </c>
      <c r="E50" s="28">
        <v>5000</v>
      </c>
      <c r="F50" s="28">
        <v>5000</v>
      </c>
      <c r="G50" s="28">
        <v>5965.3000000000002</v>
      </c>
      <c r="H50" s="29">
        <f t="shared" si="0"/>
        <v>119.306</v>
      </c>
      <c r="I50" s="29">
        <f t="shared" si="1"/>
        <v>119.306</v>
      </c>
      <c r="J50" s="29">
        <f t="shared" si="2"/>
        <v>1768.7799999999997</v>
      </c>
      <c r="K50" s="29">
        <f t="shared" si="3"/>
        <v>142.14873275952456</v>
      </c>
    </row>
    <row r="51">
      <c r="A51" s="9"/>
      <c r="B51" s="9">
        <v>18050000</v>
      </c>
      <c r="C51" s="30" t="s">
        <v>58</v>
      </c>
      <c r="D51" s="28">
        <v>16832154.800000001</v>
      </c>
      <c r="E51" s="28">
        <v>21245000</v>
      </c>
      <c r="F51" s="28">
        <v>21245000</v>
      </c>
      <c r="G51" s="28">
        <v>21112840.399999999</v>
      </c>
      <c r="H51" s="29">
        <f t="shared" si="0"/>
        <v>99.377926100258875</v>
      </c>
      <c r="I51" s="29">
        <f t="shared" si="1"/>
        <v>99.377926100258875</v>
      </c>
      <c r="J51" s="29">
        <f t="shared" si="2"/>
        <v>4280685.5999999978</v>
      </c>
      <c r="K51" s="29">
        <f t="shared" si="3"/>
        <v>125.43159595941928</v>
      </c>
    </row>
    <row r="52">
      <c r="A52" s="9"/>
      <c r="B52" s="9">
        <v>18050300</v>
      </c>
      <c r="C52" s="30" t="s">
        <v>59</v>
      </c>
      <c r="D52" s="28">
        <v>568107.63</v>
      </c>
      <c r="E52" s="28">
        <v>680000</v>
      </c>
      <c r="F52" s="28">
        <v>680000</v>
      </c>
      <c r="G52" s="28">
        <v>737458.44999999995</v>
      </c>
      <c r="H52" s="29">
        <f t="shared" si="0"/>
        <v>108.44977205882351</v>
      </c>
      <c r="I52" s="29">
        <f t="shared" si="1"/>
        <v>108.44977205882351</v>
      </c>
      <c r="J52" s="29">
        <f t="shared" si="2"/>
        <v>169350.81999999995</v>
      </c>
      <c r="K52" s="29">
        <f t="shared" si="3"/>
        <v>129.80963660002243</v>
      </c>
    </row>
    <row r="53">
      <c r="A53" s="9"/>
      <c r="B53" s="9">
        <v>18050400</v>
      </c>
      <c r="C53" s="30" t="s">
        <v>60</v>
      </c>
      <c r="D53" s="28">
        <v>10735577.66</v>
      </c>
      <c r="E53" s="28">
        <v>12036000</v>
      </c>
      <c r="F53" s="28">
        <v>12036000</v>
      </c>
      <c r="G53" s="28">
        <v>12772432.9</v>
      </c>
      <c r="H53" s="29">
        <f t="shared" si="0"/>
        <v>106.11858507809903</v>
      </c>
      <c r="I53" s="29">
        <f t="shared" si="1"/>
        <v>106.11858507809903</v>
      </c>
      <c r="J53" s="29">
        <f t="shared" si="2"/>
        <v>2036855.2400000002</v>
      </c>
      <c r="K53" s="29">
        <f t="shared" si="3"/>
        <v>118.97294495469191</v>
      </c>
    </row>
    <row r="54" ht="48">
      <c r="A54" s="9"/>
      <c r="B54" s="9">
        <v>18050500</v>
      </c>
      <c r="C54" s="30" t="s">
        <v>61</v>
      </c>
      <c r="D54" s="28">
        <v>5528469.5099999998</v>
      </c>
      <c r="E54" s="28">
        <v>8529000</v>
      </c>
      <c r="F54" s="28">
        <v>8529000</v>
      </c>
      <c r="G54" s="28">
        <v>7602949.0499999998</v>
      </c>
      <c r="H54" s="29">
        <f t="shared" si="0"/>
        <v>89.142326767499114</v>
      </c>
      <c r="I54" s="29">
        <f t="shared" si="1"/>
        <v>89.142326767499114</v>
      </c>
      <c r="J54" s="29">
        <f t="shared" si="2"/>
        <v>2074479.54</v>
      </c>
      <c r="K54" s="29">
        <f t="shared" si="3"/>
        <v>137.52357747922173</v>
      </c>
    </row>
    <row r="55">
      <c r="A55" s="9"/>
      <c r="B55" s="23">
        <v>20000000</v>
      </c>
      <c r="C55" s="24" t="s">
        <v>62</v>
      </c>
      <c r="D55" s="25">
        <f>D56+D64+D74</f>
        <v>3252321.2600000002</v>
      </c>
      <c r="E55" s="25">
        <f>E56+E64+E74</f>
        <v>3454400</v>
      </c>
      <c r="F55" s="25">
        <f>F56+F64+F74</f>
        <v>3454400</v>
      </c>
      <c r="G55" s="25">
        <f>G56+G64+G74</f>
        <v>3674332.5800000001</v>
      </c>
      <c r="H55" s="26">
        <f t="shared" si="0"/>
        <v>106.36673749421028</v>
      </c>
      <c r="I55" s="26">
        <f t="shared" si="1"/>
        <v>106.36673749421028</v>
      </c>
      <c r="J55" s="26">
        <f t="shared" si="2"/>
        <v>422011.31999999983</v>
      </c>
      <c r="K55" s="26">
        <f t="shared" si="3"/>
        <v>112.9756960110392</v>
      </c>
    </row>
    <row r="56" ht="13.5">
      <c r="A56" s="9"/>
      <c r="B56" s="9">
        <v>21000000</v>
      </c>
      <c r="C56" s="27" t="s">
        <v>63</v>
      </c>
      <c r="D56" s="28">
        <v>700707.31000000006</v>
      </c>
      <c r="E56" s="28">
        <v>265000</v>
      </c>
      <c r="F56" s="28">
        <v>265000</v>
      </c>
      <c r="G56" s="28">
        <v>302149.59999999998</v>
      </c>
      <c r="H56" s="29">
        <f t="shared" si="0"/>
        <v>114.01871698113206</v>
      </c>
      <c r="I56" s="29">
        <f t="shared" si="1"/>
        <v>114.01871698113206</v>
      </c>
      <c r="J56" s="29">
        <f t="shared" si="2"/>
        <v>-398557.71000000008</v>
      </c>
      <c r="K56" s="29">
        <f t="shared" si="3"/>
        <v>43.120657610950275</v>
      </c>
    </row>
    <row r="57" ht="60">
      <c r="A57" s="9"/>
      <c r="B57" s="9">
        <v>21010000</v>
      </c>
      <c r="C57" s="30" t="s">
        <v>64</v>
      </c>
      <c r="D57" s="28">
        <v>316</v>
      </c>
      <c r="E57" s="28">
        <v>0</v>
      </c>
      <c r="F57" s="28">
        <v>0</v>
      </c>
      <c r="G57" s="28">
        <v>140</v>
      </c>
      <c r="H57" s="29"/>
      <c r="I57" s="29"/>
      <c r="J57" s="29">
        <f t="shared" si="2"/>
        <v>-176</v>
      </c>
      <c r="K57" s="29">
        <f t="shared" si="3"/>
        <v>44.303797468354425</v>
      </c>
    </row>
    <row r="58" ht="36">
      <c r="A58" s="9"/>
      <c r="B58" s="9">
        <v>21010300</v>
      </c>
      <c r="C58" s="30" t="s">
        <v>65</v>
      </c>
      <c r="D58" s="28">
        <v>316</v>
      </c>
      <c r="E58" s="28">
        <v>0</v>
      </c>
      <c r="F58" s="28">
        <v>0</v>
      </c>
      <c r="G58" s="28">
        <v>140</v>
      </c>
      <c r="H58" s="29"/>
      <c r="I58" s="29"/>
      <c r="J58" s="29">
        <f t="shared" si="2"/>
        <v>-176</v>
      </c>
      <c r="K58" s="29">
        <f t="shared" si="3"/>
        <v>44.303797468354425</v>
      </c>
    </row>
    <row r="59">
      <c r="A59" s="9"/>
      <c r="B59" s="9">
        <v>21080000</v>
      </c>
      <c r="C59" s="30" t="s">
        <v>66</v>
      </c>
      <c r="D59" s="28">
        <v>700391.31000000006</v>
      </c>
      <c r="E59" s="28">
        <v>265000</v>
      </c>
      <c r="F59" s="28">
        <v>265000</v>
      </c>
      <c r="G59" s="28">
        <v>302009.59999999998</v>
      </c>
      <c r="H59" s="29">
        <f t="shared" si="0"/>
        <v>113.96588679245284</v>
      </c>
      <c r="I59" s="29">
        <f t="shared" si="1"/>
        <v>113.96588679245284</v>
      </c>
      <c r="J59" s="29">
        <f t="shared" si="2"/>
        <v>-398381.71000000008</v>
      </c>
      <c r="K59" s="29">
        <f t="shared" si="3"/>
        <v>43.120123806219119</v>
      </c>
    </row>
    <row r="60" ht="63.75" hidden="1">
      <c r="A60" s="9"/>
      <c r="B60" s="9">
        <v>21080900</v>
      </c>
      <c r="C60" s="30" t="s">
        <v>67</v>
      </c>
      <c r="D60" s="28">
        <v>0</v>
      </c>
      <c r="E60" s="28">
        <v>0</v>
      </c>
      <c r="F60" s="28">
        <v>0</v>
      </c>
      <c r="G60" s="28">
        <v>0</v>
      </c>
      <c r="H60" s="29" t="e">
        <f t="shared" si="0"/>
        <v>#DIV/0!</v>
      </c>
      <c r="I60" s="29"/>
      <c r="J60" s="29">
        <f t="shared" si="2"/>
        <v>0</v>
      </c>
      <c r="K60" s="29"/>
    </row>
    <row r="61">
      <c r="A61" s="9"/>
      <c r="B61" s="9">
        <v>21081100</v>
      </c>
      <c r="C61" s="30" t="s">
        <v>68</v>
      </c>
      <c r="D61" s="28">
        <v>139555.31</v>
      </c>
      <c r="E61" s="28">
        <v>158000</v>
      </c>
      <c r="F61" s="28">
        <v>158000</v>
      </c>
      <c r="G61" s="28">
        <v>203009.60000000001</v>
      </c>
      <c r="H61" s="29">
        <f t="shared" si="0"/>
        <v>128.48708860759496</v>
      </c>
      <c r="I61" s="29">
        <f t="shared" si="1"/>
        <v>128.48708860759496</v>
      </c>
      <c r="J61" s="29">
        <f t="shared" si="2"/>
        <v>63454.290000000008</v>
      </c>
      <c r="K61" s="29">
        <f t="shared" si="3"/>
        <v>145.46891838081976</v>
      </c>
    </row>
    <row r="62" ht="36">
      <c r="A62" s="9"/>
      <c r="B62" s="9">
        <v>21081500</v>
      </c>
      <c r="C62" s="30" t="s">
        <v>69</v>
      </c>
      <c r="D62" s="28">
        <v>560836</v>
      </c>
      <c r="E62" s="28">
        <v>107000</v>
      </c>
      <c r="F62" s="28">
        <v>107000</v>
      </c>
      <c r="G62" s="28">
        <v>98000</v>
      </c>
      <c r="H62" s="29">
        <f t="shared" si="0"/>
        <v>91.588785046728972</v>
      </c>
      <c r="I62" s="29">
        <f t="shared" si="1"/>
        <v>91.588785046728972</v>
      </c>
      <c r="J62" s="29">
        <f t="shared" si="2"/>
        <v>-462836</v>
      </c>
      <c r="K62" s="29">
        <f t="shared" si="3"/>
        <v>17.473913942756887</v>
      </c>
    </row>
    <row r="63">
      <c r="A63" s="9"/>
      <c r="B63" s="9">
        <v>21081700</v>
      </c>
      <c r="C63" s="30" t="s">
        <v>70</v>
      </c>
      <c r="D63" s="28"/>
      <c r="E63" s="28">
        <v>0</v>
      </c>
      <c r="F63" s="28">
        <v>0</v>
      </c>
      <c r="G63" s="28">
        <v>1000</v>
      </c>
      <c r="H63" s="29" t="e">
        <f t="shared" si="0"/>
        <v>#DIV/0!</v>
      </c>
      <c r="I63" s="29"/>
      <c r="J63" s="29">
        <f t="shared" si="2"/>
        <v>1000</v>
      </c>
      <c r="K63" s="29"/>
    </row>
    <row r="64" ht="24">
      <c r="A64" s="9"/>
      <c r="B64" s="9">
        <v>22000000</v>
      </c>
      <c r="C64" s="27" t="s">
        <v>71</v>
      </c>
      <c r="D64" s="28">
        <v>2349604.3300000001</v>
      </c>
      <c r="E64" s="28">
        <v>2703400</v>
      </c>
      <c r="F64" s="28">
        <v>2703400</v>
      </c>
      <c r="G64" s="28">
        <f>G65+G69+G71</f>
        <v>2890018.4199999999</v>
      </c>
      <c r="H64" s="29">
        <f t="shared" si="0"/>
        <v>106.90310054006066</v>
      </c>
      <c r="I64" s="29">
        <f t="shared" si="1"/>
        <v>106.90310054006066</v>
      </c>
      <c r="J64" s="29">
        <f t="shared" si="2"/>
        <v>540414.08999999985</v>
      </c>
      <c r="K64" s="29">
        <f t="shared" si="3"/>
        <v>123.00021680671655</v>
      </c>
    </row>
    <row r="65">
      <c r="A65" s="9"/>
      <c r="B65" s="9">
        <v>22010000</v>
      </c>
      <c r="C65" s="30" t="s">
        <v>72</v>
      </c>
      <c r="D65" s="28">
        <v>2093601.8200000001</v>
      </c>
      <c r="E65" s="28">
        <v>2478400</v>
      </c>
      <c r="F65" s="28">
        <v>2478400</v>
      </c>
      <c r="G65" s="28">
        <v>2727995.8399999999</v>
      </c>
      <c r="H65" s="29">
        <f t="shared" si="0"/>
        <v>110.07084570690768</v>
      </c>
      <c r="I65" s="29">
        <f t="shared" si="1"/>
        <v>110.07084570690768</v>
      </c>
      <c r="J65" s="29">
        <f t="shared" si="2"/>
        <v>634394.01999999979</v>
      </c>
      <c r="K65" s="29">
        <f t="shared" si="3"/>
        <v>130.30156039891099</v>
      </c>
    </row>
    <row r="66" ht="38.25">
      <c r="A66" s="9"/>
      <c r="B66" s="9">
        <v>22010300</v>
      </c>
      <c r="C66" s="30" t="s">
        <v>73</v>
      </c>
      <c r="D66" s="28"/>
      <c r="E66" s="28">
        <v>0</v>
      </c>
      <c r="F66" s="28">
        <v>0</v>
      </c>
      <c r="G66" s="28">
        <v>58588</v>
      </c>
      <c r="H66" s="29"/>
      <c r="I66" s="29"/>
      <c r="J66" s="29"/>
      <c r="K66" s="29"/>
    </row>
    <row r="67">
      <c r="A67" s="9"/>
      <c r="B67" s="9">
        <v>22012500</v>
      </c>
      <c r="C67" s="30" t="s">
        <v>74</v>
      </c>
      <c r="D67" s="28">
        <v>1253457.3100000001</v>
      </c>
      <c r="E67" s="28">
        <v>1550000</v>
      </c>
      <c r="F67" s="28">
        <v>1550000</v>
      </c>
      <c r="G67" s="28">
        <v>1578037.8400000001</v>
      </c>
      <c r="H67" s="29">
        <f t="shared" si="0"/>
        <v>101.80889290322581</v>
      </c>
      <c r="I67" s="29">
        <f t="shared" si="1"/>
        <v>101.80889290322581</v>
      </c>
      <c r="J67" s="29">
        <f t="shared" si="2"/>
        <v>324580.53000000003</v>
      </c>
      <c r="K67" s="29">
        <f t="shared" si="3"/>
        <v>125.89482126040654</v>
      </c>
    </row>
    <row r="68" ht="25.5">
      <c r="A68" s="9"/>
      <c r="B68" s="9">
        <v>22012600</v>
      </c>
      <c r="C68" s="30" t="s">
        <v>75</v>
      </c>
      <c r="D68" s="28">
        <v>840144.51000000001</v>
      </c>
      <c r="E68" s="28">
        <v>928400</v>
      </c>
      <c r="F68" s="28">
        <v>928400</v>
      </c>
      <c r="G68" s="28">
        <v>1091370</v>
      </c>
      <c r="H68" s="29">
        <f t="shared" si="0"/>
        <v>117.55385609651012</v>
      </c>
      <c r="I68" s="29">
        <f t="shared" si="1"/>
        <v>117.55385609651012</v>
      </c>
      <c r="J68" s="29">
        <f t="shared" si="2"/>
        <v>251225.48999999999</v>
      </c>
      <c r="K68" s="29">
        <f t="shared" si="3"/>
        <v>129.90265210445759</v>
      </c>
    </row>
    <row r="69" ht="38.25">
      <c r="A69" s="9"/>
      <c r="B69" s="9">
        <v>22080000</v>
      </c>
      <c r="C69" s="30" t="s">
        <v>76</v>
      </c>
      <c r="D69" s="28">
        <v>183433.42999999999</v>
      </c>
      <c r="E69" s="28">
        <v>170000</v>
      </c>
      <c r="F69" s="28">
        <v>170000</v>
      </c>
      <c r="G69" s="28">
        <v>77293.839999999997</v>
      </c>
      <c r="H69" s="29">
        <f t="shared" si="0"/>
        <v>45.466964705882354</v>
      </c>
      <c r="I69" s="29">
        <f t="shared" si="1"/>
        <v>45.466964705882354</v>
      </c>
      <c r="J69" s="29">
        <f t="shared" si="2"/>
        <v>-106139.59</v>
      </c>
      <c r="K69" s="29">
        <f t="shared" si="3"/>
        <v>42.137270180250127</v>
      </c>
    </row>
    <row r="70" ht="38.25">
      <c r="A70" s="9"/>
      <c r="B70" s="9">
        <v>22080400</v>
      </c>
      <c r="C70" s="30" t="s">
        <v>77</v>
      </c>
      <c r="D70" s="28">
        <v>183433.42999999999</v>
      </c>
      <c r="E70" s="28">
        <v>170000</v>
      </c>
      <c r="F70" s="28">
        <v>170000</v>
      </c>
      <c r="G70" s="28">
        <v>77293.839999999997</v>
      </c>
      <c r="H70" s="29">
        <f t="shared" si="0"/>
        <v>45.466964705882354</v>
      </c>
      <c r="I70" s="29">
        <f t="shared" si="1"/>
        <v>45.466964705882354</v>
      </c>
      <c r="J70" s="29">
        <f t="shared" si="2"/>
        <v>-106139.59</v>
      </c>
      <c r="K70" s="29">
        <f t="shared" si="3"/>
        <v>42.137270180250127</v>
      </c>
    </row>
    <row r="71">
      <c r="A71" s="9"/>
      <c r="B71" s="9">
        <v>22090000</v>
      </c>
      <c r="C71" s="30" t="s">
        <v>78</v>
      </c>
      <c r="D71" s="28">
        <v>72569.080000000002</v>
      </c>
      <c r="E71" s="28">
        <v>55000</v>
      </c>
      <c r="F71" s="28">
        <v>55000</v>
      </c>
      <c r="G71" s="28">
        <v>84728.740000000005</v>
      </c>
      <c r="H71" s="29">
        <f t="shared" si="0"/>
        <v>154.05225454545456</v>
      </c>
      <c r="I71" s="29">
        <f t="shared" si="1"/>
        <v>154.05225454545456</v>
      </c>
      <c r="J71" s="29">
        <f t="shared" si="2"/>
        <v>12159.660000000003</v>
      </c>
      <c r="K71" s="29">
        <f t="shared" si="3"/>
        <v>116.75597926830545</v>
      </c>
    </row>
    <row r="72" ht="38.25">
      <c r="A72" s="9"/>
      <c r="B72" s="9">
        <v>22090100</v>
      </c>
      <c r="C72" s="30" t="s">
        <v>79</v>
      </c>
      <c r="D72" s="28">
        <v>66882.580000000002</v>
      </c>
      <c r="E72" s="28">
        <v>50000</v>
      </c>
      <c r="F72" s="28">
        <v>50000</v>
      </c>
      <c r="G72" s="28">
        <v>79671.240000000005</v>
      </c>
      <c r="H72" s="29">
        <f t="shared" si="0"/>
        <v>159.34248000000002</v>
      </c>
      <c r="I72" s="29">
        <f t="shared" si="1"/>
        <v>159.34248000000002</v>
      </c>
      <c r="J72" s="29">
        <f t="shared" si="2"/>
        <v>12788.660000000003</v>
      </c>
      <c r="K72" s="29">
        <f t="shared" si="3"/>
        <v>119.12106261451039</v>
      </c>
    </row>
    <row r="73" ht="38.25">
      <c r="A73" s="9"/>
      <c r="B73" s="9">
        <v>22090400</v>
      </c>
      <c r="C73" s="30" t="s">
        <v>80</v>
      </c>
      <c r="D73" s="28">
        <v>5686.5</v>
      </c>
      <c r="E73" s="28">
        <v>5000</v>
      </c>
      <c r="F73" s="28">
        <v>5000</v>
      </c>
      <c r="G73" s="28">
        <v>5057.5</v>
      </c>
      <c r="H73" s="29">
        <f t="shared" si="0"/>
        <v>101.15000000000001</v>
      </c>
      <c r="I73" s="29">
        <f t="shared" si="1"/>
        <v>101.15000000000001</v>
      </c>
      <c r="J73" s="29">
        <f t="shared" si="2"/>
        <v>-629</v>
      </c>
      <c r="K73" s="29">
        <f t="shared" si="3"/>
        <v>88.938714499252612</v>
      </c>
    </row>
    <row r="74" ht="13.5">
      <c r="A74" s="9"/>
      <c r="B74" s="9">
        <v>24000000</v>
      </c>
      <c r="C74" s="27" t="s">
        <v>81</v>
      </c>
      <c r="D74" s="28">
        <v>202009.62</v>
      </c>
      <c r="E74" s="28">
        <v>486000</v>
      </c>
      <c r="F74" s="28">
        <v>486000</v>
      </c>
      <c r="G74" s="28">
        <v>482164.56</v>
      </c>
      <c r="H74" s="29">
        <f t="shared" si="0"/>
        <v>99.210814814814825</v>
      </c>
      <c r="I74" s="29">
        <f t="shared" si="1"/>
        <v>99.210814814814825</v>
      </c>
      <c r="J74" s="29">
        <f t="shared" si="2"/>
        <v>280154.94</v>
      </c>
      <c r="K74" s="29">
        <f t="shared" si="3"/>
        <v>238.68395970449328</v>
      </c>
    </row>
    <row r="75">
      <c r="A75" s="9"/>
      <c r="B75" s="9">
        <v>24060000</v>
      </c>
      <c r="C75" s="30" t="s">
        <v>66</v>
      </c>
      <c r="D75" s="28">
        <v>202009.62</v>
      </c>
      <c r="E75" s="28">
        <v>486000</v>
      </c>
      <c r="F75" s="28">
        <v>486000</v>
      </c>
      <c r="G75" s="28">
        <v>482164.56</v>
      </c>
      <c r="H75" s="29">
        <f t="shared" si="0"/>
        <v>99.210814814814825</v>
      </c>
      <c r="I75" s="29">
        <f t="shared" si="1"/>
        <v>99.210814814814825</v>
      </c>
      <c r="J75" s="29">
        <f t="shared" si="2"/>
        <v>280154.94</v>
      </c>
      <c r="K75" s="29">
        <f t="shared" si="3"/>
        <v>238.68395970449328</v>
      </c>
    </row>
    <row r="76">
      <c r="A76" s="9"/>
      <c r="B76" s="9">
        <v>24060300</v>
      </c>
      <c r="C76" s="30" t="s">
        <v>66</v>
      </c>
      <c r="D76" s="28">
        <v>195910.57999999999</v>
      </c>
      <c r="E76" s="28">
        <v>115000</v>
      </c>
      <c r="F76" s="28">
        <v>115000</v>
      </c>
      <c r="G76" s="28">
        <v>111999.63</v>
      </c>
      <c r="H76" s="29">
        <f t="shared" si="0"/>
        <v>97.390982608695651</v>
      </c>
      <c r="I76" s="29">
        <f t="shared" si="1"/>
        <v>97.390982608695651</v>
      </c>
      <c r="J76" s="29">
        <f t="shared" si="2"/>
        <v>-83910.949999999983</v>
      </c>
      <c r="K76" s="29">
        <f t="shared" si="3"/>
        <v>57.168750151216955</v>
      </c>
    </row>
    <row r="77" ht="63.75">
      <c r="A77" s="9"/>
      <c r="B77" s="9">
        <v>24062200</v>
      </c>
      <c r="C77" s="30" t="s">
        <v>82</v>
      </c>
      <c r="D77" s="28">
        <v>6099.04</v>
      </c>
      <c r="E77" s="28">
        <v>371000</v>
      </c>
      <c r="F77" s="28">
        <v>371000</v>
      </c>
      <c r="G77" s="28">
        <v>370164.92999999999</v>
      </c>
      <c r="H77" s="29">
        <f t="shared" ref="H77:H140" si="4">G77/E77*100</f>
        <v>99.774913746630716</v>
      </c>
      <c r="I77" s="29">
        <f t="shared" ref="I77:I107" si="5">G77/F77*100</f>
        <v>99.774913746630716</v>
      </c>
      <c r="J77" s="29">
        <f t="shared" ref="J77:J140" si="6">G77-D77</f>
        <v>364065.89000000001</v>
      </c>
      <c r="K77" s="29">
        <f t="shared" ref="K77:K140" si="7">G77/D77*100</f>
        <v>6069.2326989165504</v>
      </c>
    </row>
    <row r="78">
      <c r="A78" s="9"/>
      <c r="B78" s="23">
        <v>30000000</v>
      </c>
      <c r="C78" s="24" t="s">
        <v>83</v>
      </c>
      <c r="D78" s="25">
        <v>6000</v>
      </c>
      <c r="E78" s="25">
        <v>0</v>
      </c>
      <c r="F78" s="25">
        <v>0</v>
      </c>
      <c r="G78" s="25">
        <v>0</v>
      </c>
      <c r="H78" s="26"/>
      <c r="I78" s="26"/>
      <c r="J78" s="26">
        <f t="shared" si="6"/>
        <v>-6000</v>
      </c>
      <c r="K78" s="26">
        <f t="shared" si="7"/>
        <v>0</v>
      </c>
    </row>
    <row r="79">
      <c r="A79" s="9"/>
      <c r="B79" s="9">
        <v>31000000</v>
      </c>
      <c r="C79" s="30" t="s">
        <v>84</v>
      </c>
      <c r="D79" s="28">
        <v>6000</v>
      </c>
      <c r="E79" s="28">
        <v>0</v>
      </c>
      <c r="F79" s="28">
        <v>0</v>
      </c>
      <c r="G79" s="28">
        <v>0</v>
      </c>
      <c r="H79" s="29"/>
      <c r="I79" s="29"/>
      <c r="J79" s="29">
        <f t="shared" si="6"/>
        <v>-6000</v>
      </c>
      <c r="K79" s="29">
        <f t="shared" si="7"/>
        <v>0</v>
      </c>
    </row>
    <row r="80" ht="63.75">
      <c r="A80" s="9"/>
      <c r="B80" s="9">
        <v>31010000</v>
      </c>
      <c r="C80" s="30" t="s">
        <v>85</v>
      </c>
      <c r="D80" s="28">
        <v>6000</v>
      </c>
      <c r="E80" s="28">
        <v>0</v>
      </c>
      <c r="F80" s="28">
        <v>0</v>
      </c>
      <c r="G80" s="28">
        <v>0</v>
      </c>
      <c r="H80" s="29"/>
      <c r="I80" s="29"/>
      <c r="J80" s="29">
        <f t="shared" si="6"/>
        <v>-6000</v>
      </c>
      <c r="K80" s="29">
        <f t="shared" si="7"/>
        <v>0</v>
      </c>
    </row>
    <row r="81" ht="63.75">
      <c r="A81" s="9"/>
      <c r="B81" s="9">
        <v>31010200</v>
      </c>
      <c r="C81" s="30" t="s">
        <v>86</v>
      </c>
      <c r="D81" s="28">
        <v>6000</v>
      </c>
      <c r="E81" s="28">
        <v>0</v>
      </c>
      <c r="F81" s="28">
        <v>0</v>
      </c>
      <c r="G81" s="28">
        <v>0</v>
      </c>
      <c r="H81" s="29"/>
      <c r="I81" s="29"/>
      <c r="J81" s="29">
        <f t="shared" si="6"/>
        <v>-6000</v>
      </c>
      <c r="K81" s="29">
        <f t="shared" si="7"/>
        <v>0</v>
      </c>
    </row>
    <row r="82">
      <c r="A82" s="9"/>
      <c r="B82" s="23">
        <v>40000000</v>
      </c>
      <c r="C82" s="24" t="s">
        <v>87</v>
      </c>
      <c r="D82" s="25">
        <f>D84+D86+D93+D96</f>
        <v>76884787.629999995</v>
      </c>
      <c r="E82" s="25">
        <f>E84+E86+E93+E96</f>
        <v>102757786.5</v>
      </c>
      <c r="F82" s="25">
        <f>F84+F86+F93+F96</f>
        <v>102757786.5</v>
      </c>
      <c r="G82" s="25">
        <f>G84+G86+G93+G96</f>
        <v>102745460.7</v>
      </c>
      <c r="H82" s="26">
        <f t="shared" si="4"/>
        <v>99.988004996584863</v>
      </c>
      <c r="I82" s="26">
        <f t="shared" si="5"/>
        <v>99.988004996584863</v>
      </c>
      <c r="J82" s="26">
        <f t="shared" si="6"/>
        <v>25860673.070000008</v>
      </c>
      <c r="K82" s="26">
        <f t="shared" si="7"/>
        <v>133.6356174832033</v>
      </c>
    </row>
    <row r="83">
      <c r="A83" s="9"/>
      <c r="B83" s="9">
        <v>41000000</v>
      </c>
      <c r="C83" s="30" t="s">
        <v>88</v>
      </c>
      <c r="D83" s="28">
        <v>76884787.629999995</v>
      </c>
      <c r="E83" s="28">
        <v>102757786.5</v>
      </c>
      <c r="F83" s="28">
        <v>102757786.5</v>
      </c>
      <c r="G83" s="28">
        <v>102745460.7</v>
      </c>
      <c r="H83" s="29">
        <f t="shared" si="4"/>
        <v>99.988004996584863</v>
      </c>
      <c r="I83" s="29">
        <f t="shared" si="5"/>
        <v>99.988004996584863</v>
      </c>
      <c r="J83" s="29">
        <f t="shared" si="6"/>
        <v>25860673.070000008</v>
      </c>
      <c r="K83" s="29">
        <f t="shared" si="7"/>
        <v>133.6356174832033</v>
      </c>
    </row>
    <row r="84">
      <c r="A84" s="9"/>
      <c r="B84" s="9">
        <v>41020000</v>
      </c>
      <c r="C84" s="30" t="s">
        <v>89</v>
      </c>
      <c r="D84" s="28">
        <v>10182300</v>
      </c>
      <c r="E84" s="28">
        <v>11029700</v>
      </c>
      <c r="F84" s="28">
        <v>11029700</v>
      </c>
      <c r="G84" s="28">
        <v>11029700</v>
      </c>
      <c r="H84" s="29">
        <f t="shared" si="4"/>
        <v>100</v>
      </c>
      <c r="I84" s="29">
        <f t="shared" si="5"/>
        <v>100</v>
      </c>
      <c r="J84" s="29">
        <f t="shared" si="6"/>
        <v>847400</v>
      </c>
      <c r="K84" s="29">
        <f t="shared" si="7"/>
        <v>108.32228474902527</v>
      </c>
    </row>
    <row r="85">
      <c r="A85" s="9"/>
      <c r="B85" s="9">
        <v>41020100</v>
      </c>
      <c r="C85" s="30" t="s">
        <v>90</v>
      </c>
      <c r="D85" s="28">
        <v>10182300</v>
      </c>
      <c r="E85" s="28">
        <v>11029700</v>
      </c>
      <c r="F85" s="28">
        <v>11029700</v>
      </c>
      <c r="G85" s="28">
        <v>11029700</v>
      </c>
      <c r="H85" s="29">
        <f t="shared" si="4"/>
        <v>100</v>
      </c>
      <c r="I85" s="29">
        <f t="shared" si="5"/>
        <v>100</v>
      </c>
      <c r="J85" s="29">
        <f t="shared" si="6"/>
        <v>847400</v>
      </c>
      <c r="K85" s="29">
        <f t="shared" si="7"/>
        <v>108.32228474902527</v>
      </c>
    </row>
    <row r="86">
      <c r="A86" s="9"/>
      <c r="B86" s="9">
        <v>41030000</v>
      </c>
      <c r="C86" s="30" t="s">
        <v>91</v>
      </c>
      <c r="D86" s="28">
        <v>53361000</v>
      </c>
      <c r="E86" s="28">
        <v>83324094</v>
      </c>
      <c r="F86" s="28">
        <v>83324094</v>
      </c>
      <c r="G86" s="28">
        <v>83324094</v>
      </c>
      <c r="H86" s="29">
        <f t="shared" si="4"/>
        <v>100</v>
      </c>
      <c r="I86" s="29">
        <f t="shared" si="5"/>
        <v>100</v>
      </c>
      <c r="J86" s="29">
        <f t="shared" si="6"/>
        <v>29963094</v>
      </c>
      <c r="K86" s="29">
        <f t="shared" si="7"/>
        <v>156.15167256985438</v>
      </c>
    </row>
    <row r="87" ht="25.5">
      <c r="A87" s="9"/>
      <c r="B87" s="9">
        <v>41033900</v>
      </c>
      <c r="C87" s="30" t="s">
        <v>92</v>
      </c>
      <c r="D87" s="28">
        <v>48868700</v>
      </c>
      <c r="E87" s="28">
        <v>73542200</v>
      </c>
      <c r="F87" s="28">
        <v>73542200</v>
      </c>
      <c r="G87" s="28">
        <v>73542200</v>
      </c>
      <c r="H87" s="29">
        <f t="shared" si="4"/>
        <v>100</v>
      </c>
      <c r="I87" s="29">
        <f t="shared" si="5"/>
        <v>100</v>
      </c>
      <c r="J87" s="29">
        <f t="shared" si="6"/>
        <v>24673500</v>
      </c>
      <c r="K87" s="29">
        <f t="shared" si="7"/>
        <v>150.48937254316158</v>
      </c>
    </row>
    <row r="88" ht="25.5">
      <c r="A88" s="9"/>
      <c r="B88" s="9">
        <v>41034200</v>
      </c>
      <c r="C88" s="30" t="s">
        <v>93</v>
      </c>
      <c r="D88" s="28">
        <v>4492300</v>
      </c>
      <c r="E88" s="28">
        <v>0</v>
      </c>
      <c r="F88" s="28">
        <v>0</v>
      </c>
      <c r="G88" s="28">
        <v>0</v>
      </c>
      <c r="H88" s="29"/>
      <c r="I88" s="29"/>
      <c r="J88" s="29">
        <f t="shared" si="6"/>
        <v>-4492300</v>
      </c>
      <c r="K88" s="29">
        <f t="shared" si="7"/>
        <v>0</v>
      </c>
    </row>
    <row r="89" hidden="1">
      <c r="A89" s="9"/>
      <c r="B89" s="9">
        <v>41034500</v>
      </c>
      <c r="C89" s="30"/>
      <c r="D89" s="28"/>
      <c r="E89" s="28"/>
      <c r="F89" s="28"/>
      <c r="G89" s="28"/>
      <c r="H89" s="29" t="e">
        <f t="shared" si="4"/>
        <v>#DIV/0!</v>
      </c>
      <c r="I89" s="29" t="e">
        <f t="shared" si="5"/>
        <v>#DIV/0!</v>
      </c>
      <c r="J89" s="29">
        <f t="shared" si="6"/>
        <v>0</v>
      </c>
      <c r="K89" s="29" t="e">
        <f t="shared" si="7"/>
        <v>#DIV/0!</v>
      </c>
    </row>
    <row r="90" ht="38.25">
      <c r="A90" s="9"/>
      <c r="B90" s="9">
        <v>41034500</v>
      </c>
      <c r="C90" s="30" t="s">
        <v>94</v>
      </c>
      <c r="D90" s="28"/>
      <c r="E90" s="28">
        <v>8817763</v>
      </c>
      <c r="F90" s="28">
        <v>8817763</v>
      </c>
      <c r="G90" s="28">
        <v>8817763</v>
      </c>
      <c r="H90" s="29">
        <f t="shared" si="4"/>
        <v>100</v>
      </c>
      <c r="I90" s="29">
        <f t="shared" si="5"/>
        <v>100</v>
      </c>
      <c r="J90" s="29">
        <f t="shared" si="6"/>
        <v>8817763</v>
      </c>
      <c r="K90" s="29"/>
    </row>
    <row r="91" ht="38.25">
      <c r="A91" s="9"/>
      <c r="B91" s="9">
        <v>41035200</v>
      </c>
      <c r="C91" s="30" t="s">
        <v>95</v>
      </c>
      <c r="D91" s="28"/>
      <c r="E91" s="28">
        <v>197330</v>
      </c>
      <c r="F91" s="28">
        <v>197330</v>
      </c>
      <c r="G91" s="28">
        <v>197330</v>
      </c>
      <c r="H91" s="29">
        <f t="shared" si="4"/>
        <v>100</v>
      </c>
      <c r="I91" s="29">
        <f t="shared" si="5"/>
        <v>100</v>
      </c>
      <c r="J91" s="29">
        <f t="shared" si="6"/>
        <v>197330</v>
      </c>
      <c r="K91" s="29"/>
    </row>
    <row r="92" ht="51">
      <c r="A92" s="9"/>
      <c r="B92" s="9">
        <v>41035500</v>
      </c>
      <c r="C92" s="30" t="s">
        <v>96</v>
      </c>
      <c r="D92" s="28"/>
      <c r="E92" s="28">
        <v>766801</v>
      </c>
      <c r="F92" s="28">
        <v>766801</v>
      </c>
      <c r="G92" s="28">
        <v>766801</v>
      </c>
      <c r="H92" s="29">
        <f t="shared" si="4"/>
        <v>100</v>
      </c>
      <c r="I92" s="29">
        <f t="shared" si="5"/>
        <v>100</v>
      </c>
      <c r="J92" s="29">
        <f t="shared" si="6"/>
        <v>766801</v>
      </c>
      <c r="K92" s="29"/>
    </row>
    <row r="93">
      <c r="A93" s="9"/>
      <c r="B93" s="9">
        <v>41040000</v>
      </c>
      <c r="C93" s="30" t="s">
        <v>97</v>
      </c>
      <c r="D93" s="28">
        <v>3185600</v>
      </c>
      <c r="E93" s="28">
        <v>2317200</v>
      </c>
      <c r="F93" s="28">
        <v>2317200</v>
      </c>
      <c r="G93" s="28">
        <v>2317200</v>
      </c>
      <c r="H93" s="29">
        <f t="shared" si="4"/>
        <v>100</v>
      </c>
      <c r="I93" s="29">
        <f t="shared" si="5"/>
        <v>100</v>
      </c>
      <c r="J93" s="29">
        <f t="shared" si="6"/>
        <v>-868400</v>
      </c>
      <c r="K93" s="29">
        <f t="shared" si="7"/>
        <v>72.739829231541947</v>
      </c>
    </row>
    <row r="94" ht="51">
      <c r="A94" s="9"/>
      <c r="B94" s="9">
        <v>41040200</v>
      </c>
      <c r="C94" s="30" t="s">
        <v>98</v>
      </c>
      <c r="D94" s="28">
        <v>3185600</v>
      </c>
      <c r="E94" s="28">
        <v>1267200</v>
      </c>
      <c r="F94" s="28">
        <v>1267200</v>
      </c>
      <c r="G94" s="28">
        <v>1267200</v>
      </c>
      <c r="H94" s="29">
        <f t="shared" si="4"/>
        <v>100</v>
      </c>
      <c r="I94" s="29">
        <f t="shared" si="5"/>
        <v>100</v>
      </c>
      <c r="J94" s="29">
        <f t="shared" si="6"/>
        <v>-1918400</v>
      </c>
      <c r="K94" s="29">
        <f t="shared" si="7"/>
        <v>39.77900552486188</v>
      </c>
    </row>
    <row r="95" ht="63.75">
      <c r="A95" s="9"/>
      <c r="B95" s="9">
        <v>41040500</v>
      </c>
      <c r="C95" s="30" t="s">
        <v>99</v>
      </c>
      <c r="D95" s="28"/>
      <c r="E95" s="28">
        <v>1050000</v>
      </c>
      <c r="F95" s="28">
        <v>1050000</v>
      </c>
      <c r="G95" s="28">
        <v>1050000</v>
      </c>
      <c r="H95" s="29">
        <f t="shared" si="4"/>
        <v>100</v>
      </c>
      <c r="I95" s="29">
        <f t="shared" si="5"/>
        <v>100</v>
      </c>
      <c r="J95" s="29"/>
      <c r="K95" s="29"/>
    </row>
    <row r="96" ht="25.5">
      <c r="A96" s="9"/>
      <c r="B96" s="9">
        <v>41050000</v>
      </c>
      <c r="C96" s="30" t="s">
        <v>100</v>
      </c>
      <c r="D96" s="28">
        <v>10155887.630000001</v>
      </c>
      <c r="E96" s="28">
        <v>6086792.5</v>
      </c>
      <c r="F96" s="28">
        <v>6086792.5</v>
      </c>
      <c r="G96" s="28">
        <v>6074466.7000000002</v>
      </c>
      <c r="H96" s="29">
        <f t="shared" si="4"/>
        <v>99.797499257613936</v>
      </c>
      <c r="I96" s="29">
        <f t="shared" si="5"/>
        <v>99.797499257613936</v>
      </c>
      <c r="J96" s="29">
        <f t="shared" si="6"/>
        <v>-4081420.9300000006</v>
      </c>
      <c r="K96" s="29">
        <f t="shared" si="7"/>
        <v>59.812267733805157</v>
      </c>
    </row>
    <row r="97" ht="63.75">
      <c r="A97" s="9"/>
      <c r="B97" s="9">
        <v>41050900</v>
      </c>
      <c r="C97" s="30" t="s">
        <v>101</v>
      </c>
      <c r="D97" s="28">
        <v>804450</v>
      </c>
      <c r="E97" s="28">
        <v>450988</v>
      </c>
      <c r="F97" s="28">
        <v>450988</v>
      </c>
      <c r="G97" s="28">
        <v>450988</v>
      </c>
      <c r="H97" s="29">
        <f t="shared" si="4"/>
        <v>100</v>
      </c>
      <c r="I97" s="29">
        <f t="shared" si="5"/>
        <v>100</v>
      </c>
      <c r="J97" s="29">
        <f t="shared" si="6"/>
        <v>-353462</v>
      </c>
      <c r="K97" s="29"/>
    </row>
    <row r="98" ht="38.25">
      <c r="A98" s="9"/>
      <c r="B98" s="9">
        <v>41051000</v>
      </c>
      <c r="C98" s="30" t="s">
        <v>102</v>
      </c>
      <c r="D98" s="28">
        <v>938700</v>
      </c>
      <c r="E98" s="28">
        <v>1141900</v>
      </c>
      <c r="F98" s="28">
        <v>1141900</v>
      </c>
      <c r="G98" s="28">
        <v>1141900</v>
      </c>
      <c r="H98" s="29">
        <f t="shared" si="4"/>
        <v>100</v>
      </c>
      <c r="I98" s="29">
        <f t="shared" si="5"/>
        <v>100</v>
      </c>
      <c r="J98" s="29">
        <f t="shared" si="6"/>
        <v>203200</v>
      </c>
      <c r="K98" s="29">
        <f t="shared" si="7"/>
        <v>121.64695855971024</v>
      </c>
    </row>
    <row r="99" hidden="1">
      <c r="A99" s="9"/>
      <c r="B99" s="9">
        <v>41051100</v>
      </c>
      <c r="C99" s="30"/>
      <c r="D99" s="28"/>
      <c r="E99" s="28"/>
      <c r="F99" s="28"/>
      <c r="G99" s="28"/>
      <c r="H99" s="29"/>
      <c r="I99" s="29"/>
      <c r="J99" s="29">
        <f t="shared" si="6"/>
        <v>0</v>
      </c>
      <c r="K99" s="29" t="e">
        <f t="shared" si="7"/>
        <v>#DIV/0!</v>
      </c>
    </row>
    <row r="100" ht="38.25">
      <c r="A100" s="9"/>
      <c r="B100" s="9">
        <v>41051100</v>
      </c>
      <c r="C100" s="30" t="s">
        <v>103</v>
      </c>
      <c r="D100" s="28">
        <v>1111760</v>
      </c>
      <c r="E100" s="28"/>
      <c r="F100" s="28"/>
      <c r="G100" s="28"/>
      <c r="H100" s="29"/>
      <c r="I100" s="29"/>
      <c r="J100" s="29">
        <f t="shared" si="6"/>
        <v>-1111760</v>
      </c>
      <c r="K100" s="29"/>
    </row>
    <row r="101" ht="38.25">
      <c r="A101" s="9"/>
      <c r="B101" s="9">
        <v>41051200</v>
      </c>
      <c r="C101" s="30" t="s">
        <v>104</v>
      </c>
      <c r="D101" s="28">
        <v>254400</v>
      </c>
      <c r="E101" s="28">
        <v>293600</v>
      </c>
      <c r="F101" s="28">
        <v>293600</v>
      </c>
      <c r="G101" s="28">
        <v>293600</v>
      </c>
      <c r="H101" s="29">
        <f t="shared" si="4"/>
        <v>100</v>
      </c>
      <c r="I101" s="29">
        <f t="shared" si="5"/>
        <v>100</v>
      </c>
      <c r="J101" s="29">
        <f t="shared" si="6"/>
        <v>39200</v>
      </c>
      <c r="K101" s="29">
        <f t="shared" si="7"/>
        <v>115.40880503144655</v>
      </c>
    </row>
    <row r="102" ht="51">
      <c r="A102" s="9"/>
      <c r="B102" s="9">
        <v>41051400</v>
      </c>
      <c r="C102" s="30" t="s">
        <v>105</v>
      </c>
      <c r="D102" s="28">
        <v>995930.88</v>
      </c>
      <c r="E102" s="28">
        <v>781452.5</v>
      </c>
      <c r="F102" s="28">
        <v>781452.5</v>
      </c>
      <c r="G102" s="28">
        <v>779483.05000000005</v>
      </c>
      <c r="H102" s="29">
        <f t="shared" si="4"/>
        <v>99.747975724692168</v>
      </c>
      <c r="I102" s="29">
        <f t="shared" si="5"/>
        <v>99.747975724692168</v>
      </c>
      <c r="J102" s="29">
        <f t="shared" si="6"/>
        <v>-216447.82999999996</v>
      </c>
      <c r="K102" s="29">
        <f t="shared" si="7"/>
        <v>78.266781927677556</v>
      </c>
    </row>
    <row r="103" ht="38.25">
      <c r="A103" s="9"/>
      <c r="B103" s="9">
        <v>41051500</v>
      </c>
      <c r="C103" s="30" t="s">
        <v>106</v>
      </c>
      <c r="D103" s="28">
        <v>142200</v>
      </c>
      <c r="E103" s="28">
        <v>0</v>
      </c>
      <c r="F103" s="28">
        <v>0</v>
      </c>
      <c r="G103" s="28">
        <v>0</v>
      </c>
      <c r="H103" s="29"/>
      <c r="I103" s="29"/>
      <c r="J103" s="29">
        <f t="shared" si="6"/>
        <v>-142200</v>
      </c>
      <c r="K103" s="29"/>
    </row>
    <row r="104" ht="51">
      <c r="A104" s="9"/>
      <c r="B104" s="9">
        <v>41053000</v>
      </c>
      <c r="C104" s="30" t="s">
        <v>107</v>
      </c>
      <c r="D104" s="28">
        <v>1495257.9299999999</v>
      </c>
      <c r="E104" s="28"/>
      <c r="F104" s="28"/>
      <c r="G104" s="28"/>
      <c r="H104" s="29"/>
      <c r="I104" s="29"/>
      <c r="J104" s="29">
        <f t="shared" si="6"/>
        <v>-1495257.9299999999</v>
      </c>
      <c r="K104" s="29"/>
    </row>
    <row r="105">
      <c r="A105" s="9"/>
      <c r="B105" s="9">
        <v>41053900</v>
      </c>
      <c r="C105" s="30" t="s">
        <v>108</v>
      </c>
      <c r="D105" s="28">
        <v>362604.76000000001</v>
      </c>
      <c r="E105" s="28">
        <v>2585040</v>
      </c>
      <c r="F105" s="28">
        <v>2585040</v>
      </c>
      <c r="G105" s="28">
        <v>2574688.3700000001</v>
      </c>
      <c r="H105" s="29">
        <f t="shared" si="4"/>
        <v>99.599556293132792</v>
      </c>
      <c r="I105" s="29">
        <f t="shared" si="5"/>
        <v>99.599556293132792</v>
      </c>
      <c r="J105" s="29">
        <f t="shared" si="6"/>
        <v>2212083.6100000003</v>
      </c>
      <c r="K105" s="29">
        <f t="shared" si="7"/>
        <v>710.05366007881423</v>
      </c>
    </row>
    <row r="106" ht="38.25">
      <c r="A106" s="9"/>
      <c r="B106" s="9">
        <v>41054900</v>
      </c>
      <c r="C106" s="30" t="s">
        <v>109</v>
      </c>
      <c r="D106" s="28">
        <v>3390884.0600000001</v>
      </c>
      <c r="E106" s="28"/>
      <c r="F106" s="28"/>
      <c r="G106" s="28"/>
      <c r="H106" s="29"/>
      <c r="I106" s="29"/>
      <c r="J106" s="29">
        <f t="shared" si="6"/>
        <v>-3390884.0600000001</v>
      </c>
      <c r="K106" s="29"/>
    </row>
    <row r="107" ht="38.25">
      <c r="A107" s="9"/>
      <c r="B107" s="9">
        <v>41055000</v>
      </c>
      <c r="C107" s="30" t="s">
        <v>110</v>
      </c>
      <c r="D107" s="28">
        <v>659700</v>
      </c>
      <c r="E107" s="28">
        <v>833812</v>
      </c>
      <c r="F107" s="28">
        <v>833812</v>
      </c>
      <c r="G107" s="28">
        <v>833807.28000000003</v>
      </c>
      <c r="H107" s="29">
        <f t="shared" si="4"/>
        <v>99.999433925153397</v>
      </c>
      <c r="I107" s="29">
        <f t="shared" si="5"/>
        <v>99.999433925153397</v>
      </c>
      <c r="J107" s="29">
        <f t="shared" si="6"/>
        <v>174107.28000000003</v>
      </c>
      <c r="K107" s="29">
        <f t="shared" si="7"/>
        <v>126.3918872214643</v>
      </c>
    </row>
    <row r="108" s="6" customFormat="1">
      <c r="A108" s="31" t="s">
        <v>111</v>
      </c>
      <c r="B108" s="31"/>
      <c r="C108" s="31"/>
      <c r="D108" s="32">
        <f>D13+D55+D78</f>
        <v>103903959.85000001</v>
      </c>
      <c r="E108" s="32">
        <f>E13+E55+E78</f>
        <v>139841200</v>
      </c>
      <c r="F108" s="32">
        <f t="shared" ref="F108:G108" si="8">F13+F55+F78</f>
        <v>139841200</v>
      </c>
      <c r="G108" s="32">
        <f t="shared" si="8"/>
        <v>144292651.13000003</v>
      </c>
      <c r="H108" s="33">
        <f t="shared" si="4"/>
        <v>103.18321862941681</v>
      </c>
      <c r="I108" s="33">
        <f t="shared" ref="I108:I141" si="9">G108/F108*100</f>
        <v>103.18321862941681</v>
      </c>
      <c r="J108" s="33">
        <f t="shared" si="6"/>
        <v>40388691.280000016</v>
      </c>
      <c r="K108" s="33">
        <f t="shared" si="7"/>
        <v>138.87117616913426</v>
      </c>
    </row>
    <row r="109" s="6" customFormat="1">
      <c r="A109" s="34" t="s">
        <v>112</v>
      </c>
      <c r="B109" s="34"/>
      <c r="C109" s="34"/>
      <c r="D109" s="35">
        <f>D108+D82</f>
        <v>180788747.48000002</v>
      </c>
      <c r="E109" s="35">
        <f>E13+E55+E78+E82</f>
        <v>242598986.5</v>
      </c>
      <c r="F109" s="35">
        <f t="shared" ref="F109:G109" si="10">F13+F55+F78+F82</f>
        <v>242598986.5</v>
      </c>
      <c r="G109" s="35">
        <f t="shared" si="10"/>
        <v>247038111.83000004</v>
      </c>
      <c r="H109" s="36">
        <f t="shared" si="4"/>
        <v>101.82982022886564</v>
      </c>
      <c r="I109" s="36">
        <f t="shared" si="9"/>
        <v>101.82982022886564</v>
      </c>
      <c r="J109" s="36">
        <f t="shared" si="6"/>
        <v>66249364.350000024</v>
      </c>
      <c r="K109" s="36">
        <f t="shared" si="7"/>
        <v>136.6446282047111</v>
      </c>
    </row>
    <row r="110" ht="14.25" customHeight="1">
      <c r="A110" s="9"/>
      <c r="B110" s="37"/>
      <c r="C110" s="38" t="s">
        <v>113</v>
      </c>
      <c r="D110" s="39"/>
      <c r="E110" s="39"/>
      <c r="F110" s="39"/>
      <c r="G110" s="39"/>
      <c r="H110" s="40"/>
      <c r="I110" s="40"/>
      <c r="J110" s="40"/>
      <c r="K110" s="40"/>
    </row>
    <row r="111">
      <c r="B111" s="41">
        <v>10000000</v>
      </c>
      <c r="C111" s="42" t="s">
        <v>21</v>
      </c>
      <c r="D111" s="43">
        <f>D112</f>
        <v>121560.25999999999</v>
      </c>
      <c r="E111" s="43">
        <f>E112</f>
        <v>140000</v>
      </c>
      <c r="F111" s="43">
        <f t="shared" ref="F111:G111" si="11">F112</f>
        <v>140000</v>
      </c>
      <c r="G111" s="43">
        <f t="shared" si="11"/>
        <v>147595.79000000001</v>
      </c>
      <c r="H111" s="44">
        <f t="shared" si="4"/>
        <v>105.4255642857143</v>
      </c>
      <c r="I111" s="44">
        <f t="shared" si="9"/>
        <v>105.4255642857143</v>
      </c>
      <c r="J111" s="44">
        <f t="shared" si="6"/>
        <v>26035.530000000013</v>
      </c>
      <c r="K111" s="44">
        <f t="shared" si="7"/>
        <v>121.41779723077263</v>
      </c>
    </row>
    <row r="112" ht="13.5">
      <c r="B112" s="9">
        <v>19000000</v>
      </c>
      <c r="C112" s="27" t="s">
        <v>114</v>
      </c>
      <c r="D112" s="28">
        <v>121560.25999999999</v>
      </c>
      <c r="E112" s="28">
        <v>140000</v>
      </c>
      <c r="F112" s="28">
        <v>140000</v>
      </c>
      <c r="G112" s="28">
        <v>147595.79000000001</v>
      </c>
      <c r="H112" s="45">
        <f t="shared" si="4"/>
        <v>105.4255642857143</v>
      </c>
      <c r="I112" s="45">
        <f t="shared" si="9"/>
        <v>105.4255642857143</v>
      </c>
      <c r="J112" s="45">
        <f t="shared" si="6"/>
        <v>26035.530000000013</v>
      </c>
      <c r="K112" s="45">
        <f t="shared" si="7"/>
        <v>121.41779723077263</v>
      </c>
    </row>
    <row r="113">
      <c r="B113" s="9">
        <v>19010000</v>
      </c>
      <c r="C113" s="30" t="s">
        <v>115</v>
      </c>
      <c r="D113" s="28">
        <v>121560.25999999999</v>
      </c>
      <c r="E113" s="28">
        <v>140000</v>
      </c>
      <c r="F113" s="28">
        <v>140000</v>
      </c>
      <c r="G113" s="28">
        <v>147595.79000000001</v>
      </c>
      <c r="H113" s="45">
        <f t="shared" si="4"/>
        <v>105.4255642857143</v>
      </c>
      <c r="I113" s="45">
        <f t="shared" si="9"/>
        <v>105.4255642857143</v>
      </c>
      <c r="J113" s="45">
        <f t="shared" si="6"/>
        <v>26035.530000000013</v>
      </c>
      <c r="K113" s="45">
        <f t="shared" si="7"/>
        <v>121.41779723077263</v>
      </c>
    </row>
    <row r="114" ht="51">
      <c r="B114" s="9">
        <v>19010100</v>
      </c>
      <c r="C114" s="30" t="s">
        <v>116</v>
      </c>
      <c r="D114" s="28">
        <v>52581.110000000001</v>
      </c>
      <c r="E114" s="28">
        <v>80000</v>
      </c>
      <c r="F114" s="28">
        <v>80000</v>
      </c>
      <c r="G114" s="28">
        <v>81305.429999999993</v>
      </c>
      <c r="H114" s="45">
        <f t="shared" si="4"/>
        <v>101.63178749999999</v>
      </c>
      <c r="I114" s="45">
        <f t="shared" si="9"/>
        <v>101.63178749999999</v>
      </c>
      <c r="J114" s="45">
        <f t="shared" si="6"/>
        <v>28724.319999999992</v>
      </c>
      <c r="K114" s="45">
        <f t="shared" si="7"/>
        <v>154.62859190306176</v>
      </c>
    </row>
    <row r="115" ht="25.5" hidden="1">
      <c r="B115" s="9">
        <v>19010200</v>
      </c>
      <c r="C115" s="30" t="s">
        <v>117</v>
      </c>
      <c r="D115" s="28">
        <v>0</v>
      </c>
      <c r="E115" s="28">
        <v>0</v>
      </c>
      <c r="F115" s="28">
        <v>0</v>
      </c>
      <c r="G115" s="28">
        <v>0</v>
      </c>
      <c r="H115" s="45" t="e">
        <f t="shared" si="4"/>
        <v>#DIV/0!</v>
      </c>
      <c r="I115" s="45" t="e">
        <f t="shared" si="9"/>
        <v>#DIV/0!</v>
      </c>
      <c r="J115" s="45">
        <f t="shared" si="6"/>
        <v>0</v>
      </c>
      <c r="K115" s="45" t="e">
        <f t="shared" si="7"/>
        <v>#DIV/0!</v>
      </c>
    </row>
    <row r="116" ht="51">
      <c r="B116" s="9">
        <v>19010300</v>
      </c>
      <c r="C116" s="30" t="s">
        <v>118</v>
      </c>
      <c r="D116" s="28">
        <v>68979.149999999994</v>
      </c>
      <c r="E116" s="28">
        <v>60000</v>
      </c>
      <c r="F116" s="28">
        <v>60000</v>
      </c>
      <c r="G116" s="28">
        <v>66290.360000000001</v>
      </c>
      <c r="H116" s="45">
        <f t="shared" si="4"/>
        <v>110.48393333333333</v>
      </c>
      <c r="I116" s="45">
        <f t="shared" si="9"/>
        <v>110.48393333333333</v>
      </c>
      <c r="J116" s="45">
        <f t="shared" si="6"/>
        <v>-2688.7899999999936</v>
      </c>
      <c r="K116" s="45">
        <f t="shared" si="7"/>
        <v>96.102025032201766</v>
      </c>
    </row>
    <row r="117">
      <c r="B117" s="41">
        <v>20000000</v>
      </c>
      <c r="C117" s="42" t="s">
        <v>62</v>
      </c>
      <c r="D117" s="43">
        <f>D120+D124</f>
        <v>3346609.8099999996</v>
      </c>
      <c r="E117" s="43">
        <f>E120+E124</f>
        <v>5631756.46</v>
      </c>
      <c r="F117" s="43">
        <f t="shared" ref="F117:G117" si="12">F120+F124</f>
        <v>5631756.46</v>
      </c>
      <c r="G117" s="43">
        <f t="shared" si="12"/>
        <v>4895119.5700000003</v>
      </c>
      <c r="H117" s="44">
        <f t="shared" si="4"/>
        <v>86.919944155397673</v>
      </c>
      <c r="I117" s="44">
        <f t="shared" si="9"/>
        <v>86.919944155397673</v>
      </c>
      <c r="J117" s="44">
        <f t="shared" si="6"/>
        <v>1548509.7600000007</v>
      </c>
      <c r="K117" s="44">
        <f t="shared" si="7"/>
        <v>146.27099805220499</v>
      </c>
    </row>
    <row r="118" ht="13.5" hidden="1">
      <c r="B118" s="9">
        <v>21000000</v>
      </c>
      <c r="C118" s="27" t="s">
        <v>63</v>
      </c>
      <c r="D118" s="28">
        <v>0</v>
      </c>
      <c r="E118" s="28">
        <v>0</v>
      </c>
      <c r="F118" s="28">
        <v>0</v>
      </c>
      <c r="G118" s="28">
        <v>0</v>
      </c>
      <c r="H118" s="45" t="e">
        <f t="shared" si="4"/>
        <v>#DIV/0!</v>
      </c>
      <c r="I118" s="45" t="e">
        <f t="shared" si="9"/>
        <v>#DIV/0!</v>
      </c>
      <c r="J118" s="45">
        <f t="shared" si="6"/>
        <v>0</v>
      </c>
      <c r="K118" s="45" t="e">
        <f t="shared" si="7"/>
        <v>#DIV/0!</v>
      </c>
    </row>
    <row r="119" ht="38.25" hidden="1">
      <c r="B119" s="9">
        <v>21110000</v>
      </c>
      <c r="C119" s="30" t="s">
        <v>119</v>
      </c>
      <c r="D119" s="28">
        <v>0</v>
      </c>
      <c r="E119" s="28">
        <v>0</v>
      </c>
      <c r="F119" s="28">
        <v>0</v>
      </c>
      <c r="G119" s="28">
        <v>0</v>
      </c>
      <c r="H119" s="45" t="e">
        <f t="shared" si="4"/>
        <v>#DIV/0!</v>
      </c>
      <c r="I119" s="45" t="e">
        <f t="shared" si="9"/>
        <v>#DIV/0!</v>
      </c>
      <c r="J119" s="45">
        <f t="shared" si="6"/>
        <v>0</v>
      </c>
      <c r="K119" s="45" t="e">
        <f t="shared" si="7"/>
        <v>#DIV/0!</v>
      </c>
    </row>
    <row r="120" ht="13.5">
      <c r="B120" s="9">
        <v>24000000</v>
      </c>
      <c r="C120" s="27" t="s">
        <v>81</v>
      </c>
      <c r="D120" s="28">
        <v>393449.78000000003</v>
      </c>
      <c r="E120" s="28">
        <v>80000</v>
      </c>
      <c r="F120" s="28">
        <v>80000</v>
      </c>
      <c r="G120" s="28">
        <v>161382.12</v>
      </c>
      <c r="H120" s="45">
        <f t="shared" si="4"/>
        <v>201.72764999999998</v>
      </c>
      <c r="I120" s="45">
        <f t="shared" si="9"/>
        <v>201.72764999999998</v>
      </c>
      <c r="J120" s="45">
        <f t="shared" si="6"/>
        <v>-232067.66000000003</v>
      </c>
      <c r="K120" s="45">
        <f t="shared" si="7"/>
        <v>41.017209362780676</v>
      </c>
    </row>
    <row r="121">
      <c r="B121" s="9">
        <v>24060000</v>
      </c>
      <c r="C121" s="30" t="s">
        <v>66</v>
      </c>
      <c r="D121" s="28">
        <v>29188.779999999999</v>
      </c>
      <c r="E121" s="28">
        <v>30000</v>
      </c>
      <c r="F121" s="28">
        <v>30000</v>
      </c>
      <c r="G121" s="28">
        <v>85497.410000000003</v>
      </c>
      <c r="H121" s="45">
        <f t="shared" si="4"/>
        <v>284.99136666666669</v>
      </c>
      <c r="I121" s="45">
        <f t="shared" si="9"/>
        <v>284.99136666666669</v>
      </c>
      <c r="J121" s="45">
        <f t="shared" si="6"/>
        <v>56308.630000000005</v>
      </c>
      <c r="K121" s="45">
        <f t="shared" si="7"/>
        <v>292.91189970940889</v>
      </c>
    </row>
    <row r="122" ht="38.25">
      <c r="B122" s="9">
        <v>24062100</v>
      </c>
      <c r="C122" s="30" t="s">
        <v>120</v>
      </c>
      <c r="D122" s="28">
        <v>29188.779999999999</v>
      </c>
      <c r="E122" s="28">
        <v>30000</v>
      </c>
      <c r="F122" s="28">
        <v>30000</v>
      </c>
      <c r="G122" s="28">
        <v>85497.410000000003</v>
      </c>
      <c r="H122" s="45">
        <f t="shared" si="4"/>
        <v>284.99136666666669</v>
      </c>
      <c r="I122" s="45">
        <f t="shared" si="9"/>
        <v>284.99136666666669</v>
      </c>
      <c r="J122" s="45">
        <f t="shared" si="6"/>
        <v>56308.630000000005</v>
      </c>
      <c r="K122" s="45">
        <f t="shared" si="7"/>
        <v>292.91189970940889</v>
      </c>
    </row>
    <row r="123" ht="25.5">
      <c r="B123" s="9">
        <v>24170000</v>
      </c>
      <c r="C123" s="30" t="s">
        <v>121</v>
      </c>
      <c r="D123" s="28">
        <v>364261</v>
      </c>
      <c r="E123" s="28">
        <v>50000</v>
      </c>
      <c r="F123" s="28">
        <v>50000</v>
      </c>
      <c r="G123" s="28">
        <v>75884.710000000006</v>
      </c>
      <c r="H123" s="45">
        <f t="shared" si="4"/>
        <v>151.76942000000003</v>
      </c>
      <c r="I123" s="45"/>
      <c r="J123" s="45">
        <f t="shared" si="6"/>
        <v>-288376.28999999998</v>
      </c>
      <c r="K123" s="45"/>
    </row>
    <row r="124" ht="13.5">
      <c r="B124" s="9">
        <v>25000000</v>
      </c>
      <c r="C124" s="27" t="s">
        <v>122</v>
      </c>
      <c r="D124" s="28">
        <v>2953160.0299999998</v>
      </c>
      <c r="E124" s="28">
        <v>5551756.46</v>
      </c>
      <c r="F124" s="28">
        <v>5551756.46</v>
      </c>
      <c r="G124" s="28">
        <v>4733737.4500000002</v>
      </c>
      <c r="H124" s="45">
        <f t="shared" si="4"/>
        <v>85.265581876766987</v>
      </c>
      <c r="I124" s="45">
        <f t="shared" si="9"/>
        <v>85.265581876766987</v>
      </c>
      <c r="J124" s="45">
        <f t="shared" si="6"/>
        <v>1780577.4200000004</v>
      </c>
      <c r="K124" s="45">
        <f t="shared" si="7"/>
        <v>160.293969913984</v>
      </c>
    </row>
    <row r="125" ht="25.5">
      <c r="B125" s="9">
        <v>25010000</v>
      </c>
      <c r="C125" s="30" t="s">
        <v>123</v>
      </c>
      <c r="D125" s="28">
        <v>1514232.3400000001</v>
      </c>
      <c r="E125" s="28">
        <v>2793782.8199999998</v>
      </c>
      <c r="F125" s="28">
        <v>2793782.8199999998</v>
      </c>
      <c r="G125" s="28">
        <v>1888303.52</v>
      </c>
      <c r="H125" s="45">
        <f t="shared" si="4"/>
        <v>67.589488577354771</v>
      </c>
      <c r="I125" s="45">
        <f t="shared" si="9"/>
        <v>67.589488577354771</v>
      </c>
      <c r="J125" s="45">
        <f t="shared" si="6"/>
        <v>374071.17999999993</v>
      </c>
      <c r="K125" s="45">
        <f t="shared" si="7"/>
        <v>124.70368450854774</v>
      </c>
    </row>
    <row r="126" ht="25.5">
      <c r="B126" s="9">
        <v>25010100</v>
      </c>
      <c r="C126" s="30" t="s">
        <v>124</v>
      </c>
      <c r="D126" s="28">
        <v>1193182.6399999999</v>
      </c>
      <c r="E126" s="28">
        <v>2397626</v>
      </c>
      <c r="F126" s="28">
        <v>2397626</v>
      </c>
      <c r="G126" s="28">
        <v>1570059.5900000001</v>
      </c>
      <c r="H126" s="45">
        <f t="shared" si="4"/>
        <v>65.483924098253866</v>
      </c>
      <c r="I126" s="45">
        <f t="shared" si="9"/>
        <v>65.483924098253866</v>
      </c>
      <c r="J126" s="45">
        <f t="shared" si="6"/>
        <v>376876.95000000019</v>
      </c>
      <c r="K126" s="45">
        <f t="shared" si="7"/>
        <v>131.58585595915142</v>
      </c>
    </row>
    <row r="127" ht="38.25">
      <c r="B127" s="9">
        <v>25010300</v>
      </c>
      <c r="C127" s="30" t="s">
        <v>125</v>
      </c>
      <c r="D127" s="28">
        <v>173137.59</v>
      </c>
      <c r="E127" s="28">
        <v>226800</v>
      </c>
      <c r="F127" s="28">
        <v>226800</v>
      </c>
      <c r="G127" s="28">
        <v>190949.98999999999</v>
      </c>
      <c r="H127" s="45">
        <f t="shared" si="4"/>
        <v>84.193117283950613</v>
      </c>
      <c r="I127" s="45">
        <f t="shared" si="9"/>
        <v>84.193117283950613</v>
      </c>
      <c r="J127" s="45">
        <f t="shared" si="6"/>
        <v>17812.399999999994</v>
      </c>
      <c r="K127" s="45">
        <f t="shared" si="7"/>
        <v>110.2880027381691</v>
      </c>
    </row>
    <row r="128" ht="25.5">
      <c r="B128" s="9">
        <v>25010400</v>
      </c>
      <c r="C128" s="30" t="s">
        <v>126</v>
      </c>
      <c r="D128" s="28">
        <v>147912.10999999999</v>
      </c>
      <c r="E128" s="28">
        <v>169356.82000000001</v>
      </c>
      <c r="F128" s="28">
        <v>169356.82000000001</v>
      </c>
      <c r="G128" s="28">
        <v>127293.94</v>
      </c>
      <c r="H128" s="45">
        <f t="shared" si="4"/>
        <v>75.163161424500061</v>
      </c>
      <c r="I128" s="45">
        <f t="shared" si="9"/>
        <v>75.163161424500061</v>
      </c>
      <c r="J128" s="45">
        <f t="shared" si="6"/>
        <v>-20618.169999999984</v>
      </c>
      <c r="K128" s="45">
        <f t="shared" si="7"/>
        <v>86.060526078628726</v>
      </c>
    </row>
    <row r="129">
      <c r="B129" s="9">
        <v>25020000</v>
      </c>
      <c r="C129" s="30" t="s">
        <v>127</v>
      </c>
      <c r="D129" s="28">
        <v>1438927.6899999999</v>
      </c>
      <c r="E129" s="28">
        <v>2757973.6400000001</v>
      </c>
      <c r="F129" s="28">
        <v>2757973.6400000001</v>
      </c>
      <c r="G129" s="28">
        <v>2845433.9300000002</v>
      </c>
      <c r="H129" s="45">
        <f t="shared" si="4"/>
        <v>103.17117933005335</v>
      </c>
      <c r="I129" s="45">
        <f t="shared" si="9"/>
        <v>103.17117933005335</v>
      </c>
      <c r="J129" s="45">
        <f t="shared" si="6"/>
        <v>1406506.2400000002</v>
      </c>
      <c r="K129" s="45">
        <f t="shared" si="7"/>
        <v>197.74683257363685</v>
      </c>
    </row>
    <row r="130">
      <c r="B130" s="9">
        <v>25020100</v>
      </c>
      <c r="C130" s="30" t="s">
        <v>128</v>
      </c>
      <c r="D130" s="28">
        <v>586159.43999999994</v>
      </c>
      <c r="E130" s="28">
        <v>2043613.6399999999</v>
      </c>
      <c r="F130" s="28">
        <v>2043613.6399999999</v>
      </c>
      <c r="G130" s="28">
        <v>2014622.6399999999</v>
      </c>
      <c r="H130" s="45">
        <f t="shared" si="4"/>
        <v>98.58138547166871</v>
      </c>
      <c r="I130" s="45">
        <f t="shared" si="9"/>
        <v>98.58138547166871</v>
      </c>
      <c r="J130" s="45">
        <f t="shared" si="6"/>
        <v>1428463.2</v>
      </c>
      <c r="K130" s="45">
        <f t="shared" si="7"/>
        <v>343.69874517417992</v>
      </c>
    </row>
    <row r="131" ht="63.75">
      <c r="B131" s="9">
        <v>25020200</v>
      </c>
      <c r="C131" s="30" t="s">
        <v>129</v>
      </c>
      <c r="D131" s="28">
        <v>852768.25</v>
      </c>
      <c r="E131" s="28">
        <v>714360</v>
      </c>
      <c r="F131" s="28">
        <v>714360</v>
      </c>
      <c r="G131" s="28">
        <v>830811.29000000004</v>
      </c>
      <c r="H131" s="45">
        <f t="shared" si="4"/>
        <v>116.30148524553448</v>
      </c>
      <c r="I131" s="45">
        <f t="shared" si="9"/>
        <v>116.30148524553448</v>
      </c>
      <c r="J131" s="45">
        <f t="shared" si="6"/>
        <v>-21956.959999999963</v>
      </c>
      <c r="K131" s="45">
        <f t="shared" si="7"/>
        <v>97.42521370841375</v>
      </c>
    </row>
    <row r="132">
      <c r="B132" s="41">
        <v>30000000</v>
      </c>
      <c r="C132" s="42" t="s">
        <v>83</v>
      </c>
      <c r="D132" s="43">
        <f>D133</f>
        <v>3101366.2799999998</v>
      </c>
      <c r="E132" s="43">
        <f>E133</f>
        <v>1000000</v>
      </c>
      <c r="F132" s="43">
        <f t="shared" ref="F132:G132" si="13">F133</f>
        <v>1000000</v>
      </c>
      <c r="G132" s="43">
        <f t="shared" si="13"/>
        <v>617916.85999999999</v>
      </c>
      <c r="H132" s="44">
        <f t="shared" si="4"/>
        <v>61.791685999999999</v>
      </c>
      <c r="I132" s="46">
        <f t="shared" si="9"/>
        <v>61.791685999999999</v>
      </c>
      <c r="J132" s="44">
        <f t="shared" si="6"/>
        <v>-2483449.4199999999</v>
      </c>
      <c r="K132" s="44">
        <f t="shared" si="7"/>
        <v>19.92402071257446</v>
      </c>
    </row>
    <row r="133">
      <c r="B133" s="9">
        <v>33000000</v>
      </c>
      <c r="C133" s="30" t="s">
        <v>130</v>
      </c>
      <c r="D133" s="28">
        <v>3101366.2799999998</v>
      </c>
      <c r="E133" s="28">
        <v>1000000</v>
      </c>
      <c r="F133" s="28">
        <v>1000000</v>
      </c>
      <c r="G133" s="28">
        <v>617916.85999999999</v>
      </c>
      <c r="H133" s="45">
        <f t="shared" si="4"/>
        <v>61.791685999999999</v>
      </c>
      <c r="I133" s="45">
        <f t="shared" si="9"/>
        <v>61.791685999999999</v>
      </c>
      <c r="J133" s="45">
        <f t="shared" si="6"/>
        <v>-2483449.4199999999</v>
      </c>
      <c r="K133" s="45">
        <f t="shared" si="7"/>
        <v>19.92402071257446</v>
      </c>
    </row>
    <row r="134">
      <c r="B134" s="9">
        <v>33010000</v>
      </c>
      <c r="C134" s="30" t="s">
        <v>131</v>
      </c>
      <c r="D134" s="28">
        <v>3101366.2799999998</v>
      </c>
      <c r="E134" s="28">
        <v>1000000</v>
      </c>
      <c r="F134" s="28">
        <v>1000000</v>
      </c>
      <c r="G134" s="28">
        <v>617916.85999999999</v>
      </c>
      <c r="H134" s="45">
        <f t="shared" si="4"/>
        <v>61.791685999999999</v>
      </c>
      <c r="I134" s="45">
        <f t="shared" si="9"/>
        <v>61.791685999999999</v>
      </c>
      <c r="J134" s="45">
        <f t="shared" si="6"/>
        <v>-2483449.4199999999</v>
      </c>
      <c r="K134" s="45">
        <f t="shared" si="7"/>
        <v>19.92402071257446</v>
      </c>
    </row>
    <row r="135" ht="63.75">
      <c r="B135" s="9">
        <v>33010100</v>
      </c>
      <c r="C135" s="30" t="s">
        <v>132</v>
      </c>
      <c r="D135" s="28">
        <v>3101366.2799999998</v>
      </c>
      <c r="E135" s="28">
        <v>1000000</v>
      </c>
      <c r="F135" s="28">
        <v>1000000</v>
      </c>
      <c r="G135" s="28">
        <v>617916.85999999999</v>
      </c>
      <c r="H135" s="45">
        <f t="shared" si="4"/>
        <v>61.791685999999999</v>
      </c>
      <c r="I135" s="45">
        <f t="shared" si="9"/>
        <v>61.791685999999999</v>
      </c>
      <c r="J135" s="45">
        <f t="shared" si="6"/>
        <v>-2483449.4199999999</v>
      </c>
      <c r="K135" s="45">
        <f t="shared" si="7"/>
        <v>19.92402071257446</v>
      </c>
    </row>
    <row r="136">
      <c r="B136" s="41">
        <v>40000000</v>
      </c>
      <c r="C136" s="42" t="s">
        <v>87</v>
      </c>
      <c r="D136" s="43">
        <f>D137+D138</f>
        <v>319289.19</v>
      </c>
      <c r="E136" s="43">
        <f>E138</f>
        <v>359660</v>
      </c>
      <c r="F136" s="43">
        <f t="shared" ref="F136:G136" si="14">F138</f>
        <v>359660</v>
      </c>
      <c r="G136" s="43">
        <f t="shared" si="14"/>
        <v>359660</v>
      </c>
      <c r="H136" s="44">
        <f t="shared" ref="H136:H138" si="15">G136/E136*100</f>
        <v>100</v>
      </c>
      <c r="I136" s="46">
        <f t="shared" si="9"/>
        <v>100</v>
      </c>
      <c r="J136" s="44">
        <f t="shared" ref="J136:J138" si="16">G136-D136</f>
        <v>40370.809999999998</v>
      </c>
      <c r="K136" s="44">
        <f>G136/D136*100</f>
        <v>112.64396392499225</v>
      </c>
    </row>
    <row r="137">
      <c r="B137" s="47">
        <v>42020000</v>
      </c>
      <c r="C137" s="48" t="s">
        <v>133</v>
      </c>
      <c r="D137" s="49">
        <v>319289.19</v>
      </c>
      <c r="E137" s="49"/>
      <c r="F137" s="49"/>
      <c r="G137" s="49"/>
      <c r="H137" s="45"/>
      <c r="I137" s="45"/>
      <c r="J137" s="45">
        <f t="shared" si="16"/>
        <v>-319289.19</v>
      </c>
      <c r="K137" s="45"/>
    </row>
    <row r="138" ht="38.25">
      <c r="B138" s="9">
        <v>42030300</v>
      </c>
      <c r="C138" s="30" t="s">
        <v>134</v>
      </c>
      <c r="D138" s="28"/>
      <c r="E138" s="28">
        <v>359660</v>
      </c>
      <c r="F138" s="28">
        <v>359660</v>
      </c>
      <c r="G138" s="28">
        <v>359660</v>
      </c>
      <c r="H138" s="45">
        <f t="shared" si="15"/>
        <v>100</v>
      </c>
      <c r="I138" s="45">
        <f t="shared" si="9"/>
        <v>100</v>
      </c>
      <c r="J138" s="45">
        <f t="shared" si="16"/>
        <v>359660</v>
      </c>
      <c r="K138" s="45"/>
    </row>
    <row r="139">
      <c r="B139" s="50" t="s">
        <v>111</v>
      </c>
      <c r="C139" s="51"/>
      <c r="D139" s="32">
        <f>D111+D117+D132</f>
        <v>6569536.3499999996</v>
      </c>
      <c r="E139" s="32">
        <f>E111+E117+E132</f>
        <v>6771756.46</v>
      </c>
      <c r="F139" s="32">
        <f t="shared" ref="F139:G139" si="17">F111+F117+F132</f>
        <v>6771756.46</v>
      </c>
      <c r="G139" s="32">
        <f t="shared" si="17"/>
        <v>5660632.2200000007</v>
      </c>
      <c r="H139" s="33">
        <f t="shared" si="4"/>
        <v>83.591786760742437</v>
      </c>
      <c r="I139" s="33">
        <f t="shared" si="9"/>
        <v>83.591786760742437</v>
      </c>
      <c r="J139" s="33">
        <f t="shared" si="6"/>
        <v>-908904.12999999896</v>
      </c>
      <c r="K139" s="33">
        <f t="shared" si="7"/>
        <v>86.164866414050678</v>
      </c>
    </row>
    <row r="140">
      <c r="B140" s="52" t="s">
        <v>135</v>
      </c>
      <c r="C140" s="53"/>
      <c r="D140" s="35">
        <f>D139+D136</f>
        <v>6888825.54</v>
      </c>
      <c r="E140" s="35">
        <f>E139+E136</f>
        <v>7131416.46</v>
      </c>
      <c r="F140" s="35">
        <f t="shared" ref="F140:G140" si="18">F139+F136</f>
        <v>7131416.46</v>
      </c>
      <c r="G140" s="35">
        <f t="shared" si="18"/>
        <v>6020292.2200000007</v>
      </c>
      <c r="H140" s="36">
        <f t="shared" si="4"/>
        <v>84.419305109549043</v>
      </c>
      <c r="I140" s="36">
        <f t="shared" si="9"/>
        <v>84.419305109549043</v>
      </c>
      <c r="J140" s="36">
        <f t="shared" si="6"/>
        <v>-868533.31999999937</v>
      </c>
      <c r="K140" s="36">
        <f t="shared" si="7"/>
        <v>87.392142318645512</v>
      </c>
    </row>
    <row r="141">
      <c r="B141" s="54" t="s">
        <v>136</v>
      </c>
      <c r="C141" s="55"/>
      <c r="D141" s="56">
        <f>D109+D140</f>
        <v>187677573.02000001</v>
      </c>
      <c r="E141" s="56">
        <f t="shared" ref="E141:G141" si="19">E109+E140</f>
        <v>249730402.96000001</v>
      </c>
      <c r="F141" s="56">
        <f t="shared" si="19"/>
        <v>249730402.96000001</v>
      </c>
      <c r="G141" s="56">
        <f t="shared" si="19"/>
        <v>253058404.05000004</v>
      </c>
      <c r="H141" s="57">
        <f t="shared" ref="H141" si="20">G141/E141*100</f>
        <v>101.33263753654099</v>
      </c>
      <c r="I141" s="57">
        <f t="shared" si="9"/>
        <v>101.33263753654099</v>
      </c>
      <c r="J141" s="57">
        <f t="shared" ref="J141" si="21">G141-D141</f>
        <v>65380831.030000031</v>
      </c>
      <c r="K141" s="57">
        <f t="shared" ref="K141" si="22">G141/D141*100</f>
        <v>134.83678416015786</v>
      </c>
    </row>
    <row r="143">
      <c r="C143" s="1" t="s">
        <v>137</v>
      </c>
      <c r="G143" s="1" t="s">
        <v>138</v>
      </c>
    </row>
  </sheetData>
  <mergeCells count="17"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08:C108"/>
    <mergeCell ref="A109:C109"/>
    <mergeCell ref="B139:C139"/>
    <mergeCell ref="B140:C140"/>
    <mergeCell ref="B141:C141"/>
  </mergeCells>
  <printOptions headings="0" gridLines="0"/>
  <pageMargins left="0.59055118110236238" right="0.59055118110236238" top="0.39370078740157477" bottom="0.39370078740157477" header="0" footer="0"/>
  <pageSetup blackAndWhite="0" cellComments="none" copies="1" draft="0" errors="displayed" firstPageNumber="-1" fitToHeight="500" fitToWidth="1" horizontalDpi="600" orientation="portrait" pageOrder="downThenOver" paperSize="9" scale="6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Кужекіна Юлія Сергіївна</cp:lastModifiedBy>
  <cp:revision>1</cp:revision>
  <dcterms:created xsi:type="dcterms:W3CDTF">2020-04-02T06:17:40Z</dcterms:created>
  <dcterms:modified xsi:type="dcterms:W3CDTF">2022-01-13T12:25:23Z</dcterms:modified>
</cp:coreProperties>
</file>