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заходи 2022-2024" sheetId="1" state="visible" r:id="rId1"/>
  </sheets>
  <calcPr/>
</workbook>
</file>

<file path=xl/sharedStrings.xml><?xml version="1.0" encoding="utf-8"?>
<sst xmlns="http://schemas.openxmlformats.org/spreadsheetml/2006/main" count="227" uniqueCount="227">
  <si>
    <t xml:space="preserve">Додаток 2
до рішення виконавчого комітету Менської міської ради 
23 листопада 2021 року № 378
</t>
  </si>
  <si>
    <t xml:space="preserve">Перелік культурно - мистецьких заходів :</t>
  </si>
  <si>
    <t xml:space="preserve"> на 2022 рік</t>
  </si>
  <si>
    <t xml:space="preserve">на 2023 рік</t>
  </si>
  <si>
    <t xml:space="preserve">на 2024 рік</t>
  </si>
  <si>
    <t>№</t>
  </si>
  <si>
    <t xml:space="preserve">Найменування заходу</t>
  </si>
  <si>
    <t xml:space="preserve">місяць проведення </t>
  </si>
  <si>
    <t xml:space="preserve">назва видатків</t>
  </si>
  <si>
    <t xml:space="preserve">Місце проведення </t>
  </si>
  <si>
    <t>придбання</t>
  </si>
  <si>
    <t>послуги</t>
  </si>
  <si>
    <t xml:space="preserve">Конкурс вертепів</t>
  </si>
  <si>
    <t>січень</t>
  </si>
  <si>
    <t xml:space="preserve">м. Мена</t>
  </si>
  <si>
    <t xml:space="preserve">Рекламна продукція</t>
  </si>
  <si>
    <t>Декорації</t>
  </si>
  <si>
    <t>канцтовари</t>
  </si>
  <si>
    <t>автопослуги</t>
  </si>
  <si>
    <t xml:space="preserve">Сувенірні пряники</t>
  </si>
  <si>
    <t xml:space="preserve">Гурти, солісти</t>
  </si>
  <si>
    <t>Аніматори</t>
  </si>
  <si>
    <t xml:space="preserve">всього по заходу</t>
  </si>
  <si>
    <t xml:space="preserve">Хрещення Господнє</t>
  </si>
  <si>
    <t xml:space="preserve">Менська ТГ</t>
  </si>
  <si>
    <t xml:space="preserve">Облаштування території проведення заходу</t>
  </si>
  <si>
    <t>м.Мена</t>
  </si>
  <si>
    <t>села</t>
  </si>
  <si>
    <t xml:space="preserve">День Соборності України</t>
  </si>
  <si>
    <t>квіти</t>
  </si>
  <si>
    <t xml:space="preserve">Декорації для флешмобу</t>
  </si>
  <si>
    <t xml:space="preserve">День пам"ті Героїв Крут</t>
  </si>
  <si>
    <t xml:space="preserve">с. Крути</t>
  </si>
  <si>
    <t xml:space="preserve">Всього по заходу</t>
  </si>
  <si>
    <t xml:space="preserve">День Героїв Небесної сотні</t>
  </si>
  <si>
    <t>лютий</t>
  </si>
  <si>
    <t xml:space="preserve">Менська ОТГ</t>
  </si>
  <si>
    <t>Квіти</t>
  </si>
  <si>
    <t xml:space="preserve">Грамоти, рамки</t>
  </si>
  <si>
    <t>сувеніри</t>
  </si>
  <si>
    <t xml:space="preserve">День закоханих</t>
  </si>
  <si>
    <t xml:space="preserve">Світло-технічні послуги</t>
  </si>
  <si>
    <t>Канцтовари</t>
  </si>
  <si>
    <t>Автопослуги</t>
  </si>
  <si>
    <t xml:space="preserve">Сувеніри "Валентинки"</t>
  </si>
  <si>
    <t>Постер</t>
  </si>
  <si>
    <t xml:space="preserve">Проведення святкових заходів з нагоди для вшанування  учасників бойових дій на території інших держав та річниці виведення військ колишнього СРСР  з республіки Афганістан</t>
  </si>
  <si>
    <t xml:space="preserve">Зустріч весни "Масляна"</t>
  </si>
  <si>
    <t xml:space="preserve">Послуги гурту</t>
  </si>
  <si>
    <t>Афіши</t>
  </si>
  <si>
    <t xml:space="preserve">послуги ведучих</t>
  </si>
  <si>
    <t xml:space="preserve">Сувенірна продукція</t>
  </si>
  <si>
    <t xml:space="preserve">Конкурс "Кращий читач року"</t>
  </si>
  <si>
    <t>березень</t>
  </si>
  <si>
    <t xml:space="preserve">Менська ТГ Публічна бібліотека</t>
  </si>
  <si>
    <t xml:space="preserve">оформлення сцени</t>
  </si>
  <si>
    <t>фотопапір</t>
  </si>
  <si>
    <t xml:space="preserve">друкування фото</t>
  </si>
  <si>
    <t xml:space="preserve">грамоти рамки</t>
  </si>
  <si>
    <t xml:space="preserve">8 Березня</t>
  </si>
  <si>
    <t>госптовари</t>
  </si>
  <si>
    <t>фотодрук</t>
  </si>
  <si>
    <t>постер</t>
  </si>
  <si>
    <t>афіша</t>
  </si>
  <si>
    <t>коровай</t>
  </si>
  <si>
    <t xml:space="preserve">"Красуня Менщини"</t>
  </si>
  <si>
    <t>афіши</t>
  </si>
  <si>
    <t xml:space="preserve">публікація в ЗМІ</t>
  </si>
  <si>
    <t xml:space="preserve">сценічно постановочні</t>
  </si>
  <si>
    <t>декорації</t>
  </si>
  <si>
    <t xml:space="preserve">грамоти медалі</t>
  </si>
  <si>
    <t xml:space="preserve">День Чорнобильської трагедії</t>
  </si>
  <si>
    <t>квітень</t>
  </si>
  <si>
    <t xml:space="preserve">Літературно-художній конкурс казкарів "Чарівний світ казки"</t>
  </si>
  <si>
    <t xml:space="preserve">квітень - травень</t>
  </si>
  <si>
    <t xml:space="preserve">День пам"яті і примирення</t>
  </si>
  <si>
    <t>травень</t>
  </si>
  <si>
    <t>вінки</t>
  </si>
  <si>
    <t xml:space="preserve">облаштування території заходу</t>
  </si>
  <si>
    <t>а/послуги</t>
  </si>
  <si>
    <t xml:space="preserve">аренда костюмів</t>
  </si>
  <si>
    <t xml:space="preserve">Поїздка творчих колективів до до країн зарубіжжя та інших регіонів України з метою обміну досвідом в сфері культури</t>
  </si>
  <si>
    <r>
      <t>тр</t>
    </r>
    <r>
      <rPr>
        <b/>
        <sz val="9"/>
        <rFont val="Calibri"/>
        <scheme val="minor"/>
      </rPr>
      <t>травень</t>
    </r>
  </si>
  <si>
    <t xml:space="preserve">транспортні витрати</t>
  </si>
  <si>
    <t>М</t>
  </si>
  <si>
    <t xml:space="preserve">транспортні </t>
  </si>
  <si>
    <t xml:space="preserve">Участь у фолькльорному фестивалі-конкурсі ім. В. Полєвика</t>
  </si>
  <si>
    <r>
      <t>тр</t>
    </r>
    <r>
      <rPr>
        <b/>
        <sz val="9"/>
        <rFont val="Times New Roman"/>
      </rPr>
      <t>травен</t>
    </r>
    <r>
      <rPr>
        <b/>
        <sz val="9"/>
        <rFont val="Calibri"/>
        <scheme val="minor"/>
      </rPr>
      <t>ь</t>
    </r>
  </si>
  <si>
    <t xml:space="preserve">м. Сновськ</t>
  </si>
  <si>
    <t xml:space="preserve">фольклорні колективи</t>
  </si>
  <si>
    <t xml:space="preserve">День захисту дітей</t>
  </si>
  <si>
    <r>
      <t>тр</t>
    </r>
    <r>
      <rPr>
        <b/>
        <sz val="9"/>
        <rFont val="Times New Roman"/>
      </rPr>
      <t>травень</t>
    </r>
  </si>
  <si>
    <t xml:space="preserve">Урочистості для випускників колективів</t>
  </si>
  <si>
    <t xml:space="preserve">квіти, сувеніри</t>
  </si>
  <si>
    <t xml:space="preserve">Троїцький ярмарок, Фестиваль "Куманець"</t>
  </si>
  <si>
    <t xml:space="preserve">маса керамічна</t>
  </si>
  <si>
    <t>дипломи</t>
  </si>
  <si>
    <t xml:space="preserve">книга "Менщина"</t>
  </si>
  <si>
    <t>запрошення</t>
  </si>
  <si>
    <t xml:space="preserve">сувенірна продукція</t>
  </si>
  <si>
    <t>гурт</t>
  </si>
  <si>
    <t xml:space="preserve">світлотехнічні послуги</t>
  </si>
  <si>
    <t>банери</t>
  </si>
  <si>
    <t xml:space="preserve">проживання та харчування гостей, учасників програми</t>
  </si>
  <si>
    <t xml:space="preserve">афіша запрошення</t>
  </si>
  <si>
    <t xml:space="preserve">Святкування Дня конституції України</t>
  </si>
  <si>
    <t>червень</t>
  </si>
  <si>
    <t>банер</t>
  </si>
  <si>
    <t xml:space="preserve">друк матеріалів для фотосуши</t>
  </si>
  <si>
    <t xml:space="preserve">світло-технічні послуги</t>
  </si>
  <si>
    <t xml:space="preserve">День скорботи і вшанування пам"яті жертв війни в України</t>
  </si>
  <si>
    <t xml:space="preserve">свічки лампадки</t>
  </si>
  <si>
    <t xml:space="preserve">День молоді </t>
  </si>
  <si>
    <t xml:space="preserve">Свято Івана Купала</t>
  </si>
  <si>
    <t>липень</t>
  </si>
  <si>
    <t xml:space="preserve"> гурти</t>
  </si>
  <si>
    <t xml:space="preserve">матеріали для облаштування території проведення заходу</t>
  </si>
  <si>
    <t xml:space="preserve">сценічно - постановочні</t>
  </si>
  <si>
    <t xml:space="preserve">Фестиваль світла та розвитку"ЛюМена"</t>
  </si>
  <si>
    <t>серпень</t>
  </si>
  <si>
    <t xml:space="preserve">Інсталяції світодіод</t>
  </si>
  <si>
    <t xml:space="preserve">Проживання та харчування учасників фестивалю</t>
  </si>
  <si>
    <t xml:space="preserve">реклама в ЗМІ</t>
  </si>
  <si>
    <t xml:space="preserve">банери для фотозони</t>
  </si>
  <si>
    <t xml:space="preserve">матеріали для декорацій</t>
  </si>
  <si>
    <t xml:space="preserve">брендова продукція</t>
  </si>
  <si>
    <t>хедлайнери</t>
  </si>
  <si>
    <t xml:space="preserve">аніматори для дітей</t>
  </si>
  <si>
    <t xml:space="preserve">День Незалежності України, День Державного Прапора України</t>
  </si>
  <si>
    <t xml:space="preserve">замовлення патріотичної атрибутики</t>
  </si>
  <si>
    <t xml:space="preserve">публікація в газеті</t>
  </si>
  <si>
    <t>квіти,сувеніри</t>
  </si>
  <si>
    <t xml:space="preserve">вінки для покладання</t>
  </si>
  <si>
    <t xml:space="preserve">музичні послуги</t>
  </si>
  <si>
    <t xml:space="preserve">фаєр шоу</t>
  </si>
  <si>
    <t>"Медовуха-Фест"</t>
  </si>
  <si>
    <t xml:space="preserve">с. Дягова</t>
  </si>
  <si>
    <t>постери</t>
  </si>
  <si>
    <t xml:space="preserve">сувеніри дипломи рамки</t>
  </si>
  <si>
    <t xml:space="preserve">аніматори </t>
  </si>
  <si>
    <t xml:space="preserve">сценічно- постановочні послуги</t>
  </si>
  <si>
    <t xml:space="preserve">Супер читач літа </t>
  </si>
  <si>
    <t>конкурс</t>
  </si>
  <si>
    <t xml:space="preserve">Дні населених пунктів громади</t>
  </si>
  <si>
    <t xml:space="preserve">протягом року</t>
  </si>
  <si>
    <t xml:space="preserve">оголошення в ЗМІ</t>
  </si>
  <si>
    <t xml:space="preserve">аніматори, фаєр шоу</t>
  </si>
  <si>
    <t xml:space="preserve">День міста Мена</t>
  </si>
  <si>
    <t xml:space="preserve"> </t>
  </si>
  <si>
    <t xml:space="preserve">Аніматори для дітей</t>
  </si>
  <si>
    <t xml:space="preserve">Сувеніри дітям</t>
  </si>
  <si>
    <t xml:space="preserve">Сувеніри за конкурси</t>
  </si>
  <si>
    <t>Банери</t>
  </si>
  <si>
    <t xml:space="preserve"> звук, світло</t>
  </si>
  <si>
    <t xml:space="preserve">Сценічно - постановочні</t>
  </si>
  <si>
    <t xml:space="preserve">Сувеніри подяки грамоти</t>
  </si>
  <si>
    <t xml:space="preserve">Аренда костюмів</t>
  </si>
  <si>
    <t xml:space="preserve">Реклама в ЗМІ, відео-фото зйомка</t>
  </si>
  <si>
    <t>Діджей</t>
  </si>
  <si>
    <t xml:space="preserve">Афіши запрошення</t>
  </si>
  <si>
    <t xml:space="preserve">Квіти </t>
  </si>
  <si>
    <t>Гурти</t>
  </si>
  <si>
    <t xml:space="preserve">Фестиваль спортивно - масовий "Богатир- FEST"</t>
  </si>
  <si>
    <t xml:space="preserve">с. Блистова</t>
  </si>
  <si>
    <t xml:space="preserve">матеріали для декорації</t>
  </si>
  <si>
    <t xml:space="preserve">банери- фотозони</t>
  </si>
  <si>
    <t xml:space="preserve">нагородна продукція</t>
  </si>
  <si>
    <t xml:space="preserve">рекламна продукція</t>
  </si>
  <si>
    <t xml:space="preserve">автопослуги для підвозу колективів та глядачів</t>
  </si>
  <si>
    <t xml:space="preserve">дитяча анімація</t>
  </si>
  <si>
    <t xml:space="preserve">оренда костюмів</t>
  </si>
  <si>
    <t xml:space="preserve">День вигнання з міста Мена фашистських загарбників</t>
  </si>
  <si>
    <t>вересень</t>
  </si>
  <si>
    <t xml:space="preserve">Мистецькі заходи просто неба - зелена сцена, культурно -громадський простір ЦКП</t>
  </si>
  <si>
    <t>гурти</t>
  </si>
  <si>
    <t xml:space="preserve">Розважальні програми "Кому за 50"</t>
  </si>
  <si>
    <t>Сувеніри</t>
  </si>
  <si>
    <t xml:space="preserve">День козацтва в </t>
  </si>
  <si>
    <t>жовтень</t>
  </si>
  <si>
    <t>Україні</t>
  </si>
  <si>
    <t xml:space="preserve">День захисників і захисниць України</t>
  </si>
  <si>
    <t xml:space="preserve">Грамоти рамки</t>
  </si>
  <si>
    <t xml:space="preserve">Гра - конкурс "Гей козак козаченько"</t>
  </si>
  <si>
    <t xml:space="preserve">м.Мена Публічна бібліотека</t>
  </si>
  <si>
    <t xml:space="preserve">Молодіжна розважальна програма "Шалена паті"</t>
  </si>
  <si>
    <t xml:space="preserve">День працівників </t>
  </si>
  <si>
    <t>культури</t>
  </si>
  <si>
    <t>листопад</t>
  </si>
  <si>
    <t xml:space="preserve">виготовлення друкованої продукції</t>
  </si>
  <si>
    <t xml:space="preserve">Ввсього по заходу</t>
  </si>
  <si>
    <t xml:space="preserve">День працівників сільського господарства </t>
  </si>
  <si>
    <t xml:space="preserve">День пам"яті жертв голомору</t>
  </si>
  <si>
    <t xml:space="preserve">матеріал для облаштування території</t>
  </si>
  <si>
    <t xml:space="preserve">День ліквідатора</t>
  </si>
  <si>
    <t>грудень</t>
  </si>
  <si>
    <t xml:space="preserve">Чорнобильської катастрофи</t>
  </si>
  <si>
    <t xml:space="preserve">День збройних сил України</t>
  </si>
  <si>
    <t xml:space="preserve">День Місцевого самоврядування</t>
  </si>
  <si>
    <t xml:space="preserve">Святий Миколай</t>
  </si>
  <si>
    <t xml:space="preserve">Відкриття ялинки</t>
  </si>
  <si>
    <t xml:space="preserve">світло звук</t>
  </si>
  <si>
    <t xml:space="preserve">Новорічний мюзикл. Новорічні програми</t>
  </si>
  <si>
    <t xml:space="preserve">Заходи по вшануванню пам"яті загиблих воїнів АТО</t>
  </si>
  <si>
    <t xml:space="preserve">свічки , лампадки</t>
  </si>
  <si>
    <t xml:space="preserve">Літературний конкурс до дня міста</t>
  </si>
  <si>
    <t xml:space="preserve">м.Мена КЗ Публічна бібліотека</t>
  </si>
  <si>
    <t xml:space="preserve">Святкування найбільших  релігійних та нетрадиційних свят</t>
  </si>
  <si>
    <t xml:space="preserve">декорації, фотозони</t>
  </si>
  <si>
    <t xml:space="preserve">Цикл поетичних зустрічей з поетами - земляками</t>
  </si>
  <si>
    <t xml:space="preserve">КЗ Менська  Публічна бібліотека</t>
  </si>
  <si>
    <t xml:space="preserve">Ювілейні програми творчих колективів</t>
  </si>
  <si>
    <t xml:space="preserve">Відзначення Дня козацтва, Дня захисників та захисниць  України</t>
  </si>
  <si>
    <t xml:space="preserve">КЗ Менський краєзнавчий музей ім.В.Покотила</t>
  </si>
  <si>
    <t xml:space="preserve">матеріал для оформлення залу</t>
  </si>
  <si>
    <t xml:space="preserve">Відкриті майстер класи та конкурси  по виготовленню старовинних оберегів </t>
  </si>
  <si>
    <t xml:space="preserve">грудень </t>
  </si>
  <si>
    <t xml:space="preserve">матеріал для проведення майстер класів</t>
  </si>
  <si>
    <t xml:space="preserve">Нічні екскурсії містом</t>
  </si>
  <si>
    <t xml:space="preserve">оренда костюмів, виготовлення сувенірної та рекламної продукції</t>
  </si>
  <si>
    <t xml:space="preserve">Робота молодіжного простору</t>
  </si>
  <si>
    <t xml:space="preserve">матеріали для майстер класів та декорацій,  канцтовари, сувеніри для конкурсів та квестів</t>
  </si>
  <si>
    <t xml:space="preserve">КЗ ЦКДМ</t>
  </si>
  <si>
    <t xml:space="preserve">Робота пересувного кінотеатру</t>
  </si>
  <si>
    <t>разом:</t>
  </si>
  <si>
    <t xml:space="preserve">Начальник Відділу культури</t>
  </si>
  <si>
    <t xml:space="preserve">Менської міської ради </t>
  </si>
  <si>
    <t xml:space="preserve">Світлана ШЕЛУДЬКО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</si>
</sst>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0_ ;[Red]\-0.00\ "/>
  </numFmts>
  <fonts count="26">
    <font>
      <name val="Calibri"/>
      <color theme="1"/>
      <sz val="11.000000"/>
      <scheme val="minor"/>
    </font>
    <font>
      <name val="Calibri"/>
      <color rgb="FF9C5700"/>
      <sz val="11.000000"/>
      <scheme val="minor"/>
    </font>
    <font>
      <name val="Calibri"/>
      <color rgb="FF9C0006"/>
      <sz val="11.000000"/>
      <scheme val="minor"/>
    </font>
    <font>
      <name val="Calibri"/>
      <color rgb="FF006100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1.000000"/>
    </font>
    <font>
      <name val="Times New Roman"/>
      <color theme="1"/>
      <sz val="10.000000"/>
    </font>
    <font>
      <name val="Times New Roman"/>
      <color theme="1"/>
      <sz val="9.000000"/>
    </font>
    <font>
      <name val="Times New Roman"/>
      <color theme="1"/>
      <sz val="12.000000"/>
    </font>
    <font>
      <name val="Times New Roman"/>
      <b/>
      <color theme="1"/>
      <sz val="12.000000"/>
    </font>
    <font>
      <name val="Times New Roman"/>
      <b/>
      <color theme="1"/>
      <sz val="16.000000"/>
    </font>
    <font>
      <name val="Calibri"/>
      <color theme="1"/>
      <sz val="16.000000"/>
      <scheme val="minor"/>
    </font>
    <font>
      <name val="Times New Roman"/>
      <b/>
      <color theme="1"/>
      <sz val="10.000000"/>
    </font>
    <font>
      <name val="Times New Roman"/>
      <b/>
      <color theme="1"/>
      <sz val="9.000000"/>
    </font>
    <font>
      <name val="Times New Roman"/>
      <b/>
      <i/>
      <color theme="1"/>
      <sz val="11.000000"/>
    </font>
    <font>
      <name val="Times New Roman"/>
      <b/>
      <i/>
      <color theme="1"/>
      <sz val="10.000000"/>
    </font>
    <font>
      <name val="Times New Roman"/>
      <b/>
      <i/>
      <color theme="1"/>
      <sz val="9.000000"/>
    </font>
    <font>
      <name val="Calibri"/>
      <color theme="1"/>
      <sz val="10.000000"/>
      <scheme val="minor"/>
    </font>
    <font>
      <name val="Times New Roman"/>
      <b/>
      <sz val="10.000000"/>
    </font>
    <font>
      <name val="Times New Roman"/>
      <b/>
      <color theme="0"/>
      <sz val="11.000000"/>
    </font>
    <font>
      <name val="Times New Roman"/>
      <b/>
      <color theme="0"/>
      <sz val="9.000000"/>
    </font>
    <font>
      <name val="Times New Roman"/>
      <sz val="11.000000"/>
    </font>
    <font>
      <name val="Times New Roman"/>
      <b/>
      <sz val="11.000000"/>
    </font>
    <font>
      <name val="Times New Roman"/>
      <color rgb="FF9C0006"/>
      <sz val="11.000000"/>
    </font>
    <font>
      <name val="Times New Roman"/>
      <b/>
      <sz val="9.000000"/>
    </font>
    <font>
      <name val="Times New Roman"/>
      <sz val="9.000000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39997558519241921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39997558519241921"/>
        <bgColor theme="9" tint="0.59999389629810485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theme="1"/>
      </top>
      <bottom style="medium">
        <color theme="1"/>
      </bottom>
      <diagonal/>
    </border>
  </borders>
  <cellStyleXfs count="8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1" fillId="4" borderId="0" numFmtId="0" applyNumberFormat="1" applyFont="1" applyFill="1" applyBorder="1"/>
    <xf fontId="2" fillId="5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6" borderId="0" numFmtId="0" applyNumberFormat="1" applyFont="1" applyFill="1" applyBorder="1"/>
  </cellStyleXfs>
  <cellXfs count="418">
    <xf fontId="0" fillId="0" borderId="0" numFmtId="0" xfId="0"/>
    <xf fontId="4" fillId="0" borderId="0" numFmtId="0" xfId="0" applyFont="1"/>
    <xf fontId="5" fillId="0" borderId="0" numFmtId="0" xfId="0" applyFont="1"/>
    <xf fontId="6" fillId="0" borderId="0" numFmtId="0" xfId="0" applyFont="1"/>
    <xf fontId="7" fillId="0" borderId="0" numFmtId="0" xfId="0" applyFont="1" applyAlignment="1">
      <alignment wrapText="1"/>
    </xf>
    <xf fontId="4" fillId="0" borderId="0" numFmtId="2" xfId="0" applyNumberFormat="1" applyFont="1"/>
    <xf fontId="6" fillId="0" borderId="0" numFmtId="0" xfId="0" applyFont="1" applyAlignment="1">
      <alignment horizontal="center" vertical="top" wrapText="1"/>
    </xf>
    <xf fontId="0" fillId="0" borderId="0" numFmtId="0" xfId="0" applyAlignment="1">
      <alignment horizontal="center" vertical="top" wrapText="1"/>
    </xf>
    <xf fontId="8" fillId="0" borderId="0" numFmtId="0" xfId="0" applyFont="1"/>
    <xf fontId="9" fillId="0" borderId="0" numFmtId="0" xfId="0" applyFont="1"/>
    <xf fontId="10" fillId="0" borderId="1" numFmtId="0" xfId="0" applyFont="1" applyBorder="1" applyAlignment="1">
      <alignment horizontal="center" wrapText="1"/>
    </xf>
    <xf fontId="11" fillId="0" borderId="1" numFmtId="0" xfId="0" applyFont="1" applyBorder="1" applyAlignment="1">
      <alignment horizontal="center" wrapText="1"/>
    </xf>
    <xf fontId="9" fillId="0" borderId="2" numFmtId="0" xfId="0" applyFont="1" applyBorder="1"/>
    <xf fontId="12" fillId="0" borderId="3" numFmtId="0" xfId="0" applyFont="1" applyBorder="1" applyAlignment="1">
      <alignment wrapText="1"/>
    </xf>
    <xf fontId="9" fillId="0" borderId="3" numFmtId="0" xfId="0" applyFont="1" applyBorder="1" applyAlignment="1">
      <alignment wrapText="1"/>
    </xf>
    <xf fontId="13" fillId="0" borderId="3" numFmtId="0" xfId="0" applyFont="1" applyBorder="1" applyAlignment="1">
      <alignment wrapText="1"/>
    </xf>
    <xf fontId="9" fillId="0" borderId="4" numFmtId="0" xfId="0" applyFont="1" applyBorder="1" applyAlignment="1">
      <alignment wrapText="1"/>
    </xf>
    <xf fontId="9" fillId="0" borderId="5" numFmtId="0" xfId="0" applyFont="1" applyBorder="1" applyAlignment="1">
      <alignment horizontal="center" wrapText="1"/>
    </xf>
    <xf fontId="0" fillId="0" borderId="4" numFmtId="0" xfId="0" applyBorder="1" applyAlignment="1">
      <alignment horizontal="center" wrapText="1"/>
    </xf>
    <xf fontId="14" fillId="0" borderId="2" numFmtId="0" xfId="0" applyFont="1" applyBorder="1"/>
    <xf fontId="15" fillId="0" borderId="6" numFmtId="0" xfId="0" applyFont="1" applyBorder="1" applyAlignment="1">
      <alignment wrapText="1"/>
    </xf>
    <xf fontId="14" fillId="0" borderId="7" numFmtId="0" xfId="0" applyFont="1" applyBorder="1"/>
    <xf fontId="16" fillId="0" borderId="7" numFmtId="0" xfId="0" applyFont="1" applyBorder="1" applyAlignment="1">
      <alignment wrapText="1"/>
    </xf>
    <xf fontId="14" fillId="0" borderId="7" numFmtId="0" xfId="0" applyFont="1" applyBorder="1" applyAlignment="1">
      <alignment wrapText="1"/>
    </xf>
    <xf fontId="14" fillId="0" borderId="8" numFmtId="0" xfId="0" applyFont="1" applyBorder="1" applyAlignment="1">
      <alignment wrapText="1"/>
    </xf>
    <xf fontId="14" fillId="0" borderId="9" numFmtId="1" xfId="0" applyNumberFormat="1" applyFont="1" applyBorder="1"/>
    <xf fontId="14" fillId="0" borderId="10" numFmtId="1" xfId="0" applyNumberFormat="1" applyFont="1" applyBorder="1"/>
    <xf fontId="5" fillId="7" borderId="11" numFmtId="0" xfId="0" applyFont="1" applyFill="1" applyBorder="1" applyAlignment="1">
      <alignment wrapText="1"/>
    </xf>
    <xf fontId="13" fillId="0" borderId="2" numFmtId="14" xfId="0" applyNumberFormat="1" applyFont="1" applyBorder="1" applyAlignment="1">
      <alignment wrapText="1"/>
    </xf>
    <xf fontId="14" fillId="0" borderId="2" numFmtId="0" xfId="0" applyFont="1" applyBorder="1" applyAlignment="1">
      <alignment wrapText="1"/>
    </xf>
    <xf fontId="14" fillId="0" borderId="12" numFmtId="0" xfId="0" applyFont="1" applyBorder="1"/>
    <xf fontId="14" fillId="0" borderId="13" numFmtId="1" xfId="0" applyNumberFormat="1" applyFont="1" applyBorder="1"/>
    <xf fontId="14" fillId="0" borderId="14" numFmtId="1" xfId="0" applyNumberFormat="1" applyFont="1" applyBorder="1"/>
    <xf fontId="4" fillId="0" borderId="13" numFmtId="2" xfId="0" applyNumberFormat="1" applyFont="1" applyBorder="1"/>
    <xf fontId="4" fillId="0" borderId="14" numFmtId="0" xfId="0" applyFont="1" applyBorder="1"/>
    <xf fontId="4" fillId="0" borderId="13" numFmtId="0" xfId="0" applyFont="1" applyBorder="1"/>
    <xf fontId="5" fillId="0" borderId="2" numFmtId="0" xfId="0" applyFont="1" applyBorder="1"/>
    <xf fontId="6" fillId="0" borderId="11" numFmtId="0" xfId="0" applyFont="1" applyBorder="1"/>
    <xf fontId="4" fillId="0" borderId="2" numFmtId="0" xfId="0" applyFont="1" applyBorder="1"/>
    <xf fontId="7" fillId="0" borderId="2" numFmtId="0" xfId="0" applyFont="1" applyBorder="1" applyAlignment="1">
      <alignment horizontal="left" wrapText="1"/>
    </xf>
    <xf fontId="4" fillId="0" borderId="2" numFmtId="0" xfId="0" applyFont="1" applyBorder="1" applyAlignment="1">
      <alignment horizontal="left" wrapText="1"/>
    </xf>
    <xf fontId="4" fillId="0" borderId="12" numFmtId="0" xfId="0" applyFont="1" applyBorder="1" applyAlignment="1">
      <alignment horizontal="left"/>
    </xf>
    <xf fontId="4" fillId="0" borderId="14" numFmtId="2" xfId="0" applyNumberFormat="1" applyFont="1" applyBorder="1"/>
    <xf fontId="4" fillId="8" borderId="13" numFmtId="2" xfId="0" applyNumberFormat="1" applyFont="1" applyFill="1" applyBorder="1"/>
    <xf fontId="7" fillId="0" borderId="2" numFmtId="0" xfId="0" applyFont="1" applyBorder="1" applyAlignment="1">
      <alignment wrapText="1"/>
    </xf>
    <xf fontId="6" fillId="0" borderId="15" numFmtId="0" xfId="0" applyFont="1" applyBorder="1"/>
    <xf fontId="4" fillId="0" borderId="16" numFmtId="0" xfId="0" applyFont="1" applyBorder="1"/>
    <xf fontId="7" fillId="0" borderId="16" numFmtId="0" xfId="0" applyFont="1" applyBorder="1" applyAlignment="1">
      <alignment wrapText="1"/>
    </xf>
    <xf fontId="4" fillId="0" borderId="17" numFmtId="0" xfId="0" applyFont="1" applyBorder="1"/>
    <xf fontId="4" fillId="8" borderId="18" numFmtId="2" xfId="0" applyNumberFormat="1" applyFont="1" applyFill="1" applyBorder="1"/>
    <xf fontId="4" fillId="0" borderId="19" numFmtId="2" xfId="0" applyNumberFormat="1" applyFont="1" applyBorder="1"/>
    <xf fontId="4" fillId="0" borderId="18" numFmtId="2" xfId="0" applyNumberFormat="1" applyFont="1" applyBorder="1"/>
    <xf fontId="5" fillId="9" borderId="2" numFmtId="0" xfId="0" applyFont="1" applyFill="1" applyBorder="1"/>
    <xf fontId="12" fillId="9" borderId="20" numFmtId="0" xfId="0" applyFont="1" applyFill="1" applyBorder="1"/>
    <xf fontId="5" fillId="9" borderId="21" numFmtId="0" xfId="0" applyFont="1" applyFill="1" applyBorder="1"/>
    <xf fontId="13" fillId="9" borderId="21" numFmtId="0" xfId="0" applyFont="1" applyFill="1" applyBorder="1" applyAlignment="1">
      <alignment wrapText="1"/>
    </xf>
    <xf fontId="5" fillId="9" borderId="22" numFmtId="0" xfId="0" applyFont="1" applyFill="1" applyBorder="1"/>
    <xf fontId="5" fillId="9" borderId="23" numFmtId="2" xfId="0" applyNumberFormat="1" applyFont="1" applyFill="1" applyBorder="1"/>
    <xf fontId="5" fillId="9" borderId="24" numFmtId="2" xfId="0" applyNumberFormat="1" applyFont="1" applyFill="1" applyBorder="1"/>
    <xf fontId="12" fillId="7" borderId="6" numFmtId="0" xfId="0" applyFont="1" applyFill="1" applyBorder="1" applyAlignment="1">
      <alignment wrapText="1"/>
    </xf>
    <xf fontId="5" fillId="8" borderId="7" numFmtId="0" xfId="0" applyFont="1" applyFill="1" applyBorder="1"/>
    <xf fontId="13" fillId="8" borderId="8" numFmtId="0" xfId="0" applyFont="1" applyFill="1" applyBorder="1"/>
    <xf fontId="5" fillId="8" borderId="9" numFmtId="2" xfId="0" applyNumberFormat="1" applyFont="1" applyFill="1" applyBorder="1"/>
    <xf fontId="5" fillId="8" borderId="10" numFmtId="2" xfId="0" applyNumberFormat="1" applyFont="1" applyFill="1" applyBorder="1"/>
    <xf fontId="4" fillId="0" borderId="9" numFmtId="2" xfId="0" applyNumberFormat="1" applyFont="1" applyBorder="1"/>
    <xf fontId="4" fillId="0" borderId="10" numFmtId="2" xfId="0" applyNumberFormat="1" applyFont="1" applyBorder="1"/>
    <xf fontId="6" fillId="8" borderId="11" numFmtId="0" xfId="0" applyFont="1" applyFill="1" applyBorder="1" applyAlignment="1">
      <alignment wrapText="1"/>
    </xf>
    <xf fontId="5" fillId="0" borderId="2" numFmtId="2" xfId="0" applyNumberFormat="1" applyFont="1" applyBorder="1"/>
    <xf fontId="4" fillId="0" borderId="2" numFmtId="0" xfId="0" applyFont="1" applyBorder="1" applyAlignment="1">
      <alignment wrapText="1"/>
    </xf>
    <xf fontId="4" fillId="8" borderId="14" numFmtId="2" xfId="0" applyNumberFormat="1" applyFont="1" applyFill="1" applyBorder="1"/>
    <xf fontId="4" fillId="0" borderId="16" numFmtId="0" xfId="0" applyFont="1" applyBorder="1" applyAlignment="1">
      <alignment wrapText="1"/>
    </xf>
    <xf fontId="4" fillId="0" borderId="17" numFmtId="0" xfId="0" applyFont="1" applyBorder="1" applyAlignment="1">
      <alignment horizontal="left"/>
    </xf>
    <xf fontId="6" fillId="0" borderId="25" numFmtId="0" xfId="0" applyFont="1" applyBorder="1"/>
    <xf fontId="4" fillId="0" borderId="26" numFmtId="0" xfId="0" applyFont="1" applyBorder="1"/>
    <xf fontId="7" fillId="0" borderId="26" numFmtId="0" xfId="0" applyFont="1" applyBorder="1" applyAlignment="1">
      <alignment horizontal="left" wrapText="1"/>
    </xf>
    <xf fontId="4" fillId="0" borderId="26" numFmtId="0" xfId="0" applyFont="1" applyBorder="1" applyAlignment="1">
      <alignment horizontal="left" wrapText="1"/>
    </xf>
    <xf fontId="4" fillId="0" borderId="27" numFmtId="0" xfId="0" applyFont="1" applyBorder="1" applyAlignment="1">
      <alignment horizontal="left"/>
    </xf>
    <xf fontId="4" fillId="0" borderId="28" numFmtId="2" xfId="0" applyNumberFormat="1" applyFont="1" applyBorder="1"/>
    <xf fontId="4" fillId="0" borderId="29" numFmtId="2" xfId="0" applyNumberFormat="1" applyFont="1" applyBorder="1"/>
    <xf fontId="4" fillId="0" borderId="12" numFmtId="0" xfId="0" applyFont="1" applyBorder="1"/>
    <xf fontId="12" fillId="9" borderId="30" numFmtId="0" xfId="0" applyFont="1" applyFill="1" applyBorder="1"/>
    <xf fontId="5" fillId="9" borderId="31" numFmtId="0" xfId="0" applyFont="1" applyFill="1" applyBorder="1"/>
    <xf fontId="13" fillId="9" borderId="31" numFmtId="0" xfId="0" applyFont="1" applyFill="1" applyBorder="1" applyAlignment="1">
      <alignment wrapText="1"/>
    </xf>
    <xf fontId="5" fillId="9" borderId="31" numFmtId="0" xfId="0" applyFont="1" applyFill="1" applyBorder="1" applyAlignment="1">
      <alignment wrapText="1"/>
    </xf>
    <xf fontId="5" fillId="9" borderId="32" numFmtId="0" xfId="0" applyFont="1" applyFill="1" applyBorder="1"/>
    <xf fontId="5" fillId="9" borderId="33" numFmtId="2" xfId="0" applyNumberFormat="1" applyFont="1" applyFill="1" applyBorder="1"/>
    <xf fontId="5" fillId="9" borderId="34" numFmtId="2" xfId="0" applyNumberFormat="1" applyFont="1" applyFill="1" applyBorder="1"/>
    <xf fontId="6" fillId="0" borderId="6" numFmtId="0" xfId="0" applyFont="1" applyBorder="1"/>
    <xf fontId="4" fillId="0" borderId="7" numFmtId="0" xfId="0" applyFont="1" applyBorder="1"/>
    <xf fontId="7" fillId="0" borderId="7" numFmtId="0" xfId="0" applyFont="1" applyBorder="1" applyAlignment="1">
      <alignment wrapText="1"/>
    </xf>
    <xf fontId="4" fillId="0" borderId="8" numFmtId="0" xfId="0" applyFont="1" applyBorder="1"/>
    <xf fontId="12" fillId="7" borderId="11" numFmtId="0" xfId="0" applyFont="1" applyFill="1" applyBorder="1" applyAlignment="1">
      <alignment wrapText="1"/>
    </xf>
    <xf fontId="13" fillId="0" borderId="12" numFmtId="0" xfId="0" applyFont="1" applyBorder="1"/>
    <xf fontId="12" fillId="0" borderId="11" numFmtId="0" xfId="0" applyFont="1" applyBorder="1" applyAlignment="1">
      <alignment wrapText="1"/>
    </xf>
    <xf fontId="12" fillId="0" borderId="15" numFmtId="0" xfId="0" applyFont="1" applyBorder="1" applyAlignment="1">
      <alignment wrapText="1"/>
    </xf>
    <xf fontId="13" fillId="0" borderId="16" numFmtId="14" xfId="0" applyNumberFormat="1" applyFont="1" applyBorder="1" applyAlignment="1">
      <alignment wrapText="1"/>
    </xf>
    <xf fontId="5" fillId="10" borderId="2" numFmtId="0" xfId="0" applyFont="1" applyFill="1" applyBorder="1"/>
    <xf fontId="4" fillId="9" borderId="21" numFmtId="0" xfId="0" applyFont="1" applyFill="1" applyBorder="1"/>
    <xf fontId="13" fillId="9" borderId="21" numFmtId="14" xfId="0" applyNumberFormat="1" applyFont="1" applyFill="1" applyBorder="1" applyAlignment="1">
      <alignment wrapText="1"/>
    </xf>
    <xf fontId="4" fillId="9" borderId="21" numFmtId="0" xfId="0" applyFont="1" applyFill="1" applyBorder="1" applyAlignment="1">
      <alignment wrapText="1"/>
    </xf>
    <xf fontId="4" fillId="9" borderId="22" numFmtId="0" xfId="0" applyFont="1" applyFill="1" applyBorder="1"/>
    <xf fontId="4" fillId="8" borderId="7" numFmtId="0" xfId="0" applyFont="1" applyFill="1" applyBorder="1"/>
    <xf fontId="4" fillId="8" borderId="7" numFmtId="0" xfId="0" applyFont="1" applyFill="1" applyBorder="1" applyAlignment="1">
      <alignment wrapText="1"/>
    </xf>
    <xf fontId="4" fillId="8" borderId="8" numFmtId="0" xfId="0" applyFont="1" applyFill="1" applyBorder="1"/>
    <xf fontId="4" fillId="8" borderId="9" numFmtId="2" xfId="0" applyNumberFormat="1" applyFont="1" applyFill="1" applyBorder="1"/>
    <xf fontId="4" fillId="8" borderId="10" numFmtId="2" xfId="0" applyNumberFormat="1" applyFont="1" applyFill="1" applyBorder="1"/>
    <xf fontId="12" fillId="8" borderId="15" numFmtId="0" xfId="0" applyFont="1" applyFill="1" applyBorder="1" applyAlignment="1">
      <alignment wrapText="1"/>
    </xf>
    <xf fontId="4" fillId="8" borderId="16" numFmtId="0" xfId="0" applyFont="1" applyFill="1" applyBorder="1"/>
    <xf fontId="13" fillId="8" borderId="16" numFmtId="14" xfId="0" applyNumberFormat="1" applyFont="1" applyFill="1" applyBorder="1" applyAlignment="1">
      <alignment wrapText="1"/>
    </xf>
    <xf fontId="4" fillId="8" borderId="16" numFmtId="0" xfId="0" applyFont="1" applyFill="1" applyBorder="1" applyAlignment="1">
      <alignment wrapText="1"/>
    </xf>
    <xf fontId="4" fillId="8" borderId="17" numFmtId="0" xfId="0" applyFont="1" applyFill="1" applyBorder="1"/>
    <xf fontId="4" fillId="8" borderId="19" numFmtId="2" xfId="0" applyNumberFormat="1" applyFont="1" applyFill="1" applyBorder="1"/>
    <xf fontId="12" fillId="9" borderId="20" numFmtId="0" xfId="0" applyFont="1" applyFill="1" applyBorder="1" applyAlignment="1">
      <alignment wrapText="1"/>
    </xf>
    <xf fontId="5" fillId="0" borderId="7" numFmtId="0" xfId="0" applyFont="1" applyBorder="1"/>
    <xf fontId="13" fillId="0" borderId="7" numFmtId="14" xfId="0" applyNumberFormat="1" applyFont="1" applyBorder="1" applyAlignment="1">
      <alignment wrapText="1"/>
    </xf>
    <xf fontId="13" fillId="0" borderId="8" numFmtId="0" xfId="0" applyFont="1" applyBorder="1"/>
    <xf fontId="5" fillId="0" borderId="2" numFmtId="160" xfId="0" applyNumberFormat="1" applyFont="1" applyBorder="1"/>
    <xf fontId="4" fillId="0" borderId="2" numFmtId="0" xfId="0" applyFont="1" applyBorder="1" applyAlignment="1">
      <alignment horizontal="left"/>
    </xf>
    <xf fontId="7" fillId="0" borderId="16" numFmtId="0" xfId="0" applyFont="1" applyBorder="1" applyAlignment="1">
      <alignment horizontal="left" wrapText="1"/>
    </xf>
    <xf fontId="4" fillId="0" borderId="16" numFmtId="0" xfId="0" applyFont="1" applyBorder="1" applyAlignment="1">
      <alignment horizontal="left" wrapText="1"/>
    </xf>
    <xf fontId="7" fillId="9" borderId="21" numFmtId="0" xfId="0" applyFont="1" applyFill="1" applyBorder="1" applyAlignment="1">
      <alignment wrapText="1"/>
    </xf>
    <xf fontId="12" fillId="7" borderId="6" numFmtId="0" xfId="0" applyFont="1" applyFill="1" applyBorder="1"/>
    <xf fontId="5" fillId="8" borderId="8" numFmtId="0" xfId="0" applyFont="1" applyFill="1" applyBorder="1"/>
    <xf fontId="4" fillId="0" borderId="12" numFmtId="0" xfId="0" applyFont="1" applyBorder="1" applyAlignment="1">
      <alignment wrapText="1"/>
    </xf>
    <xf fontId="12" fillId="7" borderId="16" numFmtId="0" xfId="0" applyFont="1" applyFill="1" applyBorder="1" applyAlignment="1">
      <alignment wrapText="1"/>
    </xf>
    <xf fontId="5" fillId="0" borderId="12" numFmtId="0" xfId="0" applyFont="1" applyBorder="1"/>
    <xf fontId="17" fillId="0" borderId="35" numFmtId="0" xfId="0" applyFont="1" applyBorder="1" applyAlignment="1">
      <alignment wrapText="1"/>
    </xf>
    <xf fontId="5" fillId="0" borderId="2" numFmtId="2" xfId="0" applyNumberFormat="1" applyFont="1" applyBorder="1" applyAlignment="1">
      <alignment wrapText="1"/>
    </xf>
    <xf fontId="13" fillId="0" borderId="2" numFmtId="0" xfId="0" applyFont="1" applyBorder="1" applyAlignment="1">
      <alignment wrapText="1"/>
    </xf>
    <xf fontId="5" fillId="0" borderId="14" numFmtId="2" xfId="0" applyNumberFormat="1" applyFont="1" applyBorder="1"/>
    <xf fontId="17" fillId="0" borderId="36" numFmtId="0" xfId="0" applyFont="1" applyBorder="1" applyAlignment="1">
      <alignment wrapText="1"/>
    </xf>
    <xf fontId="5" fillId="0" borderId="16" numFmtId="2" xfId="0" applyNumberFormat="1" applyFont="1" applyBorder="1" applyAlignment="1">
      <alignment wrapText="1"/>
    </xf>
    <xf fontId="13" fillId="0" borderId="16" numFmtId="0" xfId="0" applyFont="1" applyBorder="1" applyAlignment="1">
      <alignment wrapText="1"/>
    </xf>
    <xf fontId="5" fillId="0" borderId="16" numFmtId="0" xfId="0" applyFont="1" applyBorder="1"/>
    <xf fontId="5" fillId="0" borderId="19" numFmtId="2" xfId="0" applyNumberFormat="1" applyFont="1" applyBorder="1"/>
    <xf fontId="12" fillId="8" borderId="11" numFmtId="0" xfId="0" applyFont="1" applyFill="1" applyBorder="1" applyAlignment="1">
      <alignment wrapText="1"/>
    </xf>
    <xf fontId="5" fillId="8" borderId="2" numFmtId="0" xfId="0" applyFont="1" applyFill="1" applyBorder="1"/>
    <xf fontId="13" fillId="8" borderId="2" numFmtId="14" xfId="0" applyNumberFormat="1" applyFont="1" applyFill="1" applyBorder="1" applyAlignment="1">
      <alignment wrapText="1"/>
    </xf>
    <xf fontId="5" fillId="8" borderId="12" numFmtId="0" xfId="0" applyFont="1" applyFill="1" applyBorder="1"/>
    <xf fontId="5" fillId="8" borderId="13" numFmtId="2" xfId="0" applyNumberFormat="1" applyFont="1" applyFill="1" applyBorder="1"/>
    <xf fontId="4" fillId="8" borderId="2" numFmtId="0" xfId="0" applyFont="1" applyFill="1" applyBorder="1"/>
    <xf fontId="5" fillId="8" borderId="16" numFmtId="0" xfId="0" applyFont="1" applyFill="1" applyBorder="1"/>
    <xf fontId="5" fillId="8" borderId="17" numFmtId="0" xfId="0" applyFont="1" applyFill="1" applyBorder="1"/>
    <xf fontId="5" fillId="8" borderId="18" numFmtId="2" xfId="0" applyNumberFormat="1" applyFont="1" applyFill="1" applyBorder="1"/>
    <xf fontId="5" fillId="8" borderId="19" numFmtId="2" xfId="0" applyNumberFormat="1" applyFont="1" applyFill="1" applyBorder="1"/>
    <xf fontId="13" fillId="8" borderId="7" numFmtId="14" xfId="0" applyNumberFormat="1" applyFont="1" applyFill="1" applyBorder="1" applyAlignment="1">
      <alignment wrapText="1"/>
    </xf>
    <xf fontId="4" fillId="0" borderId="7" numFmtId="0" xfId="0" applyFont="1" applyBorder="1" applyAlignment="1">
      <alignment wrapText="1"/>
    </xf>
    <xf fontId="5" fillId="8" borderId="8" numFmtId="0" xfId="0" applyFont="1" applyFill="1" applyBorder="1" applyAlignment="1">
      <alignment wrapText="1"/>
    </xf>
    <xf fontId="5" fillId="8" borderId="12" numFmtId="0" xfId="0" applyFont="1" applyFill="1" applyBorder="1" applyAlignment="1">
      <alignment wrapText="1"/>
    </xf>
    <xf fontId="5" fillId="8" borderId="14" numFmtId="2" xfId="0" applyNumberFormat="1" applyFont="1" applyFill="1" applyBorder="1"/>
    <xf fontId="5" fillId="8" borderId="17" numFmtId="0" xfId="0" applyFont="1" applyFill="1" applyBorder="1" applyAlignment="1">
      <alignment wrapText="1"/>
    </xf>
    <xf fontId="12" fillId="11" borderId="20" numFmtId="0" xfId="0" applyFont="1" applyFill="1" applyBorder="1" applyAlignment="1">
      <alignment wrapText="1"/>
    </xf>
    <xf fontId="5" fillId="11" borderId="21" numFmtId="0" xfId="0" applyFont="1" applyFill="1" applyBorder="1"/>
    <xf fontId="13" fillId="11" borderId="21" numFmtId="14" xfId="0" applyNumberFormat="1" applyFont="1" applyFill="1" applyBorder="1" applyAlignment="1">
      <alignment wrapText="1"/>
    </xf>
    <xf fontId="4" fillId="11" borderId="21" numFmtId="0" xfId="0" applyFont="1" applyFill="1" applyBorder="1" applyAlignment="1">
      <alignment wrapText="1"/>
    </xf>
    <xf fontId="5" fillId="11" borderId="22" numFmtId="0" xfId="0" applyFont="1" applyFill="1" applyBorder="1" applyAlignment="1">
      <alignment wrapText="1"/>
    </xf>
    <xf fontId="5" fillId="11" borderId="23" numFmtId="2" xfId="0" applyNumberFormat="1" applyFont="1" applyFill="1" applyBorder="1"/>
    <xf fontId="6" fillId="8" borderId="11" numFmtId="0" xfId="0" applyFont="1" applyFill="1" applyBorder="1"/>
    <xf fontId="7" fillId="8" borderId="2" numFmtId="0" xfId="0" applyFont="1" applyFill="1" applyBorder="1" applyAlignment="1">
      <alignment horizontal="left" wrapText="1"/>
    </xf>
    <xf fontId="4" fillId="0" borderId="12" numFmtId="0" xfId="0" applyFont="1" applyBorder="1" applyAlignment="1">
      <alignment horizontal="left" wrapText="1"/>
    </xf>
    <xf fontId="4" fillId="0" borderId="17" numFmtId="0" xfId="0" applyFont="1" applyBorder="1" applyAlignment="1">
      <alignment horizontal="left" wrapText="1"/>
    </xf>
    <xf fontId="12" fillId="11" borderId="20" numFmtId="0" xfId="0" applyFont="1" applyFill="1" applyBorder="1"/>
    <xf fontId="13" fillId="11" borderId="21" numFmtId="0" xfId="0" applyFont="1" applyFill="1" applyBorder="1" applyAlignment="1">
      <alignment wrapText="1"/>
    </xf>
    <xf fontId="5" fillId="11" borderId="22" numFmtId="0" xfId="0" applyFont="1" applyFill="1" applyBorder="1"/>
    <xf fontId="12" fillId="7" borderId="6" numFmtId="0" xfId="2" applyFont="1" applyFill="1" applyBorder="1" applyAlignment="1">
      <alignment wrapText="1"/>
    </xf>
    <xf fontId="5" fillId="8" borderId="7" numFmtId="2" xfId="0" applyNumberFormat="1" applyFont="1" applyFill="1" applyBorder="1"/>
    <xf fontId="13" fillId="0" borderId="7" numFmtId="0" xfId="0" applyFont="1" applyBorder="1" applyAlignment="1">
      <alignment horizontal="left" wrapText="1"/>
    </xf>
    <xf fontId="4" fillId="0" borderId="7" numFmtId="0" xfId="0" applyFont="1" applyBorder="1" applyAlignment="1">
      <alignment horizontal="left" wrapText="1"/>
    </xf>
    <xf fontId="12" fillId="8" borderId="11" numFmtId="0" xfId="0" applyFont="1" applyFill="1" applyBorder="1"/>
    <xf fontId="4" fillId="8" borderId="12" numFmtId="0" xfId="0" applyFont="1" applyFill="1" applyBorder="1" applyAlignment="1">
      <alignment wrapText="1"/>
    </xf>
    <xf fontId="12" fillId="8" borderId="15" numFmtId="0" xfId="0" applyFont="1" applyFill="1" applyBorder="1"/>
    <xf fontId="13" fillId="8" borderId="16" numFmtId="0" xfId="0" applyFont="1" applyFill="1" applyBorder="1" applyAlignment="1">
      <alignment wrapText="1"/>
    </xf>
    <xf fontId="4" fillId="8" borderId="17" numFmtId="0" xfId="0" applyFont="1" applyFill="1" applyBorder="1" applyAlignment="1">
      <alignment wrapText="1"/>
    </xf>
    <xf fontId="5" fillId="12" borderId="2" numFmtId="0" xfId="0" applyFont="1" applyFill="1" applyBorder="1"/>
    <xf fontId="12" fillId="13" borderId="20" numFmtId="0" xfId="0" applyFont="1" applyFill="1" applyBorder="1"/>
    <xf fontId="5" fillId="13" borderId="21" numFmtId="0" xfId="0" applyFont="1" applyFill="1" applyBorder="1"/>
    <xf fontId="13" fillId="13" borderId="21" numFmtId="0" xfId="0" applyFont="1" applyFill="1" applyBorder="1" applyAlignment="1">
      <alignment wrapText="1"/>
    </xf>
    <xf fontId="5" fillId="13" borderId="22" numFmtId="2" xfId="0" applyNumberFormat="1" applyFont="1" applyFill="1" applyBorder="1"/>
    <xf fontId="5" fillId="13" borderId="23" numFmtId="2" xfId="0" applyNumberFormat="1" applyFont="1" applyFill="1" applyBorder="1"/>
    <xf fontId="12" fillId="0" borderId="6" numFmtId="0" xfId="0" applyFont="1" applyBorder="1"/>
    <xf fontId="13" fillId="0" borderId="7" numFmtId="0" xfId="0" applyFont="1" applyBorder="1" applyAlignment="1">
      <alignment wrapText="1"/>
    </xf>
    <xf fontId="5" fillId="0" borderId="8" numFmtId="0" xfId="0" applyFont="1" applyBorder="1"/>
    <xf fontId="12" fillId="0" borderId="11" numFmtId="0" xfId="0" applyFont="1" applyBorder="1"/>
    <xf fontId="5" fillId="0" borderId="13" numFmtId="2" xfId="0" applyNumberFormat="1" applyFont="1" applyBorder="1"/>
    <xf fontId="12" fillId="0" borderId="15" numFmtId="0" xfId="0" applyFont="1" applyBorder="1"/>
    <xf fontId="12" fillId="10" borderId="20" numFmtId="0" xfId="0" applyFont="1" applyFill="1" applyBorder="1"/>
    <xf fontId="5" fillId="0" borderId="7" numFmtId="2" xfId="0" applyNumberFormat="1" applyFont="1" applyBorder="1"/>
    <xf fontId="6" fillId="0" borderId="11" numFmtId="0" xfId="0" applyFont="1" applyBorder="1" applyAlignment="1">
      <alignment wrapText="1"/>
    </xf>
    <xf fontId="4" fillId="0" borderId="2" numFmtId="2" xfId="0" applyNumberFormat="1" applyFont="1" applyBorder="1"/>
    <xf fontId="5" fillId="0" borderId="9" numFmtId="2" xfId="0" applyNumberFormat="1" applyFont="1" applyBorder="1"/>
    <xf fontId="5" fillId="0" borderId="10" numFmtId="2" xfId="0" applyNumberFormat="1" applyFont="1" applyBorder="1"/>
    <xf fontId="18" fillId="3" borderId="37" numFmtId="0" xfId="0" applyFont="1" applyFill="1" applyBorder="1" applyAlignment="1">
      <alignment wrapText="1"/>
    </xf>
    <xf fontId="19" fillId="11" borderId="7" numFmtId="0" xfId="0" applyFont="1" applyFill="1" applyBorder="1"/>
    <xf fontId="20" fillId="8" borderId="16" numFmtId="0" xfId="0" applyFont="1" applyFill="1" applyBorder="1" applyAlignment="1">
      <alignment wrapText="1"/>
    </xf>
    <xf fontId="21" fillId="8" borderId="16" numFmtId="0" xfId="0" applyFont="1" applyFill="1" applyBorder="1" applyAlignment="1">
      <alignment wrapText="1"/>
    </xf>
    <xf fontId="19" fillId="8" borderId="8" numFmtId="0" xfId="0" applyFont="1" applyFill="1" applyBorder="1"/>
    <xf fontId="19" fillId="8" borderId="9" numFmtId="2" xfId="0" applyNumberFormat="1" applyFont="1" applyFill="1" applyBorder="1"/>
    <xf fontId="22" fillId="8" borderId="19" numFmtId="2" xfId="0" applyNumberFormat="1" applyFont="1" applyFill="1" applyBorder="1"/>
    <xf fontId="17" fillId="0" borderId="7" numFmtId="0" xfId="0" applyFont="1" applyBorder="1" applyAlignment="1">
      <alignment wrapText="1"/>
    </xf>
    <xf fontId="19" fillId="11" borderId="2" numFmtId="0" xfId="0" applyFont="1" applyFill="1" applyBorder="1"/>
    <xf fontId="20" fillId="8" borderId="2" numFmtId="0" xfId="0" applyFont="1" applyFill="1" applyBorder="1" applyAlignment="1">
      <alignment wrapText="1"/>
    </xf>
    <xf fontId="19" fillId="8" borderId="2" numFmtId="0" xfId="0" applyFont="1" applyFill="1" applyBorder="1"/>
    <xf fontId="19" fillId="8" borderId="12" numFmtId="0" xfId="0" applyFont="1" applyFill="1" applyBorder="1"/>
    <xf fontId="19" fillId="8" borderId="13" numFmtId="2" xfId="0" applyNumberFormat="1" applyFont="1" applyFill="1" applyBorder="1"/>
    <xf fontId="19" fillId="8" borderId="14" numFmtId="2" xfId="0" applyNumberFormat="1" applyFont="1" applyFill="1" applyBorder="1"/>
    <xf fontId="18" fillId="8" borderId="15" numFmtId="0" xfId="0" applyFont="1" applyFill="1" applyBorder="1" applyAlignment="1">
      <alignment wrapText="1"/>
    </xf>
    <xf fontId="19" fillId="11" borderId="16" numFmtId="0" xfId="0" applyFont="1" applyFill="1" applyBorder="1"/>
    <xf fontId="22" fillId="8" borderId="16" numFmtId="0" xfId="0" applyFont="1" applyFill="1" applyBorder="1" applyAlignment="1">
      <alignment wrapText="1"/>
    </xf>
    <xf fontId="19" fillId="8" borderId="17" numFmtId="0" xfId="0" applyFont="1" applyFill="1" applyBorder="1"/>
    <xf fontId="19" fillId="8" borderId="18" numFmtId="2" xfId="0" applyNumberFormat="1" applyFont="1" applyFill="1" applyBorder="1"/>
    <xf fontId="5" fillId="14" borderId="2" numFmtId="0" xfId="0" applyFont="1" applyFill="1" applyBorder="1"/>
    <xf fontId="18" fillId="15" borderId="20" numFmtId="0" xfId="0" applyFont="1" applyFill="1" applyBorder="1" applyAlignment="1">
      <alignment wrapText="1"/>
    </xf>
    <xf fontId="19" fillId="11" borderId="21" numFmtId="0" xfId="0" applyFont="1" applyFill="1" applyBorder="1"/>
    <xf fontId="20" fillId="11" borderId="21" numFmtId="0" xfId="0" applyFont="1" applyFill="1" applyBorder="1" applyAlignment="1">
      <alignment wrapText="1"/>
    </xf>
    <xf fontId="19" fillId="11" borderId="22" numFmtId="0" xfId="0" applyFont="1" applyFill="1" applyBorder="1"/>
    <xf fontId="22" fillId="11" borderId="24" numFmtId="2" xfId="0" applyNumberFormat="1" applyFont="1" applyFill="1" applyBorder="1"/>
    <xf fontId="5" fillId="0" borderId="17" numFmtId="0" xfId="0" applyFont="1" applyBorder="1"/>
    <xf fontId="5" fillId="0" borderId="18" numFmtId="2" xfId="0" applyNumberFormat="1" applyFont="1" applyBorder="1"/>
    <xf fontId="5" fillId="11" borderId="24" numFmtId="2" xfId="0" applyNumberFormat="1" applyFont="1" applyFill="1" applyBorder="1"/>
    <xf fontId="5" fillId="11" borderId="7" numFmtId="0" xfId="0" applyFont="1" applyFill="1" applyBorder="1"/>
    <xf fontId="12" fillId="7" borderId="37" numFmtId="0" xfId="0" applyFont="1" applyFill="1" applyBorder="1" applyAlignment="1">
      <alignment wrapText="1"/>
    </xf>
    <xf fontId="5" fillId="0" borderId="8" numFmtId="0" xfId="0" applyFont="1" applyBorder="1" applyAlignment="1">
      <alignment wrapText="1"/>
    </xf>
    <xf fontId="5" fillId="8" borderId="2" numFmtId="2" xfId="0" applyNumberFormat="1" applyFont="1" applyFill="1" applyBorder="1"/>
    <xf fontId="5" fillId="8" borderId="16" numFmtId="2" xfId="0" applyNumberFormat="1" applyFont="1" applyFill="1" applyBorder="1"/>
    <xf fontId="4" fillId="0" borderId="17" numFmtId="0" xfId="0" applyFont="1" applyBorder="1" applyAlignment="1">
      <alignment wrapText="1"/>
    </xf>
    <xf fontId="12" fillId="2" borderId="20" numFmtId="0" xfId="0" applyFont="1" applyFill="1" applyBorder="1"/>
    <xf fontId="5" fillId="2" borderId="21" numFmtId="0" xfId="0" applyFont="1" applyFill="1" applyBorder="1"/>
    <xf fontId="13" fillId="2" borderId="21" numFmtId="0" xfId="0" applyFont="1" applyFill="1" applyBorder="1" applyAlignment="1">
      <alignment wrapText="1"/>
    </xf>
    <xf fontId="5" fillId="2" borderId="22" numFmtId="2" xfId="0" applyNumberFormat="1" applyFont="1" applyFill="1" applyBorder="1"/>
    <xf fontId="5" fillId="2" borderId="23" numFmtId="2" xfId="0" applyNumberFormat="1" applyFont="1" applyFill="1" applyBorder="1"/>
    <xf fontId="5" fillId="2" borderId="24" numFmtId="2" xfId="0" applyNumberFormat="1" applyFont="1" applyFill="1" applyBorder="1"/>
    <xf fontId="12" fillId="7" borderId="37" numFmtId="0" xfId="0" applyFont="1" applyFill="1" applyBorder="1" applyAlignment="1">
      <alignment vertical="top" wrapText="1"/>
    </xf>
    <xf fontId="5" fillId="8" borderId="7" numFmtId="0" xfId="0" applyFont="1" applyFill="1" applyBorder="1" applyAlignment="1">
      <alignment wrapText="1"/>
    </xf>
    <xf fontId="5" fillId="8" borderId="8" numFmtId="2" xfId="0" applyNumberFormat="1" applyFont="1" applyFill="1" applyBorder="1"/>
    <xf fontId="17" fillId="0" borderId="35" numFmtId="0" xfId="0" applyFont="1" applyBorder="1" applyAlignment="1">
      <alignment vertical="top" wrapText="1"/>
    </xf>
    <xf fontId="4" fillId="16" borderId="13" numFmtId="2" xfId="0" applyNumberFormat="1" applyFont="1" applyFill="1" applyBorder="1"/>
    <xf fontId="5" fillId="16" borderId="14" numFmtId="2" xfId="0" applyNumberFormat="1" applyFont="1" applyFill="1" applyBorder="1"/>
    <xf fontId="5" fillId="16" borderId="13" numFmtId="2" xfId="0" applyNumberFormat="1" applyFont="1" applyFill="1" applyBorder="1"/>
    <xf fontId="4" fillId="16" borderId="14" numFmtId="2" xfId="0" applyNumberFormat="1" applyFont="1" applyFill="1" applyBorder="1"/>
    <xf fontId="17" fillId="0" borderId="36" numFmtId="0" xfId="0" applyFont="1" applyBorder="1" applyAlignment="1">
      <alignment vertical="top" wrapText="1"/>
    </xf>
    <xf fontId="13" fillId="8" borderId="7" numFmtId="0" xfId="0" applyFont="1" applyFill="1" applyBorder="1" applyAlignment="1">
      <alignment wrapText="1"/>
    </xf>
    <xf fontId="12" fillId="0" borderId="8" numFmtId="0" xfId="0" applyFont="1" applyBorder="1"/>
    <xf fontId="4" fillId="0" borderId="7" numFmtId="2" xfId="0" applyNumberFormat="1" applyFont="1" applyBorder="1"/>
    <xf fontId="7" fillId="8" borderId="2" numFmtId="0" xfId="0" applyFont="1" applyFill="1" applyBorder="1" applyAlignment="1">
      <alignment wrapText="1"/>
    </xf>
    <xf fontId="4" fillId="8" borderId="2" numFmtId="0" xfId="0" applyFont="1" applyFill="1" applyBorder="1" applyAlignment="1">
      <alignment wrapText="1"/>
    </xf>
    <xf fontId="4" fillId="8" borderId="12" numFmtId="0" xfId="0" applyFont="1" applyFill="1" applyBorder="1"/>
    <xf fontId="7" fillId="8" borderId="16" numFmtId="0" xfId="0" applyFont="1" applyFill="1" applyBorder="1" applyAlignment="1">
      <alignment wrapText="1"/>
    </xf>
    <xf fontId="13" fillId="0" borderId="7" numFmtId="16" xfId="0" applyNumberFormat="1" applyFont="1" applyBorder="1" applyAlignment="1">
      <alignment wrapText="1"/>
    </xf>
    <xf fontId="5" fillId="2" borderId="22" numFmtId="0" xfId="0" applyFont="1" applyFill="1" applyBorder="1"/>
    <xf fontId="12" fillId="8" borderId="11" numFmtId="0" xfId="2" applyFont="1" applyFill="1" applyBorder="1" applyAlignment="1">
      <alignment wrapText="1"/>
    </xf>
    <xf fontId="18" fillId="7" borderId="6" numFmtId="0" xfId="4" applyFont="1" applyFill="1" applyBorder="1" applyAlignment="1">
      <alignment wrapText="1"/>
    </xf>
    <xf fontId="18" fillId="8" borderId="11" numFmtId="0" xfId="4" applyFont="1" applyFill="1" applyBorder="1" applyAlignment="1">
      <alignment wrapText="1"/>
    </xf>
    <xf fontId="4" fillId="0" borderId="12" numFmtId="2" xfId="0" applyNumberFormat="1" applyFont="1" applyBorder="1"/>
    <xf fontId="4" fillId="0" borderId="17" numFmtId="2" xfId="0" applyNumberFormat="1" applyFont="1" applyBorder="1"/>
    <xf fontId="5" fillId="8" borderId="8" numFmtId="2" xfId="0" applyNumberFormat="1" applyFont="1" applyFill="1" applyBorder="1" applyAlignment="1">
      <alignment wrapText="1"/>
    </xf>
    <xf fontId="12" fillId="7" borderId="11" numFmtId="0" xfId="0" applyFont="1" applyFill="1" applyBorder="1"/>
    <xf fontId="13" fillId="8" borderId="2" numFmtId="0" xfId="0" applyFont="1" applyFill="1" applyBorder="1" applyAlignment="1">
      <alignment wrapText="1"/>
    </xf>
    <xf fontId="5" fillId="8" borderId="12" numFmtId="2" xfId="0" applyNumberFormat="1" applyFont="1" applyFill="1" applyBorder="1"/>
    <xf fontId="5" fillId="8" borderId="17" numFmtId="2" xfId="0" applyNumberFormat="1" applyFont="1" applyFill="1" applyBorder="1"/>
    <xf fontId="4" fillId="11" borderId="21" numFmtId="0" xfId="0" applyFont="1" applyFill="1" applyBorder="1"/>
    <xf fontId="5" fillId="11" borderId="22" numFmtId="2" xfId="0" applyNumberFormat="1" applyFont="1" applyFill="1" applyBorder="1"/>
    <xf fontId="6" fillId="2" borderId="20" numFmtId="0" xfId="1" applyFont="1" applyFill="1" applyBorder="1"/>
    <xf fontId="4" fillId="2" borderId="21" numFmtId="0" xfId="1" applyFont="1" applyFill="1" applyBorder="1"/>
    <xf fontId="7" fillId="2" borderId="21" numFmtId="0" xfId="1" applyFont="1" applyFill="1" applyBorder="1" applyAlignment="1">
      <alignment wrapText="1"/>
    </xf>
    <xf fontId="18" fillId="7" borderId="6" numFmtId="0" xfId="7" applyFont="1" applyFill="1" applyBorder="1"/>
    <xf fontId="12" fillId="2" borderId="38" numFmtId="0" xfId="0" applyFont="1" applyFill="1" applyBorder="1"/>
    <xf fontId="5" fillId="0" borderId="37" numFmtId="0" xfId="0" applyFont="1" applyBorder="1"/>
    <xf fontId="13" fillId="11" borderId="37" numFmtId="0" xfId="0" applyFont="1" applyFill="1" applyBorder="1" applyAlignment="1">
      <alignment wrapText="1"/>
    </xf>
    <xf fontId="5" fillId="2" borderId="37" numFmtId="0" xfId="0" applyFont="1" applyFill="1" applyBorder="1"/>
    <xf fontId="5" fillId="2" borderId="39" numFmtId="2" xfId="0" applyNumberFormat="1" applyFont="1" applyFill="1" applyBorder="1"/>
    <xf fontId="5" fillId="2" borderId="40" numFmtId="2" xfId="1" applyNumberFormat="1" applyFont="1" applyFill="1" applyBorder="1"/>
    <xf fontId="12" fillId="17" borderId="2" numFmtId="0" xfId="0" applyFont="1" applyFill="1" applyBorder="1" applyAlignment="1">
      <alignment wrapText="1"/>
    </xf>
    <xf fontId="5" fillId="0" borderId="2" numFmtId="2" xfId="1" applyNumberFormat="1" applyFont="1" applyBorder="1"/>
    <xf fontId="12" fillId="0" borderId="2" numFmtId="0" xfId="0" applyFont="1" applyBorder="1" applyAlignment="1">
      <alignment wrapText="1"/>
    </xf>
    <xf fontId="4" fillId="0" borderId="2" numFmtId="2" xfId="1" applyNumberFormat="1" applyFont="1" applyBorder="1" applyAlignment="1">
      <alignment horizontal="center"/>
    </xf>
    <xf fontId="12" fillId="0" borderId="16" numFmtId="0" xfId="0" applyFont="1" applyBorder="1" applyAlignment="1">
      <alignment wrapText="1"/>
    </xf>
    <xf fontId="5" fillId="0" borderId="16" numFmtId="2" xfId="0" applyNumberFormat="1" applyFont="1" applyBorder="1"/>
    <xf fontId="4" fillId="0" borderId="16" numFmtId="2" xfId="1" applyNumberFormat="1" applyFont="1" applyBorder="1" applyAlignment="1">
      <alignment horizontal="center"/>
    </xf>
    <xf fontId="5" fillId="14" borderId="23" numFmtId="0" xfId="0" applyFont="1" applyFill="1" applyBorder="1"/>
    <xf fontId="12" fillId="14" borderId="21" numFmtId="0" xfId="0" applyFont="1" applyFill="1" applyBorder="1" applyAlignment="1">
      <alignment wrapText="1"/>
    </xf>
    <xf fontId="5" fillId="14" borderId="21" numFmtId="0" xfId="0" applyFont="1" applyFill="1" applyBorder="1"/>
    <xf fontId="7" fillId="14" borderId="21" numFmtId="0" xfId="0" applyFont="1" applyFill="1" applyBorder="1" applyAlignment="1">
      <alignment wrapText="1"/>
    </xf>
    <xf fontId="5" fillId="14" borderId="21" numFmtId="2" xfId="1" applyNumberFormat="1" applyFont="1" applyFill="1" applyBorder="1"/>
    <xf fontId="5" fillId="14" borderId="24" numFmtId="2" xfId="1" applyNumberFormat="1" applyFont="1" applyFill="1" applyBorder="1"/>
    <xf fontId="5" fillId="0" borderId="8" numFmtId="2" xfId="0" applyNumberFormat="1" applyFont="1" applyBorder="1"/>
    <xf fontId="12" fillId="2" borderId="20" numFmtId="0" xfId="1" applyFont="1" applyFill="1" applyBorder="1"/>
    <xf fontId="5" fillId="2" borderId="21" numFmtId="0" xfId="1" applyFont="1" applyFill="1" applyBorder="1"/>
    <xf fontId="13" fillId="2" borderId="21" numFmtId="0" xfId="1" applyFont="1" applyFill="1" applyBorder="1" applyAlignment="1">
      <alignment wrapText="1"/>
    </xf>
    <xf fontId="5" fillId="2" borderId="22" numFmtId="2" xfId="1" applyNumberFormat="1" applyFont="1" applyFill="1" applyBorder="1"/>
    <xf fontId="5" fillId="2" borderId="23" numFmtId="2" xfId="1" applyNumberFormat="1" applyFont="1" applyFill="1" applyBorder="1"/>
    <xf fontId="12" fillId="2" borderId="20" numFmtId="0" xfId="1" applyFont="1" applyFill="1" applyBorder="1" applyAlignment="1">
      <alignment wrapText="1"/>
    </xf>
    <xf fontId="5" fillId="2" borderId="24" numFmtId="2" xfId="1" applyNumberFormat="1" applyFont="1" applyFill="1" applyBorder="1"/>
    <xf fontId="12" fillId="7" borderId="6" numFmtId="0" xfId="1" applyFont="1" applyFill="1" applyBorder="1" applyAlignment="1">
      <alignment wrapText="1"/>
    </xf>
    <xf fontId="5" fillId="8" borderId="7" numFmtId="0" xfId="1" applyFont="1" applyFill="1" applyBorder="1"/>
    <xf fontId="13" fillId="8" borderId="7" numFmtId="14" xfId="1" applyNumberFormat="1" applyFont="1" applyFill="1" applyBorder="1" applyAlignment="1">
      <alignment wrapText="1"/>
    </xf>
    <xf fontId="4" fillId="8" borderId="7" numFmtId="0" xfId="1" applyFont="1" applyFill="1" applyBorder="1"/>
    <xf fontId="12" fillId="8" borderId="8" numFmtId="2" xfId="1" applyNumberFormat="1" applyFont="1" applyFill="1" applyBorder="1"/>
    <xf fontId="4" fillId="8" borderId="9" numFmtId="2" xfId="1" applyNumberFormat="1" applyFont="1" applyFill="1" applyBorder="1"/>
    <xf fontId="5" fillId="8" borderId="10" numFmtId="2" xfId="1" applyNumberFormat="1" applyFont="1" applyFill="1" applyBorder="1"/>
    <xf fontId="12" fillId="7" borderId="11" numFmtId="0" xfId="1" applyFont="1" applyFill="1" applyBorder="1" applyAlignment="1">
      <alignment wrapText="1"/>
    </xf>
    <xf fontId="5" fillId="8" borderId="2" numFmtId="0" xfId="1" applyFont="1" applyFill="1" applyBorder="1"/>
    <xf fontId="13" fillId="8" borderId="2" numFmtId="14" xfId="1" applyNumberFormat="1" applyFont="1" applyFill="1" applyBorder="1" applyAlignment="1">
      <alignment wrapText="1"/>
    </xf>
    <xf fontId="4" fillId="8" borderId="2" numFmtId="0" xfId="1" applyFont="1" applyFill="1" applyBorder="1"/>
    <xf fontId="4" fillId="8" borderId="12" numFmtId="2" xfId="1" applyNumberFormat="1" applyFont="1" applyFill="1" applyBorder="1"/>
    <xf fontId="4" fillId="8" borderId="13" numFmtId="2" xfId="1" applyNumberFormat="1" applyFont="1" applyFill="1" applyBorder="1"/>
    <xf fontId="5" fillId="8" borderId="14" numFmtId="2" xfId="1" applyNumberFormat="1" applyFont="1" applyFill="1" applyBorder="1"/>
    <xf fontId="12" fillId="7" borderId="15" numFmtId="0" xfId="1" applyFont="1" applyFill="1" applyBorder="1" applyAlignment="1">
      <alignment wrapText="1"/>
    </xf>
    <xf fontId="5" fillId="8" borderId="16" numFmtId="0" xfId="1" applyFont="1" applyFill="1" applyBorder="1"/>
    <xf fontId="13" fillId="8" borderId="16" numFmtId="14" xfId="1" applyNumberFormat="1" applyFont="1" applyFill="1" applyBorder="1" applyAlignment="1">
      <alignment wrapText="1"/>
    </xf>
    <xf fontId="4" fillId="8" borderId="16" numFmtId="0" xfId="1" applyFont="1" applyFill="1" applyBorder="1"/>
    <xf fontId="4" fillId="8" borderId="17" numFmtId="2" xfId="1" applyNumberFormat="1" applyFont="1" applyFill="1" applyBorder="1"/>
    <xf fontId="4" fillId="8" borderId="18" numFmtId="2" xfId="1" applyNumberFormat="1" applyFont="1" applyFill="1" applyBorder="1"/>
    <xf fontId="5" fillId="8" borderId="19" numFmtId="2" xfId="1" applyNumberFormat="1" applyFont="1" applyFill="1" applyBorder="1"/>
    <xf fontId="12" fillId="11" borderId="20" numFmtId="0" xfId="1" applyFont="1" applyFill="1" applyBorder="1" applyAlignment="1">
      <alignment wrapText="1"/>
    </xf>
    <xf fontId="5" fillId="11" borderId="21" numFmtId="0" xfId="1" applyFont="1" applyFill="1" applyBorder="1"/>
    <xf fontId="13" fillId="11" borderId="21" numFmtId="14" xfId="1" applyNumberFormat="1" applyFont="1" applyFill="1" applyBorder="1" applyAlignment="1">
      <alignment wrapText="1"/>
    </xf>
    <xf fontId="5" fillId="11" borderId="22" numFmtId="2" xfId="1" applyNumberFormat="1" applyFont="1" applyFill="1" applyBorder="1"/>
    <xf fontId="12" fillId="0" borderId="8" numFmtId="2" xfId="0" applyNumberFormat="1" applyFont="1" applyBorder="1"/>
    <xf fontId="18" fillId="7" borderId="11" numFmtId="0" xfId="4" applyFont="1" applyFill="1" applyBorder="1"/>
    <xf fontId="5" fillId="0" borderId="12" numFmtId="2" xfId="0" applyNumberFormat="1" applyFont="1" applyBorder="1"/>
    <xf fontId="18" fillId="7" borderId="11" numFmtId="0" xfId="4" applyFont="1" applyFill="1" applyBorder="1" applyAlignment="1">
      <alignment wrapText="1"/>
    </xf>
    <xf fontId="5" fillId="11" borderId="2" numFmtId="0" xfId="0" applyFont="1" applyFill="1" applyBorder="1"/>
    <xf fontId="5" fillId="2" borderId="22" numFmtId="0" xfId="1" applyFont="1" applyFill="1" applyBorder="1"/>
    <xf fontId="5" fillId="8" borderId="8" numFmtId="0" xfId="1" applyFont="1" applyFill="1" applyBorder="1" applyAlignment="1">
      <alignment wrapText="1"/>
    </xf>
    <xf fontId="5" fillId="8" borderId="9" numFmtId="2" xfId="1" applyNumberFormat="1" applyFont="1" applyFill="1" applyBorder="1"/>
    <xf fontId="12" fillId="8" borderId="11" numFmtId="0" xfId="1" applyFont="1" applyFill="1" applyBorder="1"/>
    <xf fontId="13" fillId="8" borderId="2" numFmtId="0" xfId="1" applyFont="1" applyFill="1" applyBorder="1" applyAlignment="1">
      <alignment wrapText="1"/>
    </xf>
    <xf fontId="4" fillId="8" borderId="2" numFmtId="0" xfId="1" applyFont="1" applyFill="1" applyBorder="1" applyAlignment="1">
      <alignment wrapText="1"/>
    </xf>
    <xf fontId="5" fillId="8" borderId="12" numFmtId="0" xfId="1" applyFont="1" applyFill="1" applyBorder="1"/>
    <xf fontId="12" fillId="8" borderId="15" numFmtId="0" xfId="1" applyFont="1" applyFill="1" applyBorder="1"/>
    <xf fontId="13" fillId="8" borderId="16" numFmtId="0" xfId="1" applyFont="1" applyFill="1" applyBorder="1" applyAlignment="1">
      <alignment wrapText="1"/>
    </xf>
    <xf fontId="4" fillId="8" borderId="16" numFmtId="0" xfId="1" applyFont="1" applyFill="1" applyBorder="1" applyAlignment="1">
      <alignment wrapText="1"/>
    </xf>
    <xf fontId="5" fillId="8" borderId="17" numFmtId="0" xfId="1" applyFont="1" applyFill="1" applyBorder="1"/>
    <xf fontId="13" fillId="11" borderId="21" numFmtId="0" xfId="1" applyFont="1" applyFill="1" applyBorder="1" applyAlignment="1">
      <alignment wrapText="1"/>
    </xf>
    <xf fontId="5" fillId="11" borderId="21" numFmtId="0" xfId="1" applyFont="1" applyFill="1" applyBorder="1" applyAlignment="1">
      <alignment wrapText="1"/>
    </xf>
    <xf fontId="5" fillId="11" borderId="22" numFmtId="0" xfId="1" applyFont="1" applyFill="1" applyBorder="1"/>
    <xf fontId="21" fillId="0" borderId="7" numFmtId="0" xfId="0" applyFont="1" applyBorder="1"/>
    <xf fontId="22" fillId="0" borderId="8" numFmtId="0" xfId="0" applyFont="1" applyBorder="1"/>
    <xf fontId="21" fillId="0" borderId="9" numFmtId="2" xfId="0" applyNumberFormat="1" applyFont="1" applyBorder="1"/>
    <xf fontId="21" fillId="0" borderId="10" numFmtId="2" xfId="0" applyNumberFormat="1" applyFont="1" applyBorder="1"/>
    <xf fontId="18" fillId="8" borderId="11" numFmtId="0" xfId="4" applyFont="1" applyFill="1" applyBorder="1"/>
    <xf fontId="5" fillId="0" borderId="2" numFmtId="0" xfId="1" applyFont="1" applyBorder="1"/>
    <xf fontId="6" fillId="2" borderId="20" numFmtId="0" xfId="1" applyFont="1" applyFill="1" applyBorder="1" applyAlignment="1">
      <alignment wrapText="1"/>
    </xf>
    <xf fontId="4" fillId="2" borderId="22" numFmtId="0" xfId="1" applyFont="1" applyFill="1" applyBorder="1"/>
    <xf fontId="18" fillId="7" borderId="6" numFmtId="0" xfId="3" applyFont="1" applyFill="1" applyBorder="1" applyAlignment="1">
      <alignment wrapText="1"/>
    </xf>
    <xf fontId="18" fillId="7" borderId="11" numFmtId="0" xfId="3" applyFont="1" applyFill="1" applyBorder="1"/>
    <xf fontId="18" fillId="7" borderId="6" numFmtId="0" xfId="4" applyFont="1" applyFill="1" applyBorder="1"/>
    <xf fontId="23" fillId="8" borderId="7" numFmtId="0" xfId="4" applyFont="1" applyFill="1" applyBorder="1"/>
    <xf fontId="24" fillId="8" borderId="7" numFmtId="14" xfId="4" applyNumberFormat="1" applyFont="1" applyFill="1" applyBorder="1" applyAlignment="1">
      <alignment wrapText="1"/>
    </xf>
    <xf fontId="21" fillId="8" borderId="2" numFmtId="0" xfId="4" applyFont="1" applyFill="1" applyBorder="1" applyAlignment="1">
      <alignment wrapText="1"/>
    </xf>
    <xf fontId="25" fillId="8" borderId="2" numFmtId="0" xfId="4" applyFont="1" applyFill="1" applyBorder="1" applyAlignment="1">
      <alignment wrapText="1"/>
    </xf>
    <xf fontId="23" fillId="8" borderId="2" numFmtId="0" xfId="4" applyFont="1" applyFill="1" applyBorder="1"/>
    <xf fontId="5" fillId="18" borderId="2" numFmtId="0" xfId="0" applyFont="1" applyFill="1" applyBorder="1"/>
    <xf fontId="23" fillId="5" borderId="7" numFmtId="0" xfId="4" applyFont="1" applyFill="1" applyBorder="1"/>
    <xf fontId="13" fillId="8" borderId="7" numFmtId="0" xfId="1" applyFont="1" applyFill="1" applyBorder="1" applyAlignment="1">
      <alignment wrapText="1"/>
    </xf>
    <xf fontId="5" fillId="8" borderId="8" numFmtId="0" xfId="1" applyFont="1" applyFill="1" applyBorder="1"/>
    <xf fontId="4" fillId="8" borderId="10" numFmtId="2" xfId="1" applyNumberFormat="1" applyFont="1" applyFill="1" applyBorder="1"/>
    <xf fontId="6" fillId="8" borderId="11" numFmtId="0" xfId="1" applyFont="1" applyFill="1" applyBorder="1"/>
    <xf fontId="7" fillId="8" borderId="2" numFmtId="0" xfId="1" applyFont="1" applyFill="1" applyBorder="1" applyAlignment="1">
      <alignment wrapText="1"/>
    </xf>
    <xf fontId="4" fillId="8" borderId="12" numFmtId="0" xfId="1" applyFont="1" applyFill="1" applyBorder="1"/>
    <xf fontId="4" fillId="8" borderId="14" numFmtId="2" xfId="1" applyNumberFormat="1" applyFont="1" applyFill="1" applyBorder="1"/>
    <xf fontId="6" fillId="8" borderId="15" numFmtId="0" xfId="1" applyFont="1" applyFill="1" applyBorder="1"/>
    <xf fontId="7" fillId="8" borderId="16" numFmtId="0" xfId="1" applyFont="1" applyFill="1" applyBorder="1" applyAlignment="1">
      <alignment wrapText="1"/>
    </xf>
    <xf fontId="4" fillId="8" borderId="17" numFmtId="0" xfId="1" applyFont="1" applyFill="1" applyBorder="1"/>
    <xf fontId="4" fillId="8" borderId="19" numFmtId="2" xfId="1" applyNumberFormat="1" applyFont="1" applyFill="1" applyBorder="1"/>
    <xf fontId="6" fillId="11" borderId="20" numFmtId="0" xfId="1" applyFont="1" applyFill="1" applyBorder="1" applyAlignment="1">
      <alignment wrapText="1"/>
    </xf>
    <xf fontId="4" fillId="8" borderId="21" numFmtId="0" xfId="1" applyFont="1" applyFill="1" applyBorder="1"/>
    <xf fontId="7" fillId="11" borderId="21" numFmtId="0" xfId="1" applyFont="1" applyFill="1" applyBorder="1" applyAlignment="1">
      <alignment wrapText="1"/>
    </xf>
    <xf fontId="4" fillId="11" borderId="22" numFmtId="0" xfId="1" applyFont="1" applyFill="1" applyBorder="1"/>
    <xf fontId="12" fillId="8" borderId="11" numFmtId="0" xfId="1" applyFont="1" applyFill="1" applyBorder="1" applyAlignment="1">
      <alignment wrapText="1"/>
    </xf>
    <xf fontId="12" fillId="8" borderId="15" numFmtId="0" xfId="1" applyFont="1" applyFill="1" applyBorder="1" applyAlignment="1">
      <alignment wrapText="1"/>
    </xf>
    <xf fontId="4" fillId="11" borderId="21" numFmtId="0" xfId="1" applyFont="1" applyFill="1" applyBorder="1"/>
    <xf fontId="5" fillId="8" borderId="17" numFmtId="0" xfId="1" applyFont="1" applyFill="1" applyBorder="1" applyAlignment="1">
      <alignment wrapText="1"/>
    </xf>
    <xf fontId="5" fillId="8" borderId="18" numFmtId="2" xfId="1" applyNumberFormat="1" applyFont="1" applyFill="1" applyBorder="1"/>
    <xf fontId="5" fillId="11" borderId="22" numFmtId="0" xfId="1" applyFont="1" applyFill="1" applyBorder="1" applyAlignment="1">
      <alignment wrapText="1"/>
    </xf>
    <xf fontId="5" fillId="8" borderId="12" numFmtId="0" xfId="1" applyFont="1" applyFill="1" applyBorder="1" applyAlignment="1">
      <alignment wrapText="1"/>
    </xf>
    <xf fontId="5" fillId="13" borderId="23" numFmtId="2" xfId="1" applyNumberFormat="1" applyFont="1" applyFill="1" applyBorder="1"/>
    <xf fontId="6" fillId="11" borderId="20" numFmtId="0" xfId="1" applyFont="1" applyFill="1" applyBorder="1"/>
    <xf fontId="12" fillId="19" borderId="6" numFmtId="0" xfId="1" applyFont="1" applyFill="1" applyBorder="1" applyAlignment="1">
      <alignment wrapText="1"/>
    </xf>
    <xf fontId="7" fillId="8" borderId="7" numFmtId="14" xfId="1" applyNumberFormat="1" applyFont="1" applyFill="1" applyBorder="1" applyAlignment="1">
      <alignment wrapText="1"/>
    </xf>
    <xf fontId="6" fillId="8" borderId="11" numFmtId="0" xfId="1" applyFont="1" applyFill="1" applyBorder="1" applyAlignment="1">
      <alignment wrapText="1"/>
    </xf>
    <xf fontId="7" fillId="8" borderId="2" numFmtId="14" xfId="1" applyNumberFormat="1" applyFont="1" applyFill="1" applyBorder="1" applyAlignment="1">
      <alignment wrapText="1"/>
    </xf>
    <xf fontId="4" fillId="8" borderId="12" numFmtId="0" xfId="1" applyFont="1" applyFill="1" applyBorder="1" applyAlignment="1">
      <alignment wrapText="1"/>
    </xf>
    <xf fontId="6" fillId="8" borderId="15" numFmtId="0" xfId="1" applyFont="1" applyFill="1" applyBorder="1" applyAlignment="1">
      <alignment wrapText="1"/>
    </xf>
    <xf fontId="7" fillId="8" borderId="16" numFmtId="14" xfId="1" applyNumberFormat="1" applyFont="1" applyFill="1" applyBorder="1" applyAlignment="1">
      <alignment wrapText="1"/>
    </xf>
    <xf fontId="4" fillId="8" borderId="17" numFmtId="0" xfId="1" applyFont="1" applyFill="1" applyBorder="1" applyAlignment="1">
      <alignment wrapText="1"/>
    </xf>
    <xf fontId="7" fillId="2" borderId="21" numFmtId="14" xfId="1" applyNumberFormat="1" applyFont="1" applyFill="1" applyBorder="1" applyAlignment="1">
      <alignment wrapText="1"/>
    </xf>
    <xf fontId="4" fillId="2" borderId="21" numFmtId="0" xfId="0" applyFont="1" applyFill="1" applyBorder="1" applyAlignment="1">
      <alignment wrapText="1"/>
    </xf>
    <xf fontId="4" fillId="2" borderId="22" numFmtId="0" xfId="1" applyFont="1" applyFill="1" applyBorder="1" applyAlignment="1">
      <alignment wrapText="1"/>
    </xf>
    <xf fontId="12" fillId="0" borderId="11" numFmtId="0" xfId="1" applyFont="1" applyBorder="1" applyAlignment="1">
      <alignment wrapText="1"/>
    </xf>
    <xf fontId="4" fillId="0" borderId="2" numFmtId="0" xfId="1" applyFont="1" applyBorder="1"/>
    <xf fontId="7" fillId="0" borderId="2" numFmtId="0" xfId="1" applyFont="1" applyBorder="1" applyAlignment="1">
      <alignment wrapText="1"/>
    </xf>
    <xf fontId="5" fillId="0" borderId="2" numFmtId="0" xfId="1" applyFont="1" applyBorder="1" applyAlignment="1">
      <alignment wrapText="1"/>
    </xf>
    <xf fontId="5" fillId="0" borderId="41" numFmtId="2" xfId="1" applyNumberFormat="1" applyFont="1" applyBorder="1"/>
    <xf fontId="5" fillId="0" borderId="42" numFmtId="2" xfId="1" applyNumberFormat="1" applyFont="1" applyBorder="1"/>
    <xf fontId="6" fillId="12" borderId="11" numFmtId="0" xfId="1" applyFont="1" applyFill="1" applyBorder="1"/>
    <xf fontId="4" fillId="12" borderId="2" numFmtId="0" xfId="1" applyFont="1" applyFill="1" applyBorder="1"/>
    <xf fontId="7" fillId="12" borderId="2" numFmtId="0" xfId="1" applyFont="1" applyFill="1" applyBorder="1" applyAlignment="1">
      <alignment wrapText="1"/>
    </xf>
    <xf fontId="4" fillId="12" borderId="2" numFmtId="0" xfId="0" applyFont="1" applyFill="1" applyBorder="1" applyAlignment="1">
      <alignment wrapText="1"/>
    </xf>
    <xf fontId="5" fillId="12" borderId="41" numFmtId="2" xfId="1" applyNumberFormat="1" applyFont="1" applyFill="1" applyBorder="1"/>
    <xf fontId="6" fillId="12" borderId="11" numFmtId="0" xfId="1" applyFont="1" applyFill="1" applyBorder="1" applyAlignment="1">
      <alignment wrapText="1"/>
    </xf>
    <xf fontId="12" fillId="14" borderId="11" numFmtId="0" xfId="1" applyFont="1" applyFill="1" applyBorder="1" applyAlignment="1">
      <alignment wrapText="1"/>
    </xf>
    <xf fontId="4" fillId="14" borderId="2" numFmtId="0" xfId="1" applyFont="1" applyFill="1" applyBorder="1"/>
    <xf fontId="7" fillId="14" borderId="2" numFmtId="0" xfId="1" applyFont="1" applyFill="1" applyBorder="1" applyAlignment="1">
      <alignment wrapText="1"/>
    </xf>
    <xf fontId="4" fillId="14" borderId="2" numFmtId="0" xfId="0" applyFont="1" applyFill="1" applyBorder="1" applyAlignment="1">
      <alignment wrapText="1"/>
    </xf>
    <xf fontId="5" fillId="20" borderId="2" numFmtId="0" xfId="0" applyFont="1" applyFill="1" applyBorder="1"/>
    <xf fontId="8" fillId="18" borderId="2" numFmtId="0" xfId="1" applyFont="1" applyFill="1" applyBorder="1"/>
    <xf fontId="9" fillId="18" borderId="2" numFmtId="2" xfId="1" applyNumberFormat="1" applyFont="1" applyFill="1" applyBorder="1" applyAlignment="1">
      <alignment wrapText="1"/>
    </xf>
    <xf fontId="9" fillId="18" borderId="2" numFmtId="2" xfId="1" applyNumberFormat="1" applyFont="1" applyFill="1" applyBorder="1"/>
    <xf fontId="5" fillId="21" borderId="2" numFmtId="4" xfId="0" applyNumberFormat="1" applyFont="1" applyFill="1" applyBorder="1"/>
    <xf fontId="9" fillId="21" borderId="2" numFmtId="0" xfId="0" applyFont="1" applyFill="1" applyBorder="1"/>
    <xf fontId="12" fillId="21" borderId="2" numFmtId="0" xfId="1" applyFont="1" applyFill="1" applyBorder="1"/>
    <xf fontId="13" fillId="21" borderId="2" numFmtId="0" xfId="0" applyFont="1" applyFill="1" applyBorder="1" applyAlignment="1">
      <alignment wrapText="1"/>
    </xf>
    <xf fontId="9" fillId="21" borderId="12" numFmtId="4" xfId="0" applyNumberFormat="1" applyFont="1" applyFill="1" applyBorder="1" applyAlignment="1">
      <alignment wrapText="1"/>
    </xf>
    <xf fontId="0" fillId="0" borderId="11" numFmtId="0" xfId="0" applyBorder="1" applyAlignment="1">
      <alignment wrapText="1"/>
    </xf>
    <xf fontId="9" fillId="21" borderId="12" numFmtId="4" xfId="0" applyNumberFormat="1" applyFont="1" applyFill="1" applyBorder="1" applyAlignment="1">
      <alignment horizontal="center" wrapText="1"/>
    </xf>
    <xf fontId="0" fillId="0" borderId="11" numFmtId="0" xfId="0" applyBorder="1" applyAlignment="1">
      <alignment horizontal="center" wrapText="1"/>
    </xf>
    <xf fontId="4" fillId="0" borderId="0" numFmtId="1" xfId="0" applyNumberFormat="1" applyFont="1"/>
  </cellXfs>
  <cellStyles count="8">
    <cellStyle name="60% — акцент1" xfId="1" builtinId="32"/>
    <cellStyle name="60% — акцент4" xfId="2" builtinId="44"/>
    <cellStyle name="Нейтральный" xfId="3" builtinId="28"/>
    <cellStyle name="Обычный" xfId="0" builtinId="0"/>
    <cellStyle name="Плохой" xfId="4" builtinId="27"/>
    <cellStyle name="Стиль 1" xfId="5"/>
    <cellStyle name="Стиль 2" xfId="6"/>
    <cellStyle name="Хороший" xfId="7" builtinId="26"/>
  </cellStyles>
  <dxfs count="12">
    <dxf>
      <font>
        <strike val="0"/>
        <sz val="10.000000"/>
        <u val="none"/>
        <vertAlign val="baseline"/>
      </font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sz val="9.000000"/>
        <u val="none"/>
        <vertAlign val="baseline"/>
      </font>
      <alignment indent="0" relativeIndent="0" shrinkToFit="0" textRotation="0" vertical="bottom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numFmt numFmtId="2" formatCode="0.00"/>
      <alignment indent="0" relativeIndent="0" shrinkToFit="0" textRotation="0" vertical="bottom" wrapText="0"/>
      <border>
        <left style="medium">
          <color auto="1"/>
        </left>
        <right style="none"/>
        <top style="medium">
          <color theme="1"/>
        </top>
        <bottom style="medium">
          <color theme="1"/>
        </bottom>
        <diagonal style="none"/>
        <vertical style="none"/>
        <horizontal style="none"/>
      </border>
    </dxf>
    <dxf>
      <numFmt numFmtId="2" formatCode="0.00"/>
      <alignment indent="0" relativeIndent="0" shrinkToFit="0" textRotation="0" vertical="bottom" wrapText="0"/>
      <border>
        <left style="none"/>
        <right style="medium">
          <color auto="1"/>
        </right>
        <top style="medium">
          <color theme="1"/>
        </top>
        <bottom style="medium">
          <color theme="1"/>
        </bottom>
        <diagonal style="none"/>
        <vertical style="none"/>
        <horizontal style="none"/>
      </border>
    </dxf>
    <dxf>
      <font>
        <strike val="0"/>
        <sz val="10.000000"/>
        <u val="none"/>
        <vertAlign val="baseline"/>
      </font>
    </dxf>
    <dxf>
      <font>
        <strike val="0"/>
        <sz val="9.000000"/>
        <u val="none"/>
        <vertAlign val="baseline"/>
      </font>
      <alignment indent="0" relativeIndent="0" shrinkToFit="0" textRotation="0" vertical="bottom" wrapText="1"/>
    </dxf>
    <dxf>
      <numFmt numFmtId="2" formatCode="0.00"/>
      <alignment indent="0" relativeIndent="0" shrinkToFit="0" textRotation="0" vertical="bottom" wrapText="0"/>
      <border>
        <left style="medium">
          <color auto="1"/>
        </left>
        <right style="none"/>
        <top style="medium">
          <color theme="1"/>
        </top>
        <bottom style="medium">
          <color theme="1"/>
        </bottom>
        <diagonal style="none"/>
        <vertical style="none"/>
        <horizontal style="none"/>
      </border>
    </dxf>
    <dxf>
      <numFmt numFmtId="2" formatCode="0.00"/>
      <alignment indent="0" relativeIndent="0" shrinkToFit="0" textRotation="0" vertical="bottom" wrapText="0"/>
      <border>
        <left style="none"/>
        <right style="medium">
          <color auto="1"/>
        </right>
        <top style="medium">
          <color theme="1"/>
        </top>
        <bottom style="medium">
          <color theme="1"/>
        </bottom>
        <diagonal style="none"/>
        <vertical style="none"/>
        <horizontal style="none"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Таблиця24" ref="B306:I461" headerRowCount="0">
  <tableColumns count="8">
    <tableColumn id="1" name="Стовпець1" dataDxfId="0"/>
    <tableColumn id="2" name="Стовпець2" dataDxfId="1"/>
    <tableColumn id="3" name="Стовпець3" dataDxfId="2"/>
    <tableColumn id="4" name="Стовпець4" dataDxfId="3"/>
    <tableColumn id="5" name="Стовпець5" dataDxfId="4"/>
    <tableColumn id="6" name="Стовпець6" dataDxfId="5"/>
    <tableColumn id="7" name="Стовпець7" dataDxfId="6"/>
    <tableColumn id="8" name="Стовпець8" dataDxfId="7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displayName="Таблиця15" ref="B267:I283" headerRowCount="0">
  <tableColumns count="8">
    <tableColumn id="1" name="Стовпець1" dataDxfId="8"/>
    <tableColumn id="2" name="Стовпець2"/>
    <tableColumn id="3" name="Стовпець3"/>
    <tableColumn id="4" name="Стовпець4" dataDxfId="9"/>
    <tableColumn id="5" name="Стовпець5"/>
    <tableColumn id="6" name="Стовпець6"/>
    <tableColumn id="7" name="Стовпець7" dataDxfId="10"/>
    <tableColumn id="8" name="Стовпець8" dataDxfId="11"/>
  </tableColumns>
  <tableStyleInfo name="TableStyleLight15" showFirstColumn="0" showLastColumn="0" showRowStripes="0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table" Target="../tables/table2.xml"/><Relationship 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0"/>
    <outlinePr applyStyles="0" showOutlineSymbols="1" summaryBelow="1" summaryRight="1"/>
    <pageSetUpPr autoPageBreaks="1" fitToPage="1"/>
  </sheetPr>
  <sheetViews>
    <sheetView workbookViewId="0" zoomScale="100">
      <pane activePane="bottomRight" state="frozen" topLeftCell="B2" xSplit="1" ySplit="1"/>
      <selection activeCell="O14" activeCellId="0" sqref="O14"/>
    </sheetView>
  </sheetViews>
  <sheetFormatPr defaultRowHeight="14.25"/>
  <cols>
    <col bestFit="1" customWidth="1" min="1" max="1" style="2" width="3.5703125"/>
    <col bestFit="1" customWidth="1" min="2" max="2" style="3" width="12.28515625"/>
    <col bestFit="1" customWidth="1" hidden="1" min="3" max="3" style="1" width="16.28515625"/>
    <col bestFit="1" customWidth="1" hidden="1" min="4" max="4" style="1" width="9.5703125"/>
    <col bestFit="1" customWidth="1" min="5" max="5" style="4" width="8.7109375"/>
    <col bestFit="1" customWidth="1" min="6" max="6" style="1" width="17.140625"/>
    <col bestFit="1" customWidth="1" min="7" max="7" style="1" width="13.28515625"/>
    <col bestFit="1" customWidth="1" min="8" max="8" style="5" width="11.5703125"/>
    <col bestFit="1" customWidth="1" min="9" max="9" style="5" width="11.85546875"/>
    <col bestFit="1" customWidth="1" min="10" max="10" style="5" width="11.7109375"/>
    <col bestFit="1" customWidth="1" min="11" max="11" style="1" width="13"/>
    <col bestFit="1" customWidth="1" min="12" max="12" style="1" width="11.5703125"/>
    <col bestFit="1" customWidth="1" min="13" max="13" style="1" width="13.5703125"/>
    <col bestFit="1" customWidth="1" min="14" max="14" style="1" width="10.5703125"/>
    <col bestFit="1" min="15" max="16384" style="1" width="9.140625"/>
  </cols>
  <sheetData>
    <row r="1" ht="36.75" customHeight="1">
      <c r="A1" s="2"/>
      <c r="J1" s="6" t="s">
        <v>0</v>
      </c>
      <c r="K1" s="7"/>
      <c r="L1" s="7"/>
      <c r="M1" s="7"/>
    </row>
    <row r="2" s="8" customFormat="1" ht="18.75" customHeight="1">
      <c r="A2" s="9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8" customFormat="1" ht="15.75" customHeight="1">
      <c r="A3" s="12"/>
      <c r="B3" s="13"/>
      <c r="C3" s="14"/>
      <c r="D3" s="14"/>
      <c r="E3" s="15"/>
      <c r="F3" s="14"/>
      <c r="G3" s="16"/>
      <c r="H3" s="17" t="s">
        <v>2</v>
      </c>
      <c r="I3" s="18"/>
      <c r="J3" s="17" t="s">
        <v>3</v>
      </c>
      <c r="K3" s="18"/>
      <c r="L3" s="17" t="s">
        <v>4</v>
      </c>
      <c r="M3" s="18"/>
    </row>
    <row r="4" ht="40.5" customHeight="1">
      <c r="A4" s="19" t="s">
        <v>5</v>
      </c>
      <c r="B4" s="20" t="s">
        <v>6</v>
      </c>
      <c r="C4" s="21"/>
      <c r="D4" s="21"/>
      <c r="E4" s="22" t="s">
        <v>7</v>
      </c>
      <c r="F4" s="23" t="s">
        <v>8</v>
      </c>
      <c r="G4" s="24" t="s">
        <v>9</v>
      </c>
      <c r="H4" s="25" t="s">
        <v>10</v>
      </c>
      <c r="I4" s="26" t="s">
        <v>11</v>
      </c>
      <c r="J4" s="25" t="s">
        <v>10</v>
      </c>
      <c r="K4" s="26" t="s">
        <v>11</v>
      </c>
      <c r="L4" s="25" t="s">
        <v>10</v>
      </c>
      <c r="M4" s="26" t="s">
        <v>11</v>
      </c>
    </row>
    <row r="5" ht="29.25" customHeight="1">
      <c r="A5" s="19">
        <v>1</v>
      </c>
      <c r="B5" s="27" t="s">
        <v>12</v>
      </c>
      <c r="C5" s="19"/>
      <c r="D5" s="19"/>
      <c r="E5" s="28" t="s">
        <v>13</v>
      </c>
      <c r="F5" s="29"/>
      <c r="G5" s="30" t="s">
        <v>14</v>
      </c>
      <c r="H5" s="31"/>
      <c r="I5" s="32"/>
      <c r="J5" s="33"/>
      <c r="K5" s="34"/>
      <c r="L5" s="35"/>
      <c r="M5" s="34"/>
    </row>
    <row r="6" ht="28.5">
      <c r="A6" s="36"/>
      <c r="B6" s="37"/>
      <c r="C6" s="38"/>
      <c r="D6" s="38"/>
      <c r="E6" s="39"/>
      <c r="F6" s="40" t="s">
        <v>15</v>
      </c>
      <c r="G6" s="41"/>
      <c r="H6" s="33"/>
      <c r="I6" s="42">
        <v>1000</v>
      </c>
      <c r="J6" s="33">
        <f t="shared" ref="J6:J69" si="0">H6*1.1</f>
        <v>0</v>
      </c>
      <c r="K6" s="42">
        <f t="shared" ref="K6:K69" si="1">I6*1.1</f>
        <v>1100</v>
      </c>
      <c r="L6" s="33">
        <f t="shared" ref="L6:L69" si="2">J6*1.1</f>
        <v>0</v>
      </c>
      <c r="M6" s="42">
        <f t="shared" ref="M6:M69" si="3">K6*1.1</f>
        <v>1210</v>
      </c>
    </row>
    <row r="7">
      <c r="A7" s="36"/>
      <c r="B7" s="37"/>
      <c r="C7" s="38"/>
      <c r="D7" s="38"/>
      <c r="E7" s="39"/>
      <c r="F7" s="40" t="s">
        <v>16</v>
      </c>
      <c r="G7" s="41"/>
      <c r="H7" s="33">
        <v>6000</v>
      </c>
      <c r="I7" s="42"/>
      <c r="J7" s="33">
        <f t="shared" si="0"/>
        <v>6600.0000000000009</v>
      </c>
      <c r="K7" s="42">
        <f t="shared" si="1"/>
        <v>0</v>
      </c>
      <c r="L7" s="33">
        <f t="shared" si="2"/>
        <v>7260.0000000000018</v>
      </c>
      <c r="M7" s="42">
        <f t="shared" si="3"/>
        <v>0</v>
      </c>
    </row>
    <row r="8">
      <c r="A8" s="36"/>
      <c r="B8" s="37"/>
      <c r="C8" s="38"/>
      <c r="D8" s="38"/>
      <c r="E8" s="39"/>
      <c r="F8" s="40" t="s">
        <v>17</v>
      </c>
      <c r="G8" s="41"/>
      <c r="H8" s="33">
        <v>1800</v>
      </c>
      <c r="I8" s="42"/>
      <c r="J8" s="33">
        <f t="shared" si="0"/>
        <v>1980.0000000000002</v>
      </c>
      <c r="K8" s="42">
        <f t="shared" si="1"/>
        <v>0</v>
      </c>
      <c r="L8" s="33">
        <f t="shared" si="2"/>
        <v>2178.0000000000005</v>
      </c>
      <c r="M8" s="42">
        <f t="shared" si="3"/>
        <v>0</v>
      </c>
    </row>
    <row r="9" ht="25.5" customHeight="1">
      <c r="A9" s="36"/>
      <c r="B9" s="37"/>
      <c r="C9" s="38"/>
      <c r="D9" s="38"/>
      <c r="E9" s="39"/>
      <c r="F9" s="40" t="s">
        <v>18</v>
      </c>
      <c r="G9" s="41"/>
      <c r="H9" s="33"/>
      <c r="I9" s="42">
        <v>8000</v>
      </c>
      <c r="J9" s="33">
        <f t="shared" si="0"/>
        <v>0</v>
      </c>
      <c r="K9" s="42">
        <f t="shared" si="1"/>
        <v>8800</v>
      </c>
      <c r="L9" s="33">
        <f t="shared" si="2"/>
        <v>0</v>
      </c>
      <c r="M9" s="42">
        <f t="shared" si="3"/>
        <v>9680</v>
      </c>
    </row>
    <row r="10" ht="28.5">
      <c r="A10" s="36"/>
      <c r="B10" s="37"/>
      <c r="C10" s="38"/>
      <c r="D10" s="38"/>
      <c r="E10" s="39"/>
      <c r="F10" s="40" t="s">
        <v>19</v>
      </c>
      <c r="G10" s="41"/>
      <c r="H10" s="43">
        <v>3500</v>
      </c>
      <c r="I10" s="42"/>
      <c r="J10" s="33">
        <f t="shared" si="0"/>
        <v>3850.0000000000005</v>
      </c>
      <c r="K10" s="42">
        <f t="shared" si="1"/>
        <v>0</v>
      </c>
      <c r="L10" s="33">
        <f t="shared" si="2"/>
        <v>4235.0000000000009</v>
      </c>
      <c r="M10" s="42">
        <f t="shared" si="3"/>
        <v>0</v>
      </c>
    </row>
    <row r="11">
      <c r="A11" s="36"/>
      <c r="B11" s="37"/>
      <c r="C11" s="38"/>
      <c r="D11" s="38"/>
      <c r="E11" s="44"/>
      <c r="F11" s="38" t="s">
        <v>20</v>
      </c>
      <c r="G11" s="41"/>
      <c r="H11" s="43"/>
      <c r="I11" s="42">
        <v>2730</v>
      </c>
      <c r="J11" s="33">
        <f t="shared" si="0"/>
        <v>0</v>
      </c>
      <c r="K11" s="42">
        <f t="shared" si="1"/>
        <v>3003.0000000000005</v>
      </c>
      <c r="L11" s="33">
        <f t="shared" si="2"/>
        <v>0</v>
      </c>
      <c r="M11" s="42">
        <f t="shared" si="3"/>
        <v>3303.3000000000006</v>
      </c>
    </row>
    <row r="12" ht="15.75" customHeight="1">
      <c r="A12" s="36"/>
      <c r="B12" s="45"/>
      <c r="C12" s="46"/>
      <c r="D12" s="46"/>
      <c r="E12" s="47"/>
      <c r="F12" s="46" t="s">
        <v>21</v>
      </c>
      <c r="G12" s="48"/>
      <c r="H12" s="49"/>
      <c r="I12" s="50">
        <v>3000</v>
      </c>
      <c r="J12" s="51">
        <f t="shared" si="0"/>
        <v>0</v>
      </c>
      <c r="K12" s="50">
        <f t="shared" si="1"/>
        <v>3300.0000000000005</v>
      </c>
      <c r="L12" s="51">
        <f t="shared" si="2"/>
        <v>0</v>
      </c>
      <c r="M12" s="50">
        <f t="shared" si="3"/>
        <v>3630.0000000000009</v>
      </c>
    </row>
    <row r="13" ht="15.75">
      <c r="A13" s="52"/>
      <c r="B13" s="53" t="s">
        <v>22</v>
      </c>
      <c r="C13" s="54"/>
      <c r="D13" s="54"/>
      <c r="E13" s="55"/>
      <c r="F13" s="54"/>
      <c r="G13" s="56"/>
      <c r="H13" s="57">
        <f>SUM(H5:H12)</f>
        <v>11300</v>
      </c>
      <c r="I13" s="58">
        <f>SUM(I5:I12)</f>
        <v>14730</v>
      </c>
      <c r="J13" s="57">
        <f t="shared" si="0"/>
        <v>12430.000000000002</v>
      </c>
      <c r="K13" s="58">
        <f t="shared" si="1"/>
        <v>16203.000000000002</v>
      </c>
      <c r="L13" s="57">
        <f t="shared" si="2"/>
        <v>13673.000000000004</v>
      </c>
      <c r="M13" s="58">
        <f t="shared" si="3"/>
        <v>17823.300000000003</v>
      </c>
    </row>
    <row r="14" ht="24">
      <c r="A14" s="36">
        <v>2</v>
      </c>
      <c r="B14" s="59" t="s">
        <v>23</v>
      </c>
      <c r="C14" s="60"/>
      <c r="D14" s="60"/>
      <c r="E14" s="28" t="s">
        <v>13</v>
      </c>
      <c r="F14" s="60"/>
      <c r="G14" s="61" t="s">
        <v>24</v>
      </c>
      <c r="H14" s="62"/>
      <c r="I14" s="63"/>
      <c r="J14" s="64">
        <f t="shared" si="0"/>
        <v>0</v>
      </c>
      <c r="K14" s="65">
        <f t="shared" si="1"/>
        <v>0</v>
      </c>
      <c r="L14" s="64">
        <f t="shared" si="2"/>
        <v>0</v>
      </c>
      <c r="M14" s="65">
        <f t="shared" si="3"/>
        <v>0</v>
      </c>
    </row>
    <row r="15" ht="42" customHeight="1">
      <c r="A15" s="36"/>
      <c r="B15" s="66"/>
      <c r="C15" s="38"/>
      <c r="D15" s="67"/>
      <c r="E15" s="44"/>
      <c r="F15" s="68" t="s">
        <v>25</v>
      </c>
      <c r="G15" s="41" t="s">
        <v>26</v>
      </c>
      <c r="H15" s="33"/>
      <c r="I15" s="69">
        <v>3000</v>
      </c>
      <c r="J15" s="33">
        <f t="shared" si="0"/>
        <v>0</v>
      </c>
      <c r="K15" s="42">
        <f t="shared" si="1"/>
        <v>3300.0000000000005</v>
      </c>
      <c r="L15" s="33">
        <f t="shared" si="2"/>
        <v>0</v>
      </c>
      <c r="M15" s="42">
        <f t="shared" si="3"/>
        <v>3630.0000000000009</v>
      </c>
    </row>
    <row r="16" ht="57">
      <c r="A16" s="36"/>
      <c r="B16" s="45"/>
      <c r="C16" s="46"/>
      <c r="D16" s="46"/>
      <c r="E16" s="47"/>
      <c r="F16" s="70" t="s">
        <v>25</v>
      </c>
      <c r="G16" s="71" t="s">
        <v>27</v>
      </c>
      <c r="H16" s="51"/>
      <c r="I16" s="50">
        <v>3000</v>
      </c>
      <c r="J16" s="51">
        <f t="shared" si="0"/>
        <v>0</v>
      </c>
      <c r="K16" s="50">
        <f t="shared" si="1"/>
        <v>3300.0000000000005</v>
      </c>
      <c r="L16" s="51">
        <f t="shared" si="2"/>
        <v>0</v>
      </c>
      <c r="M16" s="50">
        <f t="shared" si="3"/>
        <v>3630.0000000000009</v>
      </c>
    </row>
    <row r="17" ht="0.75" customHeight="1">
      <c r="A17" s="36"/>
      <c r="B17" s="72"/>
      <c r="C17" s="73"/>
      <c r="D17" s="73"/>
      <c r="E17" s="74"/>
      <c r="F17" s="75"/>
      <c r="G17" s="76"/>
      <c r="H17" s="77"/>
      <c r="I17" s="78"/>
      <c r="J17" s="77">
        <f t="shared" si="0"/>
        <v>0</v>
      </c>
      <c r="K17" s="78">
        <f t="shared" si="1"/>
        <v>0</v>
      </c>
      <c r="L17" s="77">
        <f t="shared" si="2"/>
        <v>0</v>
      </c>
      <c r="M17" s="78">
        <f t="shared" si="3"/>
        <v>0</v>
      </c>
    </row>
    <row r="18" s="5" customFormat="1" hidden="1">
      <c r="A18" s="36"/>
      <c r="B18" s="37"/>
      <c r="C18" s="38"/>
      <c r="D18" s="38"/>
      <c r="E18" s="44"/>
      <c r="F18" s="38"/>
      <c r="G18" s="79"/>
      <c r="H18" s="33"/>
      <c r="I18" s="42"/>
      <c r="J18" s="33">
        <f t="shared" si="0"/>
        <v>0</v>
      </c>
      <c r="K18" s="42">
        <f t="shared" si="1"/>
        <v>0</v>
      </c>
      <c r="L18" s="33">
        <f t="shared" si="2"/>
        <v>0</v>
      </c>
      <c r="M18" s="42">
        <f t="shared" si="3"/>
        <v>0</v>
      </c>
    </row>
    <row r="19" s="5" customFormat="1" ht="15" customHeight="1">
      <c r="A19" s="52"/>
      <c r="B19" s="80" t="s">
        <v>22</v>
      </c>
      <c r="C19" s="81"/>
      <c r="D19" s="81"/>
      <c r="E19" s="82"/>
      <c r="F19" s="83"/>
      <c r="G19" s="84"/>
      <c r="H19" s="85">
        <f>SUM(H14:H18)</f>
        <v>0</v>
      </c>
      <c r="I19" s="86">
        <f>SUM(I14:I18)</f>
        <v>6000</v>
      </c>
      <c r="J19" s="85">
        <f t="shared" si="0"/>
        <v>0</v>
      </c>
      <c r="K19" s="86">
        <f t="shared" si="1"/>
        <v>6600.0000000000009</v>
      </c>
      <c r="L19" s="85">
        <f t="shared" si="2"/>
        <v>0</v>
      </c>
      <c r="M19" s="86">
        <f t="shared" si="3"/>
        <v>7260.0000000000018</v>
      </c>
    </row>
    <row r="20" s="5" customFormat="1" hidden="1">
      <c r="A20" s="36"/>
      <c r="B20" s="87"/>
      <c r="C20" s="88"/>
      <c r="D20" s="88"/>
      <c r="E20" s="89"/>
      <c r="F20" s="88"/>
      <c r="G20" s="90"/>
      <c r="H20" s="64"/>
      <c r="I20" s="65"/>
      <c r="J20" s="64">
        <f t="shared" si="0"/>
        <v>0</v>
      </c>
      <c r="K20" s="65">
        <f t="shared" si="1"/>
        <v>0</v>
      </c>
      <c r="L20" s="64">
        <f t="shared" si="2"/>
        <v>0</v>
      </c>
      <c r="M20" s="65">
        <f t="shared" si="3"/>
        <v>0</v>
      </c>
    </row>
    <row r="21" s="5" customFormat="1" ht="36">
      <c r="A21" s="36">
        <v>3</v>
      </c>
      <c r="B21" s="91" t="s">
        <v>28</v>
      </c>
      <c r="C21" s="38"/>
      <c r="D21" s="38"/>
      <c r="E21" s="28" t="s">
        <v>13</v>
      </c>
      <c r="F21" s="38"/>
      <c r="G21" s="92" t="s">
        <v>24</v>
      </c>
      <c r="H21" s="33"/>
      <c r="I21" s="42"/>
      <c r="J21" s="33">
        <f t="shared" si="0"/>
        <v>0</v>
      </c>
      <c r="K21" s="42">
        <f t="shared" si="1"/>
        <v>0</v>
      </c>
      <c r="L21" s="33">
        <f t="shared" si="2"/>
        <v>0</v>
      </c>
      <c r="M21" s="42">
        <f t="shared" si="3"/>
        <v>0</v>
      </c>
    </row>
    <row r="22" s="5" customFormat="1">
      <c r="A22" s="36"/>
      <c r="B22" s="93"/>
      <c r="C22" s="38"/>
      <c r="D22" s="38"/>
      <c r="E22" s="28"/>
      <c r="F22" s="38" t="s">
        <v>29</v>
      </c>
      <c r="G22" s="79" t="s">
        <v>14</v>
      </c>
      <c r="H22" s="33">
        <v>600</v>
      </c>
      <c r="I22" s="42"/>
      <c r="J22" s="33">
        <f t="shared" si="0"/>
        <v>660</v>
      </c>
      <c r="K22" s="42">
        <f t="shared" si="1"/>
        <v>0</v>
      </c>
      <c r="L22" s="33">
        <f t="shared" si="2"/>
        <v>726.00000000000011</v>
      </c>
      <c r="M22" s="42">
        <f t="shared" si="3"/>
        <v>0</v>
      </c>
    </row>
    <row r="23" s="5" customFormat="1">
      <c r="A23" s="36"/>
      <c r="B23" s="93"/>
      <c r="C23" s="38"/>
      <c r="D23" s="38"/>
      <c r="E23" s="28"/>
      <c r="F23" s="38"/>
      <c r="G23" s="79" t="s">
        <v>27</v>
      </c>
      <c r="H23" s="33">
        <v>1000</v>
      </c>
      <c r="I23" s="42"/>
      <c r="J23" s="33">
        <f t="shared" si="0"/>
        <v>1100</v>
      </c>
      <c r="K23" s="42">
        <f t="shared" si="1"/>
        <v>0</v>
      </c>
      <c r="L23" s="33">
        <f t="shared" si="2"/>
        <v>1210</v>
      </c>
      <c r="M23" s="42">
        <f t="shared" si="3"/>
        <v>0</v>
      </c>
    </row>
    <row r="24" s="5" customFormat="1" ht="28.5">
      <c r="A24" s="36"/>
      <c r="B24" s="94"/>
      <c r="C24" s="46"/>
      <c r="D24" s="46"/>
      <c r="E24" s="95"/>
      <c r="F24" s="70" t="s">
        <v>30</v>
      </c>
      <c r="G24" s="48" t="s">
        <v>14</v>
      </c>
      <c r="H24" s="51">
        <v>1000</v>
      </c>
      <c r="I24" s="50"/>
      <c r="J24" s="51">
        <f t="shared" si="0"/>
        <v>1100</v>
      </c>
      <c r="K24" s="50">
        <f t="shared" si="1"/>
        <v>0</v>
      </c>
      <c r="L24" s="51">
        <f t="shared" si="2"/>
        <v>1210</v>
      </c>
      <c r="M24" s="50">
        <f t="shared" si="3"/>
        <v>0</v>
      </c>
    </row>
    <row r="25" s="5" customFormat="1" ht="19.5" customHeight="1">
      <c r="A25" s="96"/>
      <c r="B25" s="80" t="s">
        <v>22</v>
      </c>
      <c r="C25" s="97"/>
      <c r="D25" s="97"/>
      <c r="E25" s="98"/>
      <c r="F25" s="99"/>
      <c r="G25" s="100"/>
      <c r="H25" s="57">
        <f>SUM(H21:H24)</f>
        <v>2600</v>
      </c>
      <c r="I25" s="57">
        <f t="shared" ref="I25:M25" si="4">SUM(I21:I24)</f>
        <v>0</v>
      </c>
      <c r="J25" s="57">
        <f t="shared" si="4"/>
        <v>2860</v>
      </c>
      <c r="K25" s="57">
        <f t="shared" si="4"/>
        <v>0</v>
      </c>
      <c r="L25" s="57">
        <f t="shared" si="4"/>
        <v>3146</v>
      </c>
      <c r="M25" s="57">
        <f t="shared" si="4"/>
        <v>0</v>
      </c>
    </row>
    <row r="26" s="5" customFormat="1" ht="28.5" customHeight="1">
      <c r="A26" s="36">
        <v>4</v>
      </c>
      <c r="B26" s="59" t="s">
        <v>31</v>
      </c>
      <c r="C26" s="101"/>
      <c r="D26" s="101"/>
      <c r="E26" s="28" t="s">
        <v>13</v>
      </c>
      <c r="F26" s="102"/>
      <c r="G26" s="103" t="s">
        <v>32</v>
      </c>
      <c r="H26" s="104"/>
      <c r="I26" s="105"/>
      <c r="J26" s="64">
        <f t="shared" si="0"/>
        <v>0</v>
      </c>
      <c r="K26" s="65">
        <f t="shared" si="1"/>
        <v>0</v>
      </c>
      <c r="L26" s="64">
        <f t="shared" si="2"/>
        <v>0</v>
      </c>
      <c r="M26" s="65">
        <f t="shared" si="3"/>
        <v>0</v>
      </c>
    </row>
    <row r="27" s="5" customFormat="1" ht="17.25" customHeight="1">
      <c r="A27" s="36"/>
      <c r="B27" s="106"/>
      <c r="C27" s="107"/>
      <c r="D27" s="107"/>
      <c r="E27" s="108"/>
      <c r="F27" s="109"/>
      <c r="G27" s="110" t="s">
        <v>29</v>
      </c>
      <c r="H27" s="49">
        <v>600</v>
      </c>
      <c r="I27" s="111"/>
      <c r="J27" s="51">
        <f t="shared" si="0"/>
        <v>660</v>
      </c>
      <c r="K27" s="50">
        <f t="shared" si="1"/>
        <v>0</v>
      </c>
      <c r="L27" s="51">
        <f t="shared" si="2"/>
        <v>726.00000000000011</v>
      </c>
      <c r="M27" s="50">
        <f t="shared" si="3"/>
        <v>0</v>
      </c>
    </row>
    <row r="28" s="5" customFormat="1" ht="17.25" customHeight="1">
      <c r="A28" s="52"/>
      <c r="B28" s="112" t="s">
        <v>33</v>
      </c>
      <c r="C28" s="97"/>
      <c r="D28" s="97"/>
      <c r="E28" s="98"/>
      <c r="F28" s="99"/>
      <c r="G28" s="100"/>
      <c r="H28" s="57">
        <f>SUM(H26:H27)</f>
        <v>600</v>
      </c>
      <c r="I28" s="57">
        <f t="shared" ref="I28:M28" si="5">SUM(I26:I27)</f>
        <v>0</v>
      </c>
      <c r="J28" s="57">
        <f t="shared" si="5"/>
        <v>660</v>
      </c>
      <c r="K28" s="57">
        <f t="shared" si="5"/>
        <v>0</v>
      </c>
      <c r="L28" s="57">
        <f t="shared" si="5"/>
        <v>726.00000000000011</v>
      </c>
      <c r="M28" s="57">
        <f t="shared" si="5"/>
        <v>0</v>
      </c>
    </row>
    <row r="29" s="5" customFormat="1" ht="36">
      <c r="A29" s="36">
        <v>5</v>
      </c>
      <c r="B29" s="59" t="s">
        <v>34</v>
      </c>
      <c r="C29" s="113"/>
      <c r="D29" s="113"/>
      <c r="E29" s="114" t="s">
        <v>35</v>
      </c>
      <c r="F29" s="88"/>
      <c r="G29" s="115" t="s">
        <v>36</v>
      </c>
      <c r="H29" s="64"/>
      <c r="I29" s="65"/>
      <c r="J29" s="64">
        <f t="shared" si="0"/>
        <v>0</v>
      </c>
      <c r="K29" s="65">
        <f t="shared" si="1"/>
        <v>0</v>
      </c>
      <c r="L29" s="64">
        <f t="shared" si="2"/>
        <v>0</v>
      </c>
      <c r="M29" s="65">
        <f t="shared" si="3"/>
        <v>0</v>
      </c>
    </row>
    <row r="30" s="5" customFormat="1" ht="26.25" customHeight="1">
      <c r="A30" s="36"/>
      <c r="B30" s="66"/>
      <c r="C30" s="116"/>
      <c r="D30" s="116"/>
      <c r="E30" s="39"/>
      <c r="F30" s="40" t="s">
        <v>37</v>
      </c>
      <c r="G30" s="41" t="s">
        <v>14</v>
      </c>
      <c r="H30" s="43">
        <v>1200</v>
      </c>
      <c r="I30" s="42"/>
      <c r="J30" s="33">
        <f t="shared" si="0"/>
        <v>1320</v>
      </c>
      <c r="K30" s="42">
        <f t="shared" si="1"/>
        <v>0</v>
      </c>
      <c r="L30" s="33">
        <f t="shared" si="2"/>
        <v>1452.0000000000002</v>
      </c>
      <c r="M30" s="42">
        <f t="shared" si="3"/>
        <v>0</v>
      </c>
    </row>
    <row r="31" s="5" customFormat="1">
      <c r="A31" s="36"/>
      <c r="B31" s="37"/>
      <c r="C31" s="116"/>
      <c r="D31" s="116"/>
      <c r="E31" s="39"/>
      <c r="F31" s="40"/>
      <c r="G31" s="41" t="s">
        <v>27</v>
      </c>
      <c r="H31" s="43">
        <v>1200</v>
      </c>
      <c r="I31" s="42"/>
      <c r="J31" s="33">
        <f t="shared" si="0"/>
        <v>1320</v>
      </c>
      <c r="K31" s="42">
        <f t="shared" si="1"/>
        <v>0</v>
      </c>
      <c r="L31" s="33">
        <f t="shared" si="2"/>
        <v>1452.0000000000002</v>
      </c>
      <c r="M31" s="42">
        <f t="shared" si="3"/>
        <v>0</v>
      </c>
    </row>
    <row r="32" s="5" customFormat="1" ht="28.5">
      <c r="A32" s="36"/>
      <c r="B32" s="37"/>
      <c r="C32" s="38"/>
      <c r="D32" s="38"/>
      <c r="E32" s="39"/>
      <c r="F32" s="40" t="s">
        <v>15</v>
      </c>
      <c r="G32" s="41"/>
      <c r="H32" s="43"/>
      <c r="I32" s="42">
        <v>600</v>
      </c>
      <c r="J32" s="33">
        <f t="shared" si="0"/>
        <v>0</v>
      </c>
      <c r="K32" s="42">
        <f t="shared" si="1"/>
        <v>660</v>
      </c>
      <c r="L32" s="33">
        <f t="shared" si="2"/>
        <v>0</v>
      </c>
      <c r="M32" s="42">
        <f t="shared" si="3"/>
        <v>726.00000000000011</v>
      </c>
    </row>
    <row r="33" s="5" customFormat="1">
      <c r="A33" s="36"/>
      <c r="B33" s="37"/>
      <c r="C33" s="38"/>
      <c r="D33" s="38"/>
      <c r="E33" s="39"/>
      <c r="F33" s="40" t="s">
        <v>38</v>
      </c>
      <c r="G33" s="41"/>
      <c r="H33" s="43">
        <v>600</v>
      </c>
      <c r="I33" s="42"/>
      <c r="J33" s="33">
        <f t="shared" si="0"/>
        <v>660</v>
      </c>
      <c r="K33" s="42">
        <f t="shared" si="1"/>
        <v>0</v>
      </c>
      <c r="L33" s="33">
        <f t="shared" si="2"/>
        <v>726.00000000000011</v>
      </c>
      <c r="M33" s="42">
        <f t="shared" si="3"/>
        <v>0</v>
      </c>
    </row>
    <row r="34" s="5" customFormat="1">
      <c r="A34" s="36"/>
      <c r="B34" s="37"/>
      <c r="C34" s="38"/>
      <c r="D34" s="38"/>
      <c r="E34" s="39"/>
      <c r="F34" s="40" t="s">
        <v>39</v>
      </c>
      <c r="G34" s="41" t="s">
        <v>26</v>
      </c>
      <c r="H34" s="43">
        <v>2400</v>
      </c>
      <c r="I34" s="42"/>
      <c r="J34" s="33">
        <f t="shared" si="0"/>
        <v>2640</v>
      </c>
      <c r="K34" s="42">
        <f t="shared" si="1"/>
        <v>0</v>
      </c>
      <c r="L34" s="33">
        <f t="shared" si="2"/>
        <v>2904.0000000000005</v>
      </c>
      <c r="M34" s="42">
        <f t="shared" si="3"/>
        <v>0</v>
      </c>
    </row>
    <row r="35" s="5" customFormat="1" ht="21.75" customHeight="1">
      <c r="A35" s="36"/>
      <c r="B35" s="37"/>
      <c r="C35" s="38"/>
      <c r="D35" s="38"/>
      <c r="E35" s="39"/>
      <c r="F35" s="40"/>
      <c r="G35" s="41" t="s">
        <v>27</v>
      </c>
      <c r="H35" s="43">
        <v>2400</v>
      </c>
      <c r="I35" s="42"/>
      <c r="J35" s="33">
        <f t="shared" si="0"/>
        <v>2640</v>
      </c>
      <c r="K35" s="42">
        <f t="shared" si="1"/>
        <v>0</v>
      </c>
      <c r="L35" s="33">
        <f t="shared" si="2"/>
        <v>2904.0000000000005</v>
      </c>
      <c r="M35" s="42">
        <f t="shared" si="3"/>
        <v>0</v>
      </c>
    </row>
    <row r="36" s="5" customFormat="1" ht="1.5" hidden="1" customHeight="1">
      <c r="A36" s="36"/>
      <c r="B36" s="37"/>
      <c r="C36" s="38"/>
      <c r="D36" s="38"/>
      <c r="E36" s="39"/>
      <c r="F36" s="40"/>
      <c r="G36" s="41"/>
      <c r="H36" s="33"/>
      <c r="I36" s="42"/>
      <c r="J36" s="33">
        <f t="shared" si="0"/>
        <v>0</v>
      </c>
      <c r="K36" s="42">
        <f t="shared" si="1"/>
        <v>0</v>
      </c>
      <c r="L36" s="33">
        <f t="shared" si="2"/>
        <v>0</v>
      </c>
      <c r="M36" s="42">
        <f t="shared" si="3"/>
        <v>0</v>
      </c>
    </row>
    <row r="37" s="5" customFormat="1" ht="15.75" hidden="1">
      <c r="A37" s="36"/>
      <c r="B37" s="37"/>
      <c r="C37" s="38"/>
      <c r="D37" s="38"/>
      <c r="E37" s="39"/>
      <c r="F37" s="117"/>
      <c r="G37" s="41"/>
      <c r="H37" s="33"/>
      <c r="I37" s="42"/>
      <c r="J37" s="33">
        <f t="shared" si="0"/>
        <v>0</v>
      </c>
      <c r="K37" s="42">
        <f t="shared" si="1"/>
        <v>0</v>
      </c>
      <c r="L37" s="33">
        <f t="shared" si="2"/>
        <v>0</v>
      </c>
      <c r="M37" s="42">
        <f t="shared" si="3"/>
        <v>0</v>
      </c>
    </row>
    <row r="38" s="5" customFormat="1" ht="15.75" hidden="1">
      <c r="A38" s="36"/>
      <c r="B38" s="45"/>
      <c r="C38" s="46"/>
      <c r="D38" s="46"/>
      <c r="E38" s="118"/>
      <c r="F38" s="119"/>
      <c r="G38" s="71"/>
      <c r="H38" s="51"/>
      <c r="I38" s="50"/>
      <c r="J38" s="51">
        <f t="shared" si="0"/>
        <v>0</v>
      </c>
      <c r="K38" s="50">
        <f t="shared" si="1"/>
        <v>0</v>
      </c>
      <c r="L38" s="51">
        <f t="shared" si="2"/>
        <v>0</v>
      </c>
      <c r="M38" s="50">
        <f t="shared" si="3"/>
        <v>0</v>
      </c>
    </row>
    <row r="39" s="5" customFormat="1" ht="15.75">
      <c r="A39" s="52"/>
      <c r="B39" s="53" t="s">
        <v>22</v>
      </c>
      <c r="C39" s="97"/>
      <c r="D39" s="97"/>
      <c r="E39" s="120"/>
      <c r="F39" s="99"/>
      <c r="G39" s="100"/>
      <c r="H39" s="57">
        <f>SUM(H29:H35)</f>
        <v>7800</v>
      </c>
      <c r="I39" s="57">
        <f t="shared" ref="I39:M39" si="6">SUM(I29:I35)</f>
        <v>600</v>
      </c>
      <c r="J39" s="57">
        <f t="shared" si="6"/>
        <v>8580</v>
      </c>
      <c r="K39" s="57">
        <f t="shared" si="6"/>
        <v>660</v>
      </c>
      <c r="L39" s="57">
        <f t="shared" si="6"/>
        <v>9438.0000000000018</v>
      </c>
      <c r="M39" s="57">
        <f t="shared" si="6"/>
        <v>726.00000000000011</v>
      </c>
    </row>
    <row r="40" s="5" customFormat="1">
      <c r="A40" s="36">
        <v>6</v>
      </c>
      <c r="B40" s="121" t="s">
        <v>40</v>
      </c>
      <c r="C40" s="101"/>
      <c r="D40" s="101"/>
      <c r="E40" s="114" t="s">
        <v>35</v>
      </c>
      <c r="F40" s="102"/>
      <c r="G40" s="122" t="s">
        <v>24</v>
      </c>
      <c r="H40" s="62"/>
      <c r="I40" s="63"/>
      <c r="J40" s="64">
        <f t="shared" si="0"/>
        <v>0</v>
      </c>
      <c r="K40" s="65">
        <f t="shared" si="1"/>
        <v>0</v>
      </c>
      <c r="L40" s="64">
        <f t="shared" si="2"/>
        <v>0</v>
      </c>
      <c r="M40" s="65">
        <f t="shared" si="3"/>
        <v>0</v>
      </c>
    </row>
    <row r="41" s="5" customFormat="1" ht="29.25" customHeight="1">
      <c r="A41" s="36"/>
      <c r="B41" s="66"/>
      <c r="C41" s="67"/>
      <c r="D41" s="67"/>
      <c r="E41" s="44"/>
      <c r="F41" s="68" t="s">
        <v>41</v>
      </c>
      <c r="G41" s="79" t="s">
        <v>26</v>
      </c>
      <c r="H41" s="33"/>
      <c r="I41" s="69">
        <v>12100</v>
      </c>
      <c r="J41" s="33">
        <f t="shared" si="0"/>
        <v>0</v>
      </c>
      <c r="K41" s="42">
        <f t="shared" si="1"/>
        <v>13310.000000000002</v>
      </c>
      <c r="L41" s="33">
        <f t="shared" si="2"/>
        <v>0</v>
      </c>
      <c r="M41" s="42">
        <f t="shared" si="3"/>
        <v>14641.000000000004</v>
      </c>
    </row>
    <row r="42" s="5" customFormat="1">
      <c r="A42" s="36"/>
      <c r="B42" s="37"/>
      <c r="C42" s="38"/>
      <c r="D42" s="38"/>
      <c r="E42" s="44"/>
      <c r="F42" s="38" t="s">
        <v>42</v>
      </c>
      <c r="G42" s="79" t="s">
        <v>14</v>
      </c>
      <c r="H42" s="43">
        <v>2400</v>
      </c>
      <c r="I42" s="42"/>
      <c r="J42" s="33">
        <f t="shared" si="0"/>
        <v>2640</v>
      </c>
      <c r="K42" s="42">
        <f t="shared" si="1"/>
        <v>0</v>
      </c>
      <c r="L42" s="33">
        <f t="shared" si="2"/>
        <v>2904.0000000000005</v>
      </c>
      <c r="M42" s="42">
        <f t="shared" si="3"/>
        <v>0</v>
      </c>
    </row>
    <row r="43" s="5" customFormat="1">
      <c r="A43" s="36"/>
      <c r="B43" s="37"/>
      <c r="C43" s="38"/>
      <c r="D43" s="38"/>
      <c r="E43" s="44"/>
      <c r="F43" s="38"/>
      <c r="G43" s="79" t="s">
        <v>27</v>
      </c>
      <c r="H43" s="43">
        <v>2440</v>
      </c>
      <c r="I43" s="42"/>
      <c r="J43" s="33">
        <f t="shared" si="0"/>
        <v>2684</v>
      </c>
      <c r="K43" s="42">
        <f t="shared" si="1"/>
        <v>0</v>
      </c>
      <c r="L43" s="33">
        <f t="shared" si="2"/>
        <v>2952.4000000000001</v>
      </c>
      <c r="M43" s="42">
        <f t="shared" si="3"/>
        <v>0</v>
      </c>
    </row>
    <row r="44" s="5" customFormat="1">
      <c r="A44" s="36"/>
      <c r="B44" s="37"/>
      <c r="C44" s="38"/>
      <c r="D44" s="38"/>
      <c r="E44" s="44"/>
      <c r="F44" s="38" t="s">
        <v>43</v>
      </c>
      <c r="G44" s="79"/>
      <c r="H44" s="43"/>
      <c r="I44" s="42">
        <v>2420</v>
      </c>
      <c r="J44" s="33">
        <f t="shared" si="0"/>
        <v>0</v>
      </c>
      <c r="K44" s="42">
        <f t="shared" si="1"/>
        <v>2662</v>
      </c>
      <c r="L44" s="33">
        <f t="shared" si="2"/>
        <v>0</v>
      </c>
      <c r="M44" s="42">
        <f t="shared" si="3"/>
        <v>2928.2000000000003</v>
      </c>
    </row>
    <row r="45" s="5" customFormat="1" ht="28.5">
      <c r="A45" s="36"/>
      <c r="B45" s="37"/>
      <c r="C45" s="38"/>
      <c r="D45" s="38"/>
      <c r="E45" s="39"/>
      <c r="F45" s="40" t="s">
        <v>15</v>
      </c>
      <c r="G45" s="79" t="s">
        <v>14</v>
      </c>
      <c r="H45" s="43"/>
      <c r="I45" s="42">
        <v>3630</v>
      </c>
      <c r="J45" s="33">
        <f t="shared" si="0"/>
        <v>0</v>
      </c>
      <c r="K45" s="42">
        <f t="shared" si="1"/>
        <v>3993.0000000000005</v>
      </c>
      <c r="L45" s="33">
        <f t="shared" si="2"/>
        <v>0</v>
      </c>
      <c r="M45" s="42">
        <f t="shared" si="3"/>
        <v>4392.3000000000011</v>
      </c>
    </row>
    <row r="46" s="5" customFormat="1" ht="28.5">
      <c r="A46" s="36"/>
      <c r="B46" s="37"/>
      <c r="C46" s="38"/>
      <c r="D46" s="38"/>
      <c r="E46" s="44"/>
      <c r="F46" s="68" t="s">
        <v>44</v>
      </c>
      <c r="G46" s="123" t="s">
        <v>14</v>
      </c>
      <c r="H46" s="43">
        <v>3000</v>
      </c>
      <c r="I46" s="42"/>
      <c r="J46" s="33">
        <f t="shared" si="0"/>
        <v>3300.0000000000005</v>
      </c>
      <c r="K46" s="42">
        <f t="shared" si="1"/>
        <v>0</v>
      </c>
      <c r="L46" s="33">
        <f t="shared" si="2"/>
        <v>3630.0000000000009</v>
      </c>
      <c r="M46" s="42">
        <f t="shared" si="3"/>
        <v>0</v>
      </c>
    </row>
    <row r="47" s="5" customFormat="1">
      <c r="A47" s="36"/>
      <c r="B47" s="37"/>
      <c r="C47" s="38"/>
      <c r="D47" s="38"/>
      <c r="E47" s="44"/>
      <c r="F47" s="68"/>
      <c r="G47" s="123" t="s">
        <v>27</v>
      </c>
      <c r="H47" s="43">
        <v>3050</v>
      </c>
      <c r="I47" s="42"/>
      <c r="J47" s="33">
        <f t="shared" si="0"/>
        <v>3355.0000000000005</v>
      </c>
      <c r="K47" s="42">
        <f t="shared" si="1"/>
        <v>0</v>
      </c>
      <c r="L47" s="33">
        <f t="shared" si="2"/>
        <v>3690.5000000000009</v>
      </c>
      <c r="M47" s="42">
        <f t="shared" si="3"/>
        <v>0</v>
      </c>
    </row>
    <row r="48" s="5" customFormat="1">
      <c r="A48" s="36"/>
      <c r="B48" s="37"/>
      <c r="C48" s="38"/>
      <c r="D48" s="38"/>
      <c r="E48" s="44"/>
      <c r="F48" s="38" t="s">
        <v>16</v>
      </c>
      <c r="G48" s="123"/>
      <c r="H48" s="43">
        <v>7300</v>
      </c>
      <c r="I48" s="42"/>
      <c r="J48" s="33">
        <f t="shared" si="0"/>
        <v>8030.0000000000009</v>
      </c>
      <c r="K48" s="42">
        <f t="shared" si="1"/>
        <v>0</v>
      </c>
      <c r="L48" s="33">
        <f t="shared" si="2"/>
        <v>8833.0000000000018</v>
      </c>
      <c r="M48" s="42">
        <f t="shared" si="3"/>
        <v>0</v>
      </c>
    </row>
    <row r="49" s="5" customFormat="1">
      <c r="A49" s="36"/>
      <c r="B49" s="37"/>
      <c r="C49" s="38"/>
      <c r="D49" s="38"/>
      <c r="E49" s="44"/>
      <c r="F49" s="38" t="s">
        <v>37</v>
      </c>
      <c r="G49" s="79" t="s">
        <v>14</v>
      </c>
      <c r="H49" s="43">
        <v>2400</v>
      </c>
      <c r="I49" s="42"/>
      <c r="J49" s="33">
        <f t="shared" si="0"/>
        <v>2640</v>
      </c>
      <c r="K49" s="42">
        <f t="shared" si="1"/>
        <v>0</v>
      </c>
      <c r="L49" s="33">
        <f t="shared" si="2"/>
        <v>2904.0000000000005</v>
      </c>
      <c r="M49" s="42">
        <f t="shared" si="3"/>
        <v>0</v>
      </c>
    </row>
    <row r="50" s="5" customFormat="1">
      <c r="A50" s="36"/>
      <c r="B50" s="37"/>
      <c r="C50" s="38"/>
      <c r="D50" s="38"/>
      <c r="E50" s="44"/>
      <c r="F50" s="38"/>
      <c r="G50" s="79" t="s">
        <v>27</v>
      </c>
      <c r="H50" s="43">
        <v>2400</v>
      </c>
      <c r="I50" s="42"/>
      <c r="J50" s="33">
        <f t="shared" si="0"/>
        <v>2640</v>
      </c>
      <c r="K50" s="42">
        <f t="shared" si="1"/>
        <v>0</v>
      </c>
      <c r="L50" s="33">
        <f t="shared" si="2"/>
        <v>2904.0000000000005</v>
      </c>
      <c r="M50" s="42">
        <f t="shared" si="3"/>
        <v>0</v>
      </c>
    </row>
    <row r="51" s="5" customFormat="1">
      <c r="A51" s="36"/>
      <c r="B51" s="37"/>
      <c r="C51" s="38"/>
      <c r="D51" s="38"/>
      <c r="E51" s="44"/>
      <c r="F51" s="38" t="s">
        <v>45</v>
      </c>
      <c r="G51" s="79" t="s">
        <v>26</v>
      </c>
      <c r="H51" s="43">
        <v>840</v>
      </c>
      <c r="I51" s="42"/>
      <c r="J51" s="33">
        <f t="shared" si="0"/>
        <v>924.00000000000011</v>
      </c>
      <c r="K51" s="42">
        <f t="shared" si="1"/>
        <v>0</v>
      </c>
      <c r="L51" s="33">
        <f t="shared" si="2"/>
        <v>1016.4000000000002</v>
      </c>
      <c r="M51" s="42">
        <f t="shared" si="3"/>
        <v>0</v>
      </c>
    </row>
    <row r="52" s="5" customFormat="1" ht="0.75" customHeight="1">
      <c r="A52" s="36"/>
      <c r="B52" s="45"/>
      <c r="C52" s="46"/>
      <c r="D52" s="46"/>
      <c r="E52" s="47"/>
      <c r="F52" s="46"/>
      <c r="G52" s="48"/>
      <c r="H52" s="51"/>
      <c r="I52" s="50"/>
      <c r="J52" s="51">
        <f t="shared" si="0"/>
        <v>0</v>
      </c>
      <c r="K52" s="50">
        <f t="shared" si="1"/>
        <v>0</v>
      </c>
      <c r="L52" s="51">
        <f t="shared" si="2"/>
        <v>0</v>
      </c>
      <c r="M52" s="50">
        <f t="shared" si="3"/>
        <v>0</v>
      </c>
    </row>
    <row r="53" s="5" customFormat="1" ht="14.25" customHeight="1">
      <c r="A53" s="52"/>
      <c r="B53" s="53" t="s">
        <v>22</v>
      </c>
      <c r="C53" s="97"/>
      <c r="D53" s="97"/>
      <c r="E53" s="120"/>
      <c r="F53" s="99"/>
      <c r="G53" s="100"/>
      <c r="H53" s="57">
        <f>SUM(H40:H51)</f>
        <v>23830</v>
      </c>
      <c r="I53" s="57">
        <f t="shared" ref="I53:M53" si="7">SUM(I40:I51)</f>
        <v>18150</v>
      </c>
      <c r="J53" s="57">
        <f t="shared" si="7"/>
        <v>26213</v>
      </c>
      <c r="K53" s="57">
        <f t="shared" si="7"/>
        <v>19965.000000000004</v>
      </c>
      <c r="L53" s="57">
        <f t="shared" si="7"/>
        <v>28834.300000000003</v>
      </c>
      <c r="M53" s="57">
        <f t="shared" si="7"/>
        <v>21961.500000000007</v>
      </c>
    </row>
    <row r="54" s="5" customFormat="1" hidden="1">
      <c r="A54" s="36"/>
      <c r="B54" s="87"/>
      <c r="C54" s="88"/>
      <c r="D54" s="88"/>
      <c r="E54" s="89"/>
      <c r="F54" s="88"/>
      <c r="G54" s="90"/>
      <c r="H54" s="64"/>
      <c r="I54" s="65"/>
      <c r="J54" s="64">
        <f t="shared" si="0"/>
        <v>0</v>
      </c>
      <c r="K54" s="65">
        <f t="shared" si="1"/>
        <v>0</v>
      </c>
      <c r="L54" s="64">
        <f t="shared" si="2"/>
        <v>0</v>
      </c>
      <c r="M54" s="65">
        <f t="shared" si="3"/>
        <v>0</v>
      </c>
    </row>
    <row r="55" s="5" customFormat="1" hidden="1">
      <c r="A55" s="36"/>
      <c r="B55" s="37"/>
      <c r="C55" s="38"/>
      <c r="D55" s="38"/>
      <c r="E55" s="44"/>
      <c r="F55" s="38"/>
      <c r="G55" s="79"/>
      <c r="H55" s="33"/>
      <c r="I55" s="42"/>
      <c r="J55" s="33">
        <f t="shared" si="0"/>
        <v>0</v>
      </c>
      <c r="K55" s="42">
        <f t="shared" si="1"/>
        <v>0</v>
      </c>
      <c r="L55" s="33">
        <f t="shared" si="2"/>
        <v>0</v>
      </c>
      <c r="M55" s="42">
        <f t="shared" si="3"/>
        <v>0</v>
      </c>
    </row>
    <row r="56" s="5" customFormat="1" hidden="1">
      <c r="A56" s="36"/>
      <c r="B56" s="37"/>
      <c r="C56" s="38"/>
      <c r="D56" s="38"/>
      <c r="E56" s="44"/>
      <c r="F56" s="38"/>
      <c r="G56" s="79"/>
      <c r="H56" s="33"/>
      <c r="I56" s="42"/>
      <c r="J56" s="33">
        <f t="shared" si="0"/>
        <v>0</v>
      </c>
      <c r="K56" s="42">
        <f t="shared" si="1"/>
        <v>0</v>
      </c>
      <c r="L56" s="33">
        <f t="shared" si="2"/>
        <v>0</v>
      </c>
      <c r="M56" s="42">
        <f t="shared" si="3"/>
        <v>0</v>
      </c>
    </row>
    <row r="57" s="5" customFormat="1" hidden="1">
      <c r="A57" s="36"/>
      <c r="B57" s="37"/>
      <c r="C57" s="38"/>
      <c r="D57" s="38"/>
      <c r="E57" s="44"/>
      <c r="F57" s="38"/>
      <c r="G57" s="79"/>
      <c r="H57" s="33"/>
      <c r="I57" s="42"/>
      <c r="J57" s="33">
        <f t="shared" si="0"/>
        <v>0</v>
      </c>
      <c r="K57" s="42">
        <f t="shared" si="1"/>
        <v>0</v>
      </c>
      <c r="L57" s="33">
        <f t="shared" si="2"/>
        <v>0</v>
      </c>
      <c r="M57" s="42">
        <f t="shared" si="3"/>
        <v>0</v>
      </c>
    </row>
    <row r="58" s="5" customFormat="1" ht="125.25" customHeight="1">
      <c r="A58" s="36">
        <v>7</v>
      </c>
      <c r="B58" s="124" t="s">
        <v>46</v>
      </c>
      <c r="C58" s="38"/>
      <c r="D58" s="38"/>
      <c r="E58" s="114" t="s">
        <v>35</v>
      </c>
      <c r="F58" s="38"/>
      <c r="G58" s="125" t="s">
        <v>24</v>
      </c>
      <c r="H58" s="33"/>
      <c r="I58" s="42"/>
      <c r="J58" s="33">
        <f t="shared" si="0"/>
        <v>0</v>
      </c>
      <c r="K58" s="42">
        <f t="shared" si="1"/>
        <v>0</v>
      </c>
      <c r="L58" s="33">
        <f t="shared" si="2"/>
        <v>0</v>
      </c>
      <c r="M58" s="42">
        <f t="shared" si="3"/>
        <v>0</v>
      </c>
    </row>
    <row r="59" s="5" customFormat="1">
      <c r="A59" s="36"/>
      <c r="B59" s="126"/>
      <c r="C59" s="127"/>
      <c r="D59" s="68"/>
      <c r="E59" s="128"/>
      <c r="F59" s="36"/>
      <c r="G59" s="79" t="s">
        <v>14</v>
      </c>
      <c r="H59" s="33">
        <v>10000</v>
      </c>
      <c r="I59" s="129"/>
      <c r="J59" s="33">
        <f t="shared" si="0"/>
        <v>11000</v>
      </c>
      <c r="K59" s="42">
        <f t="shared" si="1"/>
        <v>0</v>
      </c>
      <c r="L59" s="33">
        <f t="shared" si="2"/>
        <v>12100.000000000002</v>
      </c>
      <c r="M59" s="42">
        <f t="shared" si="3"/>
        <v>0</v>
      </c>
    </row>
    <row r="60" s="5" customFormat="1" ht="15.75">
      <c r="A60" s="36"/>
      <c r="B60" s="130"/>
      <c r="C60" s="131"/>
      <c r="D60" s="70"/>
      <c r="E60" s="132"/>
      <c r="F60" s="133"/>
      <c r="G60" s="48" t="s">
        <v>27</v>
      </c>
      <c r="H60" s="51">
        <v>2500</v>
      </c>
      <c r="I60" s="134"/>
      <c r="J60" s="51">
        <f t="shared" si="0"/>
        <v>2750</v>
      </c>
      <c r="K60" s="50">
        <f t="shared" si="1"/>
        <v>0</v>
      </c>
      <c r="L60" s="51">
        <f t="shared" si="2"/>
        <v>3025.0000000000005</v>
      </c>
      <c r="M60" s="50">
        <f t="shared" si="3"/>
        <v>0</v>
      </c>
    </row>
    <row r="61" s="5" customFormat="1" ht="15.75">
      <c r="A61" s="52"/>
      <c r="B61" s="53" t="s">
        <v>22</v>
      </c>
      <c r="C61" s="54"/>
      <c r="D61" s="54"/>
      <c r="E61" s="55"/>
      <c r="F61" s="54"/>
      <c r="G61" s="56"/>
      <c r="H61" s="57">
        <f>SUM(H58:H60)</f>
        <v>12500</v>
      </c>
      <c r="I61" s="58">
        <f>SUM(I58:I60)</f>
        <v>0</v>
      </c>
      <c r="J61" s="57">
        <f t="shared" ref="J61:M61" si="8">SUM(J58:J60)</f>
        <v>13750</v>
      </c>
      <c r="K61" s="57">
        <f t="shared" si="8"/>
        <v>0</v>
      </c>
      <c r="L61" s="57">
        <f t="shared" si="8"/>
        <v>15125.000000000002</v>
      </c>
      <c r="M61" s="57">
        <f t="shared" si="8"/>
        <v>0</v>
      </c>
    </row>
    <row r="62" s="5" customFormat="1" ht="36">
      <c r="A62" s="36">
        <v>8</v>
      </c>
      <c r="B62" s="59" t="s">
        <v>47</v>
      </c>
      <c r="C62" s="60"/>
      <c r="D62" s="60"/>
      <c r="E62" s="114" t="s">
        <v>35</v>
      </c>
      <c r="F62" s="60"/>
      <c r="G62" s="122" t="s">
        <v>24</v>
      </c>
      <c r="H62" s="62"/>
      <c r="I62" s="63"/>
      <c r="J62" s="64">
        <f t="shared" si="0"/>
        <v>0</v>
      </c>
      <c r="K62" s="65">
        <f t="shared" si="1"/>
        <v>0</v>
      </c>
      <c r="L62" s="64">
        <f t="shared" si="2"/>
        <v>0</v>
      </c>
      <c r="M62" s="65">
        <f t="shared" si="3"/>
        <v>0</v>
      </c>
    </row>
    <row r="63" s="5" customFormat="1" ht="57">
      <c r="A63" s="36"/>
      <c r="B63" s="135"/>
      <c r="C63" s="136"/>
      <c r="D63" s="136"/>
      <c r="E63" s="137"/>
      <c r="F63" s="68" t="s">
        <v>25</v>
      </c>
      <c r="G63" s="138"/>
      <c r="H63" s="139"/>
      <c r="I63" s="69">
        <v>6000</v>
      </c>
      <c r="J63" s="33">
        <f t="shared" si="0"/>
        <v>0</v>
      </c>
      <c r="K63" s="42">
        <f t="shared" si="1"/>
        <v>6600.0000000000009</v>
      </c>
      <c r="L63" s="33">
        <f t="shared" si="2"/>
        <v>0</v>
      </c>
      <c r="M63" s="42">
        <f t="shared" si="3"/>
        <v>7260.0000000000018</v>
      </c>
    </row>
    <row r="64" s="5" customFormat="1">
      <c r="A64" s="36"/>
      <c r="B64" s="135"/>
      <c r="C64" s="136"/>
      <c r="D64" s="136"/>
      <c r="E64" s="137"/>
      <c r="F64" s="140" t="s">
        <v>16</v>
      </c>
      <c r="G64" s="138"/>
      <c r="H64" s="139">
        <v>3600</v>
      </c>
      <c r="I64" s="69"/>
      <c r="J64" s="33">
        <f t="shared" si="0"/>
        <v>3960.0000000000005</v>
      </c>
      <c r="K64" s="42">
        <f t="shared" si="1"/>
        <v>0</v>
      </c>
      <c r="L64" s="33">
        <f t="shared" si="2"/>
        <v>4356.0000000000009</v>
      </c>
      <c r="M64" s="42">
        <f t="shared" si="3"/>
        <v>0</v>
      </c>
    </row>
    <row r="65" s="5" customFormat="1">
      <c r="A65" s="36"/>
      <c r="B65" s="135"/>
      <c r="C65" s="136"/>
      <c r="D65" s="136"/>
      <c r="E65" s="137"/>
      <c r="F65" s="68" t="s">
        <v>43</v>
      </c>
      <c r="G65" s="138"/>
      <c r="H65" s="139"/>
      <c r="I65" s="69">
        <v>6000</v>
      </c>
      <c r="J65" s="33">
        <f t="shared" si="0"/>
        <v>0</v>
      </c>
      <c r="K65" s="42">
        <f t="shared" si="1"/>
        <v>6600.0000000000009</v>
      </c>
      <c r="L65" s="33">
        <f t="shared" si="2"/>
        <v>0</v>
      </c>
      <c r="M65" s="42">
        <f t="shared" si="3"/>
        <v>7260.0000000000018</v>
      </c>
    </row>
    <row r="66" s="5" customFormat="1">
      <c r="A66" s="36"/>
      <c r="B66" s="135"/>
      <c r="C66" s="136"/>
      <c r="D66" s="136"/>
      <c r="E66" s="137"/>
      <c r="F66" s="68" t="s">
        <v>48</v>
      </c>
      <c r="G66" s="138"/>
      <c r="H66" s="139"/>
      <c r="I66" s="69">
        <v>6000</v>
      </c>
      <c r="J66" s="33">
        <f t="shared" si="0"/>
        <v>0</v>
      </c>
      <c r="K66" s="42">
        <f t="shared" si="1"/>
        <v>6600.0000000000009</v>
      </c>
      <c r="L66" s="33">
        <f t="shared" si="2"/>
        <v>0</v>
      </c>
      <c r="M66" s="42">
        <f t="shared" si="3"/>
        <v>7260.0000000000018</v>
      </c>
    </row>
    <row r="67" s="5" customFormat="1">
      <c r="A67" s="36"/>
      <c r="B67" s="135"/>
      <c r="C67" s="136"/>
      <c r="D67" s="136"/>
      <c r="E67" s="137"/>
      <c r="F67" s="68" t="s">
        <v>49</v>
      </c>
      <c r="G67" s="138"/>
      <c r="H67" s="139"/>
      <c r="I67" s="69">
        <v>600</v>
      </c>
      <c r="J67" s="33">
        <f t="shared" si="0"/>
        <v>0</v>
      </c>
      <c r="K67" s="42">
        <f t="shared" si="1"/>
        <v>660</v>
      </c>
      <c r="L67" s="33">
        <f t="shared" si="2"/>
        <v>0</v>
      </c>
      <c r="M67" s="42">
        <f t="shared" si="3"/>
        <v>726.00000000000011</v>
      </c>
    </row>
    <row r="68" s="5" customFormat="1">
      <c r="A68" s="36"/>
      <c r="B68" s="135"/>
      <c r="C68" s="136"/>
      <c r="D68" s="136"/>
      <c r="E68" s="137"/>
      <c r="F68" s="68" t="s">
        <v>45</v>
      </c>
      <c r="G68" s="138"/>
      <c r="H68" s="139"/>
      <c r="I68" s="69">
        <v>1800</v>
      </c>
      <c r="J68" s="33">
        <f t="shared" si="0"/>
        <v>0</v>
      </c>
      <c r="K68" s="42">
        <f t="shared" si="1"/>
        <v>1980.0000000000002</v>
      </c>
      <c r="L68" s="33">
        <f t="shared" si="2"/>
        <v>0</v>
      </c>
      <c r="M68" s="42">
        <f t="shared" si="3"/>
        <v>2178.0000000000005</v>
      </c>
    </row>
    <row r="69" s="5" customFormat="1">
      <c r="A69" s="36"/>
      <c r="B69" s="135"/>
      <c r="C69" s="136"/>
      <c r="D69" s="136"/>
      <c r="E69" s="137"/>
      <c r="F69" s="68" t="s">
        <v>50</v>
      </c>
      <c r="G69" s="138"/>
      <c r="H69" s="139"/>
      <c r="I69" s="69">
        <v>3800</v>
      </c>
      <c r="J69" s="33">
        <f t="shared" si="0"/>
        <v>0</v>
      </c>
      <c r="K69" s="42">
        <f t="shared" si="1"/>
        <v>4180</v>
      </c>
      <c r="L69" s="33">
        <f t="shared" si="2"/>
        <v>0</v>
      </c>
      <c r="M69" s="42">
        <f t="shared" si="3"/>
        <v>4598</v>
      </c>
    </row>
    <row r="70" s="5" customFormat="1" ht="30.75">
      <c r="A70" s="36"/>
      <c r="B70" s="106"/>
      <c r="C70" s="141"/>
      <c r="D70" s="141"/>
      <c r="E70" s="108"/>
      <c r="F70" s="70" t="s">
        <v>51</v>
      </c>
      <c r="G70" s="142"/>
      <c r="H70" s="143">
        <v>6100</v>
      </c>
      <c r="I70" s="144"/>
      <c r="J70" s="51">
        <f t="shared" ref="J70:J123" si="9">H70*1.1</f>
        <v>6710.0000000000009</v>
      </c>
      <c r="K70" s="50">
        <f t="shared" ref="K70:K123" si="10">I70*1.1</f>
        <v>0</v>
      </c>
      <c r="L70" s="51">
        <f t="shared" ref="L70:L123" si="11">J70*1.1</f>
        <v>7381.0000000000018</v>
      </c>
      <c r="M70" s="50">
        <f t="shared" ref="M70:M123" si="12">K70*1.1</f>
        <v>0</v>
      </c>
    </row>
    <row r="71" s="5" customFormat="1" ht="17.25" customHeight="1">
      <c r="A71" s="52"/>
      <c r="B71" s="112" t="s">
        <v>33</v>
      </c>
      <c r="C71" s="54"/>
      <c r="D71" s="54"/>
      <c r="E71" s="98"/>
      <c r="F71" s="99"/>
      <c r="G71" s="56"/>
      <c r="H71" s="57">
        <f>SUM(H62:H70)</f>
        <v>9700</v>
      </c>
      <c r="I71" s="57">
        <f t="shared" ref="I71:M71" si="13">SUM(I62:I70)</f>
        <v>24200</v>
      </c>
      <c r="J71" s="57">
        <f t="shared" si="13"/>
        <v>10670.000000000002</v>
      </c>
      <c r="K71" s="57">
        <f t="shared" si="13"/>
        <v>26620.000000000004</v>
      </c>
      <c r="L71" s="57">
        <f t="shared" si="13"/>
        <v>11737.000000000004</v>
      </c>
      <c r="M71" s="57">
        <f t="shared" si="13"/>
        <v>29282.000000000007</v>
      </c>
    </row>
    <row r="72" s="5" customFormat="1" ht="57.75">
      <c r="A72" s="36">
        <v>9</v>
      </c>
      <c r="B72" s="59" t="s">
        <v>52</v>
      </c>
      <c r="C72" s="60"/>
      <c r="D72" s="60"/>
      <c r="E72" s="145" t="s">
        <v>53</v>
      </c>
      <c r="F72" s="146"/>
      <c r="G72" s="147" t="s">
        <v>54</v>
      </c>
      <c r="H72" s="62"/>
      <c r="I72" s="63"/>
      <c r="J72" s="64">
        <f t="shared" si="9"/>
        <v>0</v>
      </c>
      <c r="K72" s="65">
        <f t="shared" si="10"/>
        <v>0</v>
      </c>
      <c r="L72" s="64">
        <f t="shared" si="11"/>
        <v>0</v>
      </c>
      <c r="M72" s="65">
        <f t="shared" si="12"/>
        <v>0</v>
      </c>
    </row>
    <row r="73" s="5" customFormat="1">
      <c r="A73" s="36"/>
      <c r="B73" s="135"/>
      <c r="C73" s="136"/>
      <c r="D73" s="136"/>
      <c r="E73" s="137"/>
      <c r="F73" s="68" t="s">
        <v>39</v>
      </c>
      <c r="G73" s="148"/>
      <c r="H73" s="43">
        <v>1200</v>
      </c>
      <c r="I73" s="149"/>
      <c r="J73" s="33">
        <f t="shared" si="9"/>
        <v>1320</v>
      </c>
      <c r="K73" s="42">
        <f t="shared" si="10"/>
        <v>0</v>
      </c>
      <c r="L73" s="33">
        <f t="shared" si="11"/>
        <v>1452.0000000000002</v>
      </c>
      <c r="M73" s="42">
        <f t="shared" si="12"/>
        <v>0</v>
      </c>
    </row>
    <row r="74" s="5" customFormat="1" ht="30">
      <c r="A74" s="36"/>
      <c r="B74" s="135"/>
      <c r="C74" s="136"/>
      <c r="D74" s="136"/>
      <c r="E74" s="137"/>
      <c r="F74" s="68" t="s">
        <v>55</v>
      </c>
      <c r="G74" s="148"/>
      <c r="H74" s="43">
        <v>2000</v>
      </c>
      <c r="I74" s="149"/>
      <c r="J74" s="33">
        <f t="shared" si="9"/>
        <v>2200</v>
      </c>
      <c r="K74" s="42">
        <f t="shared" si="10"/>
        <v>0</v>
      </c>
      <c r="L74" s="33">
        <f t="shared" si="11"/>
        <v>2420</v>
      </c>
      <c r="M74" s="42">
        <f t="shared" si="12"/>
        <v>0</v>
      </c>
    </row>
    <row r="75" s="5" customFormat="1">
      <c r="A75" s="36"/>
      <c r="B75" s="135"/>
      <c r="C75" s="136"/>
      <c r="D75" s="136"/>
      <c r="E75" s="137"/>
      <c r="F75" s="68" t="s">
        <v>18</v>
      </c>
      <c r="G75" s="148"/>
      <c r="H75" s="43"/>
      <c r="I75" s="69">
        <v>600</v>
      </c>
      <c r="J75" s="33">
        <f t="shared" si="9"/>
        <v>0</v>
      </c>
      <c r="K75" s="42">
        <f t="shared" si="10"/>
        <v>660</v>
      </c>
      <c r="L75" s="33">
        <f t="shared" si="11"/>
        <v>0</v>
      </c>
      <c r="M75" s="42">
        <f t="shared" si="12"/>
        <v>726.00000000000011</v>
      </c>
    </row>
    <row r="76" s="5" customFormat="1">
      <c r="A76" s="36"/>
      <c r="B76" s="135"/>
      <c r="C76" s="136"/>
      <c r="D76" s="136"/>
      <c r="E76" s="137"/>
      <c r="F76" s="68" t="s">
        <v>56</v>
      </c>
      <c r="G76" s="148"/>
      <c r="H76" s="43">
        <v>200</v>
      </c>
      <c r="I76" s="69"/>
      <c r="J76" s="33">
        <f t="shared" si="9"/>
        <v>220.00000000000003</v>
      </c>
      <c r="K76" s="42">
        <f t="shared" si="10"/>
        <v>0</v>
      </c>
      <c r="L76" s="33">
        <f t="shared" si="11"/>
        <v>242.00000000000006</v>
      </c>
      <c r="M76" s="42">
        <f t="shared" si="12"/>
        <v>0</v>
      </c>
    </row>
    <row r="77" s="5" customFormat="1">
      <c r="A77" s="36"/>
      <c r="B77" s="135"/>
      <c r="C77" s="136"/>
      <c r="D77" s="136"/>
      <c r="E77" s="137"/>
      <c r="F77" s="68" t="s">
        <v>57</v>
      </c>
      <c r="G77" s="148"/>
      <c r="H77" s="43"/>
      <c r="I77" s="69">
        <v>1800</v>
      </c>
      <c r="J77" s="33">
        <f t="shared" si="9"/>
        <v>0</v>
      </c>
      <c r="K77" s="42">
        <f t="shared" si="10"/>
        <v>1980.0000000000002</v>
      </c>
      <c r="L77" s="33">
        <f t="shared" si="11"/>
        <v>0</v>
      </c>
      <c r="M77" s="42">
        <f t="shared" si="12"/>
        <v>2178.0000000000005</v>
      </c>
    </row>
    <row r="78" s="5" customFormat="1">
      <c r="A78" s="36"/>
      <c r="B78" s="135"/>
      <c r="C78" s="136"/>
      <c r="D78" s="136"/>
      <c r="E78" s="137"/>
      <c r="F78" s="68" t="s">
        <v>29</v>
      </c>
      <c r="G78" s="148"/>
      <c r="H78" s="43">
        <v>600</v>
      </c>
      <c r="I78" s="149"/>
      <c r="J78" s="33">
        <f t="shared" si="9"/>
        <v>660</v>
      </c>
      <c r="K78" s="42">
        <f t="shared" si="10"/>
        <v>0</v>
      </c>
      <c r="L78" s="33">
        <f t="shared" si="11"/>
        <v>726.00000000000011</v>
      </c>
      <c r="M78" s="42">
        <f t="shared" si="12"/>
        <v>0</v>
      </c>
    </row>
    <row r="79" s="5" customFormat="1" ht="15.75">
      <c r="A79" s="36"/>
      <c r="B79" s="106"/>
      <c r="C79" s="141"/>
      <c r="D79" s="141"/>
      <c r="E79" s="108"/>
      <c r="F79" s="70" t="s">
        <v>58</v>
      </c>
      <c r="G79" s="150"/>
      <c r="H79" s="49">
        <v>1200</v>
      </c>
      <c r="I79" s="144"/>
      <c r="J79" s="51">
        <f t="shared" si="9"/>
        <v>1320</v>
      </c>
      <c r="K79" s="50">
        <f t="shared" si="10"/>
        <v>0</v>
      </c>
      <c r="L79" s="51">
        <f t="shared" si="11"/>
        <v>1452.0000000000002</v>
      </c>
      <c r="M79" s="50">
        <f t="shared" si="12"/>
        <v>0</v>
      </c>
    </row>
    <row r="80" s="5" customFormat="1" ht="27">
      <c r="A80" s="36"/>
      <c r="B80" s="151" t="s">
        <v>33</v>
      </c>
      <c r="C80" s="152"/>
      <c r="D80" s="152"/>
      <c r="E80" s="153"/>
      <c r="F80" s="154"/>
      <c r="G80" s="155"/>
      <c r="H80" s="156">
        <f>SUM(H72:H79)</f>
        <v>5200</v>
      </c>
      <c r="I80" s="156">
        <f t="shared" ref="I80:M80" si="14">SUM(I72:I79)</f>
        <v>2400</v>
      </c>
      <c r="J80" s="156">
        <f t="shared" si="14"/>
        <v>5720</v>
      </c>
      <c r="K80" s="156">
        <f t="shared" si="14"/>
        <v>2640</v>
      </c>
      <c r="L80" s="156">
        <f t="shared" si="14"/>
        <v>6292</v>
      </c>
      <c r="M80" s="156">
        <f t="shared" si="14"/>
        <v>2904.0000000000005</v>
      </c>
    </row>
    <row r="81" s="5" customFormat="1">
      <c r="A81" s="36">
        <v>10</v>
      </c>
      <c r="B81" s="121" t="s">
        <v>59</v>
      </c>
      <c r="C81" s="60"/>
      <c r="D81" s="60"/>
      <c r="E81" s="145" t="s">
        <v>53</v>
      </c>
      <c r="F81" s="60"/>
      <c r="G81" s="122" t="s">
        <v>24</v>
      </c>
      <c r="H81" s="62"/>
      <c r="I81" s="63"/>
      <c r="J81" s="64">
        <f t="shared" si="9"/>
        <v>0</v>
      </c>
      <c r="K81" s="65">
        <f t="shared" si="10"/>
        <v>0</v>
      </c>
      <c r="L81" s="64">
        <f t="shared" si="11"/>
        <v>0</v>
      </c>
      <c r="M81" s="65">
        <f t="shared" si="12"/>
        <v>0</v>
      </c>
    </row>
    <row r="82" s="5" customFormat="1">
      <c r="A82" s="36"/>
      <c r="B82" s="157"/>
      <c r="C82" s="67">
        <v>18800</v>
      </c>
      <c r="D82" s="38"/>
      <c r="E82" s="158"/>
      <c r="F82" s="68"/>
      <c r="G82" s="159"/>
      <c r="H82" s="43"/>
      <c r="I82" s="69"/>
      <c r="J82" s="33">
        <f t="shared" si="9"/>
        <v>0</v>
      </c>
      <c r="K82" s="42">
        <f t="shared" si="10"/>
        <v>0</v>
      </c>
      <c r="L82" s="33">
        <f t="shared" si="11"/>
        <v>0</v>
      </c>
      <c r="M82" s="42">
        <f t="shared" si="12"/>
        <v>0</v>
      </c>
    </row>
    <row r="83" s="5" customFormat="1">
      <c r="A83" s="36"/>
      <c r="B83" s="37"/>
      <c r="C83" s="38"/>
      <c r="D83" s="38"/>
      <c r="E83" s="39"/>
      <c r="F83" s="40" t="s">
        <v>60</v>
      </c>
      <c r="G83" s="159"/>
      <c r="H83" s="43">
        <v>300</v>
      </c>
      <c r="I83" s="69"/>
      <c r="J83" s="33">
        <f t="shared" si="9"/>
        <v>330</v>
      </c>
      <c r="K83" s="42">
        <f t="shared" si="10"/>
        <v>0</v>
      </c>
      <c r="L83" s="33">
        <f t="shared" si="11"/>
        <v>363.00000000000006</v>
      </c>
      <c r="M83" s="42">
        <f t="shared" si="12"/>
        <v>0</v>
      </c>
    </row>
    <row r="84" s="5" customFormat="1" hidden="1">
      <c r="A84" s="36"/>
      <c r="B84" s="37"/>
      <c r="C84" s="38"/>
      <c r="D84" s="38"/>
      <c r="E84" s="39"/>
      <c r="F84" s="40"/>
      <c r="G84" s="159"/>
      <c r="H84" s="43"/>
      <c r="I84" s="69"/>
      <c r="J84" s="33">
        <f t="shared" si="9"/>
        <v>0</v>
      </c>
      <c r="K84" s="42">
        <f t="shared" si="10"/>
        <v>0</v>
      </c>
      <c r="L84" s="33">
        <f t="shared" si="11"/>
        <v>0</v>
      </c>
      <c r="M84" s="42">
        <f t="shared" si="12"/>
        <v>0</v>
      </c>
    </row>
    <row r="85" s="5" customFormat="1">
      <c r="A85" s="36"/>
      <c r="B85" s="37"/>
      <c r="C85" s="38"/>
      <c r="D85" s="38"/>
      <c r="E85" s="158"/>
      <c r="F85" s="40" t="s">
        <v>17</v>
      </c>
      <c r="G85" s="159" t="s">
        <v>26</v>
      </c>
      <c r="H85" s="43">
        <v>2400</v>
      </c>
      <c r="I85" s="69"/>
      <c r="J85" s="33">
        <f t="shared" si="9"/>
        <v>2640</v>
      </c>
      <c r="K85" s="42">
        <f t="shared" si="10"/>
        <v>0</v>
      </c>
      <c r="L85" s="33">
        <f t="shared" si="11"/>
        <v>2904.0000000000005</v>
      </c>
      <c r="M85" s="42">
        <f t="shared" si="12"/>
        <v>0</v>
      </c>
    </row>
    <row r="86" s="5" customFormat="1" hidden="1">
      <c r="A86" s="36"/>
      <c r="B86" s="37"/>
      <c r="C86" s="38"/>
      <c r="D86" s="38"/>
      <c r="E86" s="39"/>
      <c r="F86" s="40"/>
      <c r="G86" s="159"/>
      <c r="H86" s="43"/>
      <c r="I86" s="69"/>
      <c r="J86" s="33">
        <f t="shared" si="9"/>
        <v>0</v>
      </c>
      <c r="K86" s="42">
        <f t="shared" si="10"/>
        <v>0</v>
      </c>
      <c r="L86" s="33">
        <f t="shared" si="11"/>
        <v>0</v>
      </c>
      <c r="M86" s="42">
        <f t="shared" si="12"/>
        <v>0</v>
      </c>
    </row>
    <row r="87" s="5" customFormat="1">
      <c r="A87" s="36"/>
      <c r="B87" s="37"/>
      <c r="C87" s="38"/>
      <c r="D87" s="38"/>
      <c r="E87" s="39"/>
      <c r="F87" s="40"/>
      <c r="G87" s="159" t="s">
        <v>27</v>
      </c>
      <c r="H87" s="43">
        <v>2400</v>
      </c>
      <c r="I87" s="69"/>
      <c r="J87" s="33">
        <f t="shared" si="9"/>
        <v>2640</v>
      </c>
      <c r="K87" s="42">
        <f t="shared" si="10"/>
        <v>0</v>
      </c>
      <c r="L87" s="33">
        <f t="shared" si="11"/>
        <v>2904.0000000000005</v>
      </c>
      <c r="M87" s="42">
        <f t="shared" si="12"/>
        <v>0</v>
      </c>
    </row>
    <row r="88" s="5" customFormat="1">
      <c r="A88" s="36"/>
      <c r="B88" s="37"/>
      <c r="C88" s="38"/>
      <c r="D88" s="38"/>
      <c r="E88" s="39"/>
      <c r="F88" s="40" t="s">
        <v>29</v>
      </c>
      <c r="G88" s="159" t="s">
        <v>14</v>
      </c>
      <c r="H88" s="43">
        <v>4800</v>
      </c>
      <c r="I88" s="69"/>
      <c r="J88" s="33">
        <f t="shared" si="9"/>
        <v>5280</v>
      </c>
      <c r="K88" s="42">
        <f t="shared" si="10"/>
        <v>0</v>
      </c>
      <c r="L88" s="33">
        <f t="shared" si="11"/>
        <v>5808.0000000000009</v>
      </c>
      <c r="M88" s="42">
        <f t="shared" si="12"/>
        <v>0</v>
      </c>
    </row>
    <row r="89" s="5" customFormat="1">
      <c r="A89" s="36"/>
      <c r="B89" s="37"/>
      <c r="C89" s="38"/>
      <c r="D89" s="38"/>
      <c r="E89" s="39"/>
      <c r="F89" s="40"/>
      <c r="G89" s="159" t="s">
        <v>27</v>
      </c>
      <c r="H89" s="43">
        <v>4800</v>
      </c>
      <c r="I89" s="69"/>
      <c r="J89" s="33">
        <f t="shared" si="9"/>
        <v>5280</v>
      </c>
      <c r="K89" s="42">
        <f t="shared" si="10"/>
        <v>0</v>
      </c>
      <c r="L89" s="33">
        <f t="shared" si="11"/>
        <v>5808.0000000000009</v>
      </c>
      <c r="M89" s="42">
        <f t="shared" si="12"/>
        <v>0</v>
      </c>
    </row>
    <row r="90" s="5" customFormat="1">
      <c r="A90" s="36"/>
      <c r="B90" s="37"/>
      <c r="C90" s="38"/>
      <c r="D90" s="38"/>
      <c r="E90" s="39"/>
      <c r="F90" s="40" t="s">
        <v>39</v>
      </c>
      <c r="G90" s="159" t="s">
        <v>14</v>
      </c>
      <c r="H90" s="43">
        <v>6000</v>
      </c>
      <c r="I90" s="69"/>
      <c r="J90" s="33">
        <f t="shared" si="9"/>
        <v>6600.0000000000009</v>
      </c>
      <c r="K90" s="42">
        <f t="shared" si="10"/>
        <v>0</v>
      </c>
      <c r="L90" s="33">
        <f t="shared" si="11"/>
        <v>7260.0000000000018</v>
      </c>
      <c r="M90" s="42">
        <f t="shared" si="12"/>
        <v>0</v>
      </c>
    </row>
    <row r="91" s="5" customFormat="1" hidden="1">
      <c r="A91" s="36"/>
      <c r="B91" s="37"/>
      <c r="C91" s="38"/>
      <c r="D91" s="38"/>
      <c r="E91" s="39"/>
      <c r="F91" s="40"/>
      <c r="G91" s="159"/>
      <c r="H91" s="43"/>
      <c r="I91" s="69"/>
      <c r="J91" s="33">
        <f t="shared" si="9"/>
        <v>0</v>
      </c>
      <c r="K91" s="42">
        <f t="shared" si="10"/>
        <v>0</v>
      </c>
      <c r="L91" s="33">
        <f t="shared" si="11"/>
        <v>0</v>
      </c>
      <c r="M91" s="42">
        <f t="shared" si="12"/>
        <v>0</v>
      </c>
    </row>
    <row r="92" s="5" customFormat="1">
      <c r="A92" s="36"/>
      <c r="B92" s="37"/>
      <c r="C92" s="38"/>
      <c r="D92" s="38"/>
      <c r="E92" s="39"/>
      <c r="F92" s="40"/>
      <c r="G92" s="159" t="s">
        <v>27</v>
      </c>
      <c r="H92" s="43">
        <v>2400</v>
      </c>
      <c r="I92" s="69"/>
      <c r="J92" s="33">
        <f t="shared" si="9"/>
        <v>2640</v>
      </c>
      <c r="K92" s="42">
        <f t="shared" si="10"/>
        <v>0</v>
      </c>
      <c r="L92" s="33">
        <f t="shared" si="11"/>
        <v>2904.0000000000005</v>
      </c>
      <c r="M92" s="42">
        <f t="shared" si="12"/>
        <v>0</v>
      </c>
    </row>
    <row r="93" s="5" customFormat="1">
      <c r="A93" s="36"/>
      <c r="B93" s="37"/>
      <c r="C93" s="38"/>
      <c r="D93" s="38"/>
      <c r="E93" s="39"/>
      <c r="F93" s="40" t="s">
        <v>61</v>
      </c>
      <c r="G93" s="159"/>
      <c r="H93" s="43"/>
      <c r="I93" s="69">
        <v>2600</v>
      </c>
      <c r="J93" s="33">
        <f t="shared" si="9"/>
        <v>0</v>
      </c>
      <c r="K93" s="42">
        <f t="shared" si="10"/>
        <v>2860.0000000000005</v>
      </c>
      <c r="L93" s="33">
        <f t="shared" si="11"/>
        <v>0</v>
      </c>
      <c r="M93" s="42">
        <f t="shared" si="12"/>
        <v>3146.0000000000009</v>
      </c>
    </row>
    <row r="94" s="5" customFormat="1">
      <c r="A94" s="36"/>
      <c r="B94" s="37"/>
      <c r="C94" s="38"/>
      <c r="D94" s="38"/>
      <c r="E94" s="39"/>
      <c r="F94" s="40" t="s">
        <v>62</v>
      </c>
      <c r="G94" s="159"/>
      <c r="H94" s="43">
        <v>1420</v>
      </c>
      <c r="I94" s="69"/>
      <c r="J94" s="33">
        <f t="shared" si="9"/>
        <v>1562.0000000000002</v>
      </c>
      <c r="K94" s="42">
        <f t="shared" si="10"/>
        <v>0</v>
      </c>
      <c r="L94" s="33">
        <f t="shared" si="11"/>
        <v>1718.2000000000005</v>
      </c>
      <c r="M94" s="42">
        <f t="shared" si="12"/>
        <v>0</v>
      </c>
    </row>
    <row r="95" s="5" customFormat="1">
      <c r="A95" s="36"/>
      <c r="B95" s="37"/>
      <c r="C95" s="38"/>
      <c r="D95" s="38"/>
      <c r="E95" s="158"/>
      <c r="F95" s="40" t="s">
        <v>63</v>
      </c>
      <c r="G95" s="159"/>
      <c r="H95" s="43">
        <v>300</v>
      </c>
      <c r="I95" s="69"/>
      <c r="J95" s="33">
        <f t="shared" si="9"/>
        <v>330</v>
      </c>
      <c r="K95" s="42">
        <f t="shared" si="10"/>
        <v>0</v>
      </c>
      <c r="L95" s="33">
        <f t="shared" si="11"/>
        <v>363.00000000000006</v>
      </c>
      <c r="M95" s="42">
        <f t="shared" si="12"/>
        <v>0</v>
      </c>
    </row>
    <row r="96" s="5" customFormat="1">
      <c r="A96" s="36"/>
      <c r="B96" s="37"/>
      <c r="C96" s="38"/>
      <c r="D96" s="38"/>
      <c r="E96" s="158"/>
      <c r="F96" s="40" t="s">
        <v>18</v>
      </c>
      <c r="G96" s="159"/>
      <c r="H96" s="43"/>
      <c r="I96" s="69">
        <v>4390</v>
      </c>
      <c r="J96" s="33">
        <f t="shared" si="9"/>
        <v>0</v>
      </c>
      <c r="K96" s="42">
        <f t="shared" si="10"/>
        <v>4829</v>
      </c>
      <c r="L96" s="33">
        <f t="shared" si="11"/>
        <v>0</v>
      </c>
      <c r="M96" s="42">
        <f t="shared" si="12"/>
        <v>5311.9000000000005</v>
      </c>
    </row>
    <row r="97" s="5" customFormat="1" ht="15.75">
      <c r="A97" s="36"/>
      <c r="B97" s="45"/>
      <c r="C97" s="46"/>
      <c r="D97" s="46"/>
      <c r="E97" s="118"/>
      <c r="F97" s="119" t="s">
        <v>64</v>
      </c>
      <c r="G97" s="160"/>
      <c r="H97" s="49">
        <v>300</v>
      </c>
      <c r="I97" s="111"/>
      <c r="J97" s="51">
        <f t="shared" si="9"/>
        <v>330</v>
      </c>
      <c r="K97" s="50">
        <f t="shared" si="10"/>
        <v>0</v>
      </c>
      <c r="L97" s="51">
        <f t="shared" si="11"/>
        <v>363.00000000000006</v>
      </c>
      <c r="M97" s="50">
        <f t="shared" si="12"/>
        <v>0</v>
      </c>
    </row>
    <row r="98" s="5" customFormat="1" ht="15.75">
      <c r="A98" s="36"/>
      <c r="B98" s="161" t="s">
        <v>22</v>
      </c>
      <c r="C98" s="152"/>
      <c r="D98" s="152"/>
      <c r="E98" s="162"/>
      <c r="F98" s="152"/>
      <c r="G98" s="163"/>
      <c r="H98" s="156">
        <f>SUM(H81:H97)</f>
        <v>25120</v>
      </c>
      <c r="I98" s="156">
        <f t="shared" ref="I98:M98" si="15">SUM(I81:I97)</f>
        <v>6990</v>
      </c>
      <c r="J98" s="156">
        <f t="shared" si="15"/>
        <v>27632</v>
      </c>
      <c r="K98" s="156">
        <f t="shared" si="15"/>
        <v>7689</v>
      </c>
      <c r="L98" s="156">
        <f t="shared" si="15"/>
        <v>30395.200000000008</v>
      </c>
      <c r="M98" s="156">
        <f t="shared" si="15"/>
        <v>8457.9000000000015</v>
      </c>
    </row>
    <row r="99" s="5" customFormat="1" ht="26.25">
      <c r="A99" s="136">
        <v>11</v>
      </c>
      <c r="B99" s="164" t="s">
        <v>65</v>
      </c>
      <c r="C99" s="165"/>
      <c r="D99" s="165"/>
      <c r="E99" s="166" t="s">
        <v>53</v>
      </c>
      <c r="F99" s="167"/>
      <c r="G99" s="147" t="s">
        <v>26</v>
      </c>
      <c r="H99" s="104"/>
      <c r="I99" s="63"/>
      <c r="J99" s="64">
        <f t="shared" si="9"/>
        <v>0</v>
      </c>
      <c r="K99" s="65">
        <f t="shared" si="10"/>
        <v>0</v>
      </c>
      <c r="L99" s="64">
        <f t="shared" si="11"/>
        <v>0</v>
      </c>
      <c r="M99" s="65">
        <f t="shared" si="12"/>
        <v>0</v>
      </c>
    </row>
    <row r="100" s="5" customFormat="1" ht="0.75" customHeight="1">
      <c r="A100" s="36"/>
      <c r="B100" s="168"/>
      <c r="C100" s="136"/>
      <c r="D100" s="136"/>
      <c r="E100" s="39"/>
      <c r="F100" s="40"/>
      <c r="G100" s="169"/>
      <c r="H100" s="43"/>
      <c r="I100" s="69"/>
      <c r="J100" s="33">
        <f t="shared" si="9"/>
        <v>0</v>
      </c>
      <c r="K100" s="42">
        <f t="shared" si="10"/>
        <v>0</v>
      </c>
      <c r="L100" s="33">
        <f t="shared" si="11"/>
        <v>0</v>
      </c>
      <c r="M100" s="42">
        <f t="shared" si="12"/>
        <v>0</v>
      </c>
    </row>
    <row r="101" s="5" customFormat="1" ht="47.25" customHeight="1">
      <c r="A101" s="36"/>
      <c r="B101" s="168"/>
      <c r="C101" s="136"/>
      <c r="D101" s="136"/>
      <c r="E101" s="39"/>
      <c r="F101" s="40" t="s">
        <v>66</v>
      </c>
      <c r="G101" s="169" t="s">
        <v>26</v>
      </c>
      <c r="H101" s="43">
        <v>1200</v>
      </c>
      <c r="I101" s="69"/>
      <c r="J101" s="33">
        <f t="shared" si="9"/>
        <v>1320</v>
      </c>
      <c r="K101" s="42">
        <f t="shared" si="10"/>
        <v>0</v>
      </c>
      <c r="L101" s="33">
        <f t="shared" si="11"/>
        <v>1452.0000000000002</v>
      </c>
      <c r="M101" s="42">
        <f t="shared" si="12"/>
        <v>0</v>
      </c>
    </row>
    <row r="102" s="5" customFormat="1">
      <c r="A102" s="36"/>
      <c r="B102" s="168"/>
      <c r="C102" s="136"/>
      <c r="D102" s="136"/>
      <c r="E102" s="39"/>
      <c r="F102" s="40" t="s">
        <v>67</v>
      </c>
      <c r="G102" s="169" t="s">
        <v>26</v>
      </c>
      <c r="H102" s="43"/>
      <c r="I102" s="69">
        <v>2400</v>
      </c>
      <c r="J102" s="33">
        <f t="shared" si="9"/>
        <v>0</v>
      </c>
      <c r="K102" s="42">
        <f t="shared" si="10"/>
        <v>2640</v>
      </c>
      <c r="L102" s="33">
        <f t="shared" si="11"/>
        <v>0</v>
      </c>
      <c r="M102" s="42">
        <f t="shared" si="12"/>
        <v>2904.0000000000005</v>
      </c>
    </row>
    <row r="103" s="5" customFormat="1">
      <c r="A103" s="36"/>
      <c r="B103" s="168"/>
      <c r="C103" s="136"/>
      <c r="D103" s="136"/>
      <c r="E103" s="39"/>
      <c r="F103" s="40" t="s">
        <v>29</v>
      </c>
      <c r="G103" s="169" t="s">
        <v>26</v>
      </c>
      <c r="H103" s="43">
        <v>2400</v>
      </c>
      <c r="I103" s="69"/>
      <c r="J103" s="33">
        <f t="shared" si="9"/>
        <v>2640</v>
      </c>
      <c r="K103" s="42">
        <f t="shared" si="10"/>
        <v>0</v>
      </c>
      <c r="L103" s="33">
        <f t="shared" si="11"/>
        <v>2904.0000000000005</v>
      </c>
      <c r="M103" s="42">
        <f t="shared" si="12"/>
        <v>0</v>
      </c>
    </row>
    <row r="104" s="5" customFormat="1">
      <c r="A104" s="36"/>
      <c r="B104" s="168"/>
      <c r="C104" s="136"/>
      <c r="D104" s="136"/>
      <c r="E104" s="39"/>
      <c r="F104" s="40" t="s">
        <v>61</v>
      </c>
      <c r="G104" s="169" t="s">
        <v>26</v>
      </c>
      <c r="H104" s="43"/>
      <c r="I104" s="69">
        <v>6000</v>
      </c>
      <c r="J104" s="33">
        <f t="shared" si="9"/>
        <v>0</v>
      </c>
      <c r="K104" s="42">
        <f t="shared" si="10"/>
        <v>6600.0000000000009</v>
      </c>
      <c r="L104" s="33">
        <f t="shared" si="11"/>
        <v>0</v>
      </c>
      <c r="M104" s="42">
        <f t="shared" si="12"/>
        <v>7260.0000000000018</v>
      </c>
    </row>
    <row r="105" s="5" customFormat="1" ht="30">
      <c r="A105" s="36"/>
      <c r="B105" s="168"/>
      <c r="C105" s="136"/>
      <c r="D105" s="136"/>
      <c r="E105" s="39"/>
      <c r="F105" s="40" t="s">
        <v>68</v>
      </c>
      <c r="G105" s="169" t="s">
        <v>26</v>
      </c>
      <c r="H105" s="43"/>
      <c r="I105" s="69">
        <v>2400</v>
      </c>
      <c r="J105" s="33">
        <f t="shared" si="9"/>
        <v>0</v>
      </c>
      <c r="K105" s="42">
        <f t="shared" si="10"/>
        <v>2640</v>
      </c>
      <c r="L105" s="33">
        <f t="shared" si="11"/>
        <v>0</v>
      </c>
      <c r="M105" s="42">
        <f t="shared" si="12"/>
        <v>2904.0000000000005</v>
      </c>
    </row>
    <row r="106" s="5" customFormat="1">
      <c r="A106" s="36"/>
      <c r="B106" s="168"/>
      <c r="C106" s="136"/>
      <c r="D106" s="136"/>
      <c r="E106" s="39"/>
      <c r="F106" s="40" t="s">
        <v>18</v>
      </c>
      <c r="G106" s="169" t="s">
        <v>26</v>
      </c>
      <c r="H106" s="43"/>
      <c r="I106" s="69">
        <v>6400</v>
      </c>
      <c r="J106" s="33">
        <f t="shared" si="9"/>
        <v>0</v>
      </c>
      <c r="K106" s="42">
        <f t="shared" si="10"/>
        <v>7040.0000000000009</v>
      </c>
      <c r="L106" s="33">
        <f t="shared" si="11"/>
        <v>0</v>
      </c>
      <c r="M106" s="42">
        <f t="shared" si="12"/>
        <v>7744.0000000000018</v>
      </c>
    </row>
    <row r="107" s="5" customFormat="1">
      <c r="A107" s="36"/>
      <c r="B107" s="168"/>
      <c r="C107" s="136"/>
      <c r="D107" s="136"/>
      <c r="E107" s="39"/>
      <c r="F107" s="40" t="s">
        <v>69</v>
      </c>
      <c r="G107" s="169" t="s">
        <v>26</v>
      </c>
      <c r="H107" s="43">
        <v>6000</v>
      </c>
      <c r="I107" s="69"/>
      <c r="J107" s="33">
        <f t="shared" si="9"/>
        <v>6600.0000000000009</v>
      </c>
      <c r="K107" s="42">
        <f t="shared" si="10"/>
        <v>0</v>
      </c>
      <c r="L107" s="33">
        <f t="shared" si="11"/>
        <v>7260.0000000000018</v>
      </c>
      <c r="M107" s="42">
        <f t="shared" si="12"/>
        <v>0</v>
      </c>
    </row>
    <row r="108" s="5" customFormat="1">
      <c r="A108" s="36"/>
      <c r="B108" s="168"/>
      <c r="C108" s="136"/>
      <c r="D108" s="136"/>
      <c r="E108" s="39"/>
      <c r="F108" s="40" t="s">
        <v>70</v>
      </c>
      <c r="G108" s="169" t="s">
        <v>26</v>
      </c>
      <c r="H108" s="43">
        <v>2600</v>
      </c>
      <c r="I108" s="69"/>
      <c r="J108" s="33">
        <f t="shared" si="9"/>
        <v>2860.0000000000005</v>
      </c>
      <c r="K108" s="42">
        <f t="shared" si="10"/>
        <v>0</v>
      </c>
      <c r="L108" s="33">
        <f t="shared" si="11"/>
        <v>3146.0000000000009</v>
      </c>
      <c r="M108" s="42">
        <f t="shared" si="12"/>
        <v>0</v>
      </c>
    </row>
    <row r="109" s="5" customFormat="1" ht="15.75">
      <c r="A109" s="36"/>
      <c r="B109" s="170"/>
      <c r="C109" s="141"/>
      <c r="D109" s="141"/>
      <c r="E109" s="171"/>
      <c r="F109" s="141" t="s">
        <v>39</v>
      </c>
      <c r="G109" s="172" t="s">
        <v>26</v>
      </c>
      <c r="H109" s="143">
        <v>9680</v>
      </c>
      <c r="I109" s="144"/>
      <c r="J109" s="51">
        <f t="shared" si="9"/>
        <v>10648</v>
      </c>
      <c r="K109" s="50">
        <f t="shared" si="10"/>
        <v>0</v>
      </c>
      <c r="L109" s="51">
        <f t="shared" si="11"/>
        <v>11712.800000000001</v>
      </c>
      <c r="M109" s="50">
        <f t="shared" si="12"/>
        <v>0</v>
      </c>
    </row>
    <row r="110" s="5" customFormat="1" ht="15.75">
      <c r="A110" s="173"/>
      <c r="B110" s="174" t="s">
        <v>22</v>
      </c>
      <c r="C110" s="175"/>
      <c r="D110" s="175"/>
      <c r="E110" s="176"/>
      <c r="F110" s="175"/>
      <c r="G110" s="177"/>
      <c r="H110" s="178">
        <f>SUM(H99:H109)</f>
        <v>21880</v>
      </c>
      <c r="I110" s="178">
        <f t="shared" ref="I110:M110" si="16">SUM(I99:I109)</f>
        <v>17200</v>
      </c>
      <c r="J110" s="178">
        <f t="shared" si="16"/>
        <v>24068</v>
      </c>
      <c r="K110" s="178">
        <f t="shared" si="16"/>
        <v>18920</v>
      </c>
      <c r="L110" s="178">
        <f t="shared" si="16"/>
        <v>26474.800000000003</v>
      </c>
      <c r="M110" s="178">
        <f t="shared" si="16"/>
        <v>20812.000000000004</v>
      </c>
    </row>
    <row r="111" s="5" customFormat="1" ht="7.5" hidden="1" customHeight="1">
      <c r="A111" s="36"/>
      <c r="B111" s="179"/>
      <c r="C111" s="113"/>
      <c r="D111" s="113"/>
      <c r="E111" s="180"/>
      <c r="F111" s="113"/>
      <c r="G111" s="181"/>
      <c r="H111" s="64"/>
      <c r="I111" s="65"/>
      <c r="J111" s="64">
        <f t="shared" si="9"/>
        <v>0</v>
      </c>
      <c r="K111" s="65">
        <f t="shared" si="10"/>
        <v>0</v>
      </c>
      <c r="L111" s="64">
        <f t="shared" si="11"/>
        <v>0</v>
      </c>
      <c r="M111" s="65">
        <f t="shared" si="12"/>
        <v>0</v>
      </c>
    </row>
    <row r="112" s="5" customFormat="1" ht="0.75" customHeight="1">
      <c r="A112" s="36"/>
      <c r="B112" s="182"/>
      <c r="C112" s="36"/>
      <c r="D112" s="36"/>
      <c r="E112" s="128"/>
      <c r="F112" s="36"/>
      <c r="G112" s="125"/>
      <c r="H112" s="183"/>
      <c r="I112" s="129"/>
      <c r="J112" s="33">
        <f t="shared" si="9"/>
        <v>0</v>
      </c>
      <c r="K112" s="42">
        <f t="shared" si="10"/>
        <v>0</v>
      </c>
      <c r="L112" s="33">
        <f t="shared" si="11"/>
        <v>0</v>
      </c>
      <c r="M112" s="42">
        <f t="shared" si="12"/>
        <v>0</v>
      </c>
    </row>
    <row r="113" s="5" customFormat="1" ht="40.5" customHeight="1">
      <c r="A113" s="36">
        <v>12</v>
      </c>
      <c r="B113" s="91" t="s">
        <v>71</v>
      </c>
      <c r="C113" s="36"/>
      <c r="D113" s="36"/>
      <c r="E113" s="180" t="s">
        <v>72</v>
      </c>
      <c r="F113" s="36"/>
      <c r="G113" s="125" t="s">
        <v>24</v>
      </c>
      <c r="H113" s="183"/>
      <c r="I113" s="129"/>
      <c r="J113" s="33">
        <f t="shared" si="9"/>
        <v>0</v>
      </c>
      <c r="K113" s="42">
        <f t="shared" si="10"/>
        <v>0</v>
      </c>
      <c r="L113" s="33">
        <f t="shared" si="11"/>
        <v>0</v>
      </c>
      <c r="M113" s="42">
        <f t="shared" si="12"/>
        <v>0</v>
      </c>
    </row>
    <row r="114" s="5" customFormat="1" ht="27" customHeight="1">
      <c r="A114" s="36"/>
      <c r="B114" s="66"/>
      <c r="C114" s="67"/>
      <c r="D114" s="36"/>
      <c r="E114" s="128"/>
      <c r="F114" s="38" t="s">
        <v>37</v>
      </c>
      <c r="G114" s="79" t="s">
        <v>14</v>
      </c>
      <c r="H114" s="33">
        <v>1000</v>
      </c>
      <c r="I114" s="42"/>
      <c r="J114" s="33">
        <f t="shared" si="9"/>
        <v>1100</v>
      </c>
      <c r="K114" s="42">
        <f t="shared" si="10"/>
        <v>0</v>
      </c>
      <c r="L114" s="33">
        <f t="shared" si="11"/>
        <v>1210</v>
      </c>
      <c r="M114" s="42">
        <f t="shared" si="12"/>
        <v>0</v>
      </c>
    </row>
    <row r="115" s="5" customFormat="1" ht="13.5" customHeight="1">
      <c r="A115" s="36"/>
      <c r="B115" s="66"/>
      <c r="C115" s="67"/>
      <c r="D115" s="36"/>
      <c r="E115" s="128"/>
      <c r="F115" s="38"/>
      <c r="G115" s="79" t="s">
        <v>27</v>
      </c>
      <c r="H115" s="33">
        <v>1000</v>
      </c>
      <c r="I115" s="42"/>
      <c r="J115" s="33">
        <f t="shared" si="9"/>
        <v>1100</v>
      </c>
      <c r="K115" s="42">
        <f t="shared" si="10"/>
        <v>0</v>
      </c>
      <c r="L115" s="33">
        <f t="shared" si="11"/>
        <v>1210</v>
      </c>
      <c r="M115" s="42">
        <f t="shared" si="12"/>
        <v>0</v>
      </c>
    </row>
    <row r="116" s="5" customFormat="1" ht="23.25" customHeight="1">
      <c r="A116" s="36"/>
      <c r="B116" s="66"/>
      <c r="C116" s="67"/>
      <c r="D116" s="36"/>
      <c r="E116" s="128"/>
      <c r="F116" s="38" t="s">
        <v>38</v>
      </c>
      <c r="G116" s="79"/>
      <c r="H116" s="33">
        <v>200</v>
      </c>
      <c r="I116" s="42"/>
      <c r="J116" s="33">
        <f t="shared" si="9"/>
        <v>220.00000000000003</v>
      </c>
      <c r="K116" s="42">
        <f t="shared" si="10"/>
        <v>0</v>
      </c>
      <c r="L116" s="33">
        <f t="shared" si="11"/>
        <v>242.00000000000006</v>
      </c>
      <c r="M116" s="42">
        <f t="shared" si="12"/>
        <v>0</v>
      </c>
    </row>
    <row r="117" s="5" customFormat="1" ht="15.75">
      <c r="A117" s="36"/>
      <c r="B117" s="184"/>
      <c r="C117" s="133"/>
      <c r="D117" s="133"/>
      <c r="E117" s="132"/>
      <c r="F117" s="46" t="s">
        <v>16</v>
      </c>
      <c r="G117" s="48"/>
      <c r="H117" s="51">
        <v>1000</v>
      </c>
      <c r="I117" s="50"/>
      <c r="J117" s="51">
        <f t="shared" si="9"/>
        <v>1100</v>
      </c>
      <c r="K117" s="50">
        <f t="shared" si="10"/>
        <v>0</v>
      </c>
      <c r="L117" s="51">
        <f t="shared" si="11"/>
        <v>1210</v>
      </c>
      <c r="M117" s="50">
        <f t="shared" si="12"/>
        <v>0</v>
      </c>
    </row>
    <row r="118" s="5" customFormat="1" ht="15.75">
      <c r="A118" s="36"/>
      <c r="B118" s="185" t="s">
        <v>22</v>
      </c>
      <c r="C118" s="152"/>
      <c r="D118" s="152"/>
      <c r="E118" s="162"/>
      <c r="F118" s="152"/>
      <c r="G118" s="163"/>
      <c r="H118" s="156">
        <f>SUM(H113:H117)</f>
        <v>3200</v>
      </c>
      <c r="I118" s="156">
        <f t="shared" ref="I118:M118" si="17">SUM(I113:I117)</f>
        <v>0</v>
      </c>
      <c r="J118" s="156">
        <f t="shared" si="17"/>
        <v>3520</v>
      </c>
      <c r="K118" s="156">
        <f t="shared" si="17"/>
        <v>0</v>
      </c>
      <c r="L118" s="156">
        <f t="shared" si="17"/>
        <v>3872</v>
      </c>
      <c r="M118" s="156">
        <f t="shared" si="17"/>
        <v>0</v>
      </c>
    </row>
    <row r="119" s="5" customFormat="1" ht="90.75" customHeight="1">
      <c r="A119" s="36">
        <v>13</v>
      </c>
      <c r="B119" s="59" t="s">
        <v>73</v>
      </c>
      <c r="C119" s="186"/>
      <c r="D119" s="113"/>
      <c r="E119" s="180" t="s">
        <v>74</v>
      </c>
      <c r="F119" s="113"/>
      <c r="G119" s="181" t="s">
        <v>14</v>
      </c>
      <c r="H119" s="64"/>
      <c r="I119" s="65"/>
      <c r="J119" s="64">
        <f t="shared" si="9"/>
        <v>0</v>
      </c>
      <c r="K119" s="65">
        <f t="shared" si="10"/>
        <v>0</v>
      </c>
      <c r="L119" s="64">
        <f t="shared" si="11"/>
        <v>0</v>
      </c>
      <c r="M119" s="65">
        <f t="shared" si="12"/>
        <v>0</v>
      </c>
    </row>
    <row r="120" s="5" customFormat="1">
      <c r="A120" s="36"/>
      <c r="B120" s="187"/>
      <c r="C120" s="188"/>
      <c r="D120" s="36"/>
      <c r="E120" s="44"/>
      <c r="F120" s="38" t="s">
        <v>17</v>
      </c>
      <c r="G120" s="79" t="s">
        <v>14</v>
      </c>
      <c r="H120" s="43">
        <v>600</v>
      </c>
      <c r="I120" s="42"/>
      <c r="J120" s="33">
        <f t="shared" si="9"/>
        <v>660</v>
      </c>
      <c r="K120" s="42">
        <f t="shared" si="10"/>
        <v>0</v>
      </c>
      <c r="L120" s="33">
        <f t="shared" si="11"/>
        <v>726.00000000000011</v>
      </c>
      <c r="M120" s="42">
        <f t="shared" si="12"/>
        <v>0</v>
      </c>
    </row>
    <row r="121" s="5" customFormat="1" ht="15.75">
      <c r="A121" s="36"/>
      <c r="B121" s="184"/>
      <c r="C121" s="133"/>
      <c r="D121" s="133"/>
      <c r="E121" s="47"/>
      <c r="F121" s="46" t="s">
        <v>39</v>
      </c>
      <c r="G121" s="48" t="s">
        <v>14</v>
      </c>
      <c r="H121" s="51">
        <v>2500</v>
      </c>
      <c r="I121" s="50"/>
      <c r="J121" s="51">
        <f t="shared" si="9"/>
        <v>2750</v>
      </c>
      <c r="K121" s="50">
        <f t="shared" si="10"/>
        <v>0</v>
      </c>
      <c r="L121" s="51">
        <f t="shared" si="11"/>
        <v>3025.0000000000005</v>
      </c>
      <c r="M121" s="50">
        <f t="shared" si="12"/>
        <v>0</v>
      </c>
    </row>
    <row r="122" s="5" customFormat="1" ht="15.75">
      <c r="A122" s="36"/>
      <c r="B122" s="185" t="s">
        <v>22</v>
      </c>
      <c r="C122" s="152"/>
      <c r="D122" s="152"/>
      <c r="E122" s="162"/>
      <c r="F122" s="152"/>
      <c r="G122" s="163"/>
      <c r="H122" s="156">
        <f>SUM(H119:H121)</f>
        <v>3100</v>
      </c>
      <c r="I122" s="156">
        <f t="shared" ref="I122:M122" si="18">SUM(I119:I121)</f>
        <v>0</v>
      </c>
      <c r="J122" s="156">
        <f t="shared" si="18"/>
        <v>3410</v>
      </c>
      <c r="K122" s="156">
        <f t="shared" si="18"/>
        <v>0</v>
      </c>
      <c r="L122" s="156">
        <f t="shared" si="18"/>
        <v>3751.0000000000005</v>
      </c>
      <c r="M122" s="156">
        <f t="shared" si="18"/>
        <v>0</v>
      </c>
    </row>
    <row r="123" s="5" customFormat="1" ht="46.5" customHeight="1">
      <c r="A123" s="36">
        <v>14</v>
      </c>
      <c r="B123" s="59" t="s">
        <v>75</v>
      </c>
      <c r="C123" s="186"/>
      <c r="D123" s="113"/>
      <c r="E123" s="114" t="s">
        <v>76</v>
      </c>
      <c r="F123" s="88"/>
      <c r="G123" s="181" t="s">
        <v>24</v>
      </c>
      <c r="H123" s="189"/>
      <c r="I123" s="190"/>
      <c r="J123" s="64">
        <f t="shared" si="9"/>
        <v>0</v>
      </c>
      <c r="K123" s="65">
        <f t="shared" si="10"/>
        <v>0</v>
      </c>
      <c r="L123" s="64">
        <f t="shared" si="11"/>
        <v>0</v>
      </c>
      <c r="M123" s="65">
        <f t="shared" si="12"/>
        <v>0</v>
      </c>
    </row>
    <row r="124" s="5" customFormat="1" ht="19.5" customHeight="1">
      <c r="A124" s="36"/>
      <c r="B124" s="187"/>
      <c r="C124" s="67"/>
      <c r="D124" s="36"/>
      <c r="E124" s="44"/>
      <c r="F124" s="38" t="s">
        <v>77</v>
      </c>
      <c r="G124" s="79" t="s">
        <v>27</v>
      </c>
      <c r="H124" s="43">
        <v>2400</v>
      </c>
      <c r="I124" s="149"/>
      <c r="J124" s="33">
        <f t="shared" ref="J124:J183" si="19">H124*1.1</f>
        <v>2640</v>
      </c>
      <c r="K124" s="42">
        <f t="shared" ref="K124:K183" si="20">I124*1.1</f>
        <v>0</v>
      </c>
      <c r="L124" s="33">
        <f t="shared" ref="L124:L183" si="21">J124*1.1</f>
        <v>2904.0000000000005</v>
      </c>
      <c r="M124" s="42">
        <f t="shared" ref="M124:M183" si="22">K124*1.1</f>
        <v>0</v>
      </c>
    </row>
    <row r="125" s="5" customFormat="1" ht="18" customHeight="1">
      <c r="A125" s="36"/>
      <c r="B125" s="187"/>
      <c r="C125" s="67"/>
      <c r="D125" s="36"/>
      <c r="E125" s="44"/>
      <c r="F125" s="38" t="s">
        <v>29</v>
      </c>
      <c r="G125" s="79" t="s">
        <v>14</v>
      </c>
      <c r="H125" s="43">
        <v>1200</v>
      </c>
      <c r="I125" s="149"/>
      <c r="J125" s="33">
        <f t="shared" si="19"/>
        <v>1320</v>
      </c>
      <c r="K125" s="42">
        <f t="shared" si="20"/>
        <v>0</v>
      </c>
      <c r="L125" s="33">
        <f t="shared" si="21"/>
        <v>1452.0000000000002</v>
      </c>
      <c r="M125" s="42">
        <f t="shared" si="22"/>
        <v>0</v>
      </c>
    </row>
    <row r="126" s="5" customFormat="1" ht="18" customHeight="1">
      <c r="A126" s="36"/>
      <c r="B126" s="187"/>
      <c r="C126" s="67"/>
      <c r="D126" s="36"/>
      <c r="E126" s="44"/>
      <c r="F126" s="38"/>
      <c r="G126" s="79" t="s">
        <v>27</v>
      </c>
      <c r="H126" s="43">
        <v>1200</v>
      </c>
      <c r="I126" s="149"/>
      <c r="J126" s="33">
        <f t="shared" si="19"/>
        <v>1320</v>
      </c>
      <c r="K126" s="42">
        <f t="shared" si="20"/>
        <v>0</v>
      </c>
      <c r="L126" s="33">
        <f t="shared" si="21"/>
        <v>1452.0000000000002</v>
      </c>
      <c r="M126" s="42">
        <f t="shared" si="22"/>
        <v>0</v>
      </c>
    </row>
    <row r="127" s="5" customFormat="1" ht="30.75" customHeight="1">
      <c r="A127" s="36"/>
      <c r="B127" s="182"/>
      <c r="C127" s="36"/>
      <c r="D127" s="36"/>
      <c r="E127" s="44"/>
      <c r="F127" s="68" t="s">
        <v>78</v>
      </c>
      <c r="G127" s="79" t="s">
        <v>14</v>
      </c>
      <c r="H127" s="139"/>
      <c r="I127" s="69">
        <v>3600</v>
      </c>
      <c r="J127" s="33">
        <f t="shared" si="19"/>
        <v>0</v>
      </c>
      <c r="K127" s="42">
        <f t="shared" si="20"/>
        <v>3960.0000000000005</v>
      </c>
      <c r="L127" s="33">
        <f t="shared" si="21"/>
        <v>0</v>
      </c>
      <c r="M127" s="42">
        <f t="shared" si="22"/>
        <v>4356.0000000000009</v>
      </c>
    </row>
    <row r="128" s="5" customFormat="1" ht="25.5" customHeight="1">
      <c r="A128" s="36"/>
      <c r="B128" s="182"/>
      <c r="C128" s="36"/>
      <c r="D128" s="36"/>
      <c r="E128" s="44"/>
      <c r="F128" s="38" t="s">
        <v>69</v>
      </c>
      <c r="G128" s="123" t="s">
        <v>14</v>
      </c>
      <c r="H128" s="43">
        <v>3600</v>
      </c>
      <c r="I128" s="69"/>
      <c r="J128" s="33">
        <f t="shared" si="19"/>
        <v>3960.0000000000005</v>
      </c>
      <c r="K128" s="42">
        <f t="shared" si="20"/>
        <v>0</v>
      </c>
      <c r="L128" s="33">
        <f t="shared" si="21"/>
        <v>4356.0000000000009</v>
      </c>
      <c r="M128" s="42">
        <f t="shared" si="22"/>
        <v>0</v>
      </c>
    </row>
    <row r="129" s="5" customFormat="1" ht="29.25" customHeight="1">
      <c r="A129" s="36"/>
      <c r="B129" s="182"/>
      <c r="C129" s="36"/>
      <c r="D129" s="36"/>
      <c r="E129" s="44"/>
      <c r="F129" s="38" t="s">
        <v>17</v>
      </c>
      <c r="G129" s="123" t="s">
        <v>27</v>
      </c>
      <c r="H129" s="43">
        <v>1300</v>
      </c>
      <c r="I129" s="69"/>
      <c r="J129" s="33">
        <f t="shared" si="19"/>
        <v>1430.0000000000002</v>
      </c>
      <c r="K129" s="42">
        <f t="shared" si="20"/>
        <v>0</v>
      </c>
      <c r="L129" s="33">
        <f t="shared" si="21"/>
        <v>1573.0000000000005</v>
      </c>
      <c r="M129" s="42">
        <f t="shared" si="22"/>
        <v>0</v>
      </c>
    </row>
    <row r="130" s="5" customFormat="1" ht="42" customHeight="1">
      <c r="A130" s="36"/>
      <c r="B130" s="182"/>
      <c r="C130" s="36"/>
      <c r="D130" s="36"/>
      <c r="E130" s="44"/>
      <c r="F130" s="38" t="s">
        <v>79</v>
      </c>
      <c r="G130" s="79" t="s">
        <v>14</v>
      </c>
      <c r="H130" s="43"/>
      <c r="I130" s="69">
        <v>4200</v>
      </c>
      <c r="J130" s="33">
        <f t="shared" si="19"/>
        <v>0</v>
      </c>
      <c r="K130" s="42">
        <f t="shared" si="20"/>
        <v>4620</v>
      </c>
      <c r="L130" s="33">
        <f t="shared" si="21"/>
        <v>0</v>
      </c>
      <c r="M130" s="42">
        <f t="shared" si="22"/>
        <v>5082</v>
      </c>
    </row>
    <row r="131" s="5" customFormat="1" ht="0.75" customHeight="1">
      <c r="A131" s="36"/>
      <c r="B131" s="182"/>
      <c r="C131" s="36"/>
      <c r="D131" s="36"/>
      <c r="E131" s="44"/>
      <c r="F131" s="38"/>
      <c r="G131" s="79"/>
      <c r="H131" s="43"/>
      <c r="I131" s="69"/>
      <c r="J131" s="33">
        <f t="shared" si="19"/>
        <v>0</v>
      </c>
      <c r="K131" s="42">
        <f t="shared" si="20"/>
        <v>0</v>
      </c>
      <c r="L131" s="33">
        <f t="shared" si="21"/>
        <v>0</v>
      </c>
      <c r="M131" s="42">
        <f t="shared" si="22"/>
        <v>0</v>
      </c>
    </row>
    <row r="132" s="5" customFormat="1" ht="18.75" customHeight="1">
      <c r="A132" s="36"/>
      <c r="B132" s="184"/>
      <c r="C132" s="133"/>
      <c r="D132" s="133"/>
      <c r="E132" s="47"/>
      <c r="F132" s="46" t="s">
        <v>80</v>
      </c>
      <c r="G132" s="48" t="s">
        <v>14</v>
      </c>
      <c r="H132" s="49"/>
      <c r="I132" s="111">
        <v>1300</v>
      </c>
      <c r="J132" s="51">
        <f t="shared" si="19"/>
        <v>0</v>
      </c>
      <c r="K132" s="50">
        <f t="shared" si="20"/>
        <v>1430.0000000000002</v>
      </c>
      <c r="L132" s="51">
        <f t="shared" si="21"/>
        <v>0</v>
      </c>
      <c r="M132" s="50">
        <f t="shared" si="22"/>
        <v>1573.0000000000005</v>
      </c>
    </row>
    <row r="133" s="5" customFormat="1" ht="16.5" customHeight="1">
      <c r="A133" s="36"/>
      <c r="B133" s="185" t="s">
        <v>22</v>
      </c>
      <c r="C133" s="152"/>
      <c r="D133" s="152"/>
      <c r="E133" s="162"/>
      <c r="F133" s="152"/>
      <c r="G133" s="163"/>
      <c r="H133" s="156">
        <f>SUM(H123:H132)</f>
        <v>9700</v>
      </c>
      <c r="I133" s="156">
        <f t="shared" ref="I133:M133" si="23">SUM(I123:I132)</f>
        <v>9100</v>
      </c>
      <c r="J133" s="156">
        <f t="shared" si="23"/>
        <v>10670</v>
      </c>
      <c r="K133" s="156">
        <f t="shared" si="23"/>
        <v>10010</v>
      </c>
      <c r="L133" s="156">
        <f t="shared" si="23"/>
        <v>11737.000000000002</v>
      </c>
      <c r="M133" s="156">
        <f t="shared" si="23"/>
        <v>11011</v>
      </c>
    </row>
    <row r="134" s="5" customFormat="1" ht="153.75">
      <c r="A134" s="36">
        <v>15</v>
      </c>
      <c r="B134" s="191" t="s">
        <v>81</v>
      </c>
      <c r="C134" s="192"/>
      <c r="D134" s="192"/>
      <c r="E134" s="193" t="s">
        <v>82</v>
      </c>
      <c r="F134" s="194" t="s">
        <v>83</v>
      </c>
      <c r="G134" s="195" t="s">
        <v>84</v>
      </c>
      <c r="H134" s="196"/>
      <c r="I134" s="197">
        <v>50000</v>
      </c>
      <c r="J134" s="51">
        <f>H134*1.1</f>
        <v>0</v>
      </c>
      <c r="K134" s="50">
        <f>I134*1.1</f>
        <v>55000.000000000007</v>
      </c>
      <c r="L134" s="51">
        <f>J134*1.1</f>
        <v>0</v>
      </c>
      <c r="M134" s="50">
        <f>K134*1.1</f>
        <v>60500.000000000015</v>
      </c>
    </row>
    <row r="135" s="5" customFormat="1" ht="0.75" customHeight="1">
      <c r="A135" s="36"/>
      <c r="B135" s="198"/>
      <c r="C135" s="199"/>
      <c r="D135" s="199"/>
      <c r="E135" s="200"/>
      <c r="F135" s="201" t="s">
        <v>85</v>
      </c>
      <c r="G135" s="202"/>
      <c r="H135" s="203"/>
      <c r="I135" s="204"/>
      <c r="J135" s="33">
        <f t="shared" si="19"/>
        <v>0</v>
      </c>
      <c r="K135" s="42">
        <f t="shared" si="20"/>
        <v>0</v>
      </c>
      <c r="L135" s="33">
        <f t="shared" si="21"/>
        <v>0</v>
      </c>
      <c r="M135" s="42">
        <f t="shared" si="22"/>
        <v>0</v>
      </c>
    </row>
    <row r="136" s="5" customFormat="1" ht="34.5" hidden="1" customHeight="1">
      <c r="A136" s="36"/>
      <c r="B136" s="205"/>
      <c r="C136" s="206"/>
      <c r="D136" s="206"/>
      <c r="E136" s="193"/>
      <c r="F136" s="207"/>
      <c r="G136" s="208"/>
      <c r="H136" s="209"/>
      <c r="I136" s="197">
        <v>0</v>
      </c>
      <c r="J136" s="51">
        <f t="shared" si="19"/>
        <v>0</v>
      </c>
      <c r="K136" s="50">
        <f t="shared" si="20"/>
        <v>0</v>
      </c>
      <c r="L136" s="51">
        <f t="shared" si="21"/>
        <v>0</v>
      </c>
      <c r="M136" s="50">
        <f t="shared" si="22"/>
        <v>0</v>
      </c>
    </row>
    <row r="137" s="5" customFormat="1" ht="24.75" customHeight="1">
      <c r="A137" s="210"/>
      <c r="B137" s="211" t="s">
        <v>33</v>
      </c>
      <c r="C137" s="212"/>
      <c r="D137" s="212"/>
      <c r="E137" s="213"/>
      <c r="F137" s="212"/>
      <c r="G137" s="214"/>
      <c r="H137" s="215">
        <f>SUM(H134:H136)</f>
        <v>0</v>
      </c>
      <c r="I137" s="215">
        <f>SUM(I134:I136)</f>
        <v>50000</v>
      </c>
      <c r="J137" s="215">
        <f t="shared" ref="J137:M137" si="24">SUM(J134:J136)</f>
        <v>0</v>
      </c>
      <c r="K137" s="215">
        <f t="shared" si="24"/>
        <v>55000.000000000007</v>
      </c>
      <c r="L137" s="215">
        <f t="shared" si="24"/>
        <v>0</v>
      </c>
      <c r="M137" s="215">
        <f t="shared" si="24"/>
        <v>60500.000000000015</v>
      </c>
    </row>
    <row r="138" s="5" customFormat="1" ht="78" customHeight="1">
      <c r="A138" s="36">
        <v>16</v>
      </c>
      <c r="B138" s="59" t="s">
        <v>86</v>
      </c>
      <c r="C138" s="60"/>
      <c r="D138" s="60"/>
      <c r="E138" s="193" t="s">
        <v>87</v>
      </c>
      <c r="F138" s="60"/>
      <c r="G138" s="122" t="s">
        <v>88</v>
      </c>
      <c r="H138" s="196"/>
      <c r="I138" s="63"/>
      <c r="J138" s="64">
        <f t="shared" si="19"/>
        <v>0</v>
      </c>
      <c r="K138" s="65">
        <f t="shared" si="20"/>
        <v>0</v>
      </c>
      <c r="L138" s="64">
        <f t="shared" si="21"/>
        <v>0</v>
      </c>
      <c r="M138" s="65">
        <f t="shared" si="22"/>
        <v>0</v>
      </c>
    </row>
    <row r="139" s="5" customFormat="1" ht="27.75" customHeight="1">
      <c r="A139" s="36"/>
      <c r="B139" s="135"/>
      <c r="C139" s="188"/>
      <c r="D139" s="67"/>
      <c r="E139" s="28"/>
      <c r="F139" s="68" t="s">
        <v>18</v>
      </c>
      <c r="G139" s="123" t="s">
        <v>89</v>
      </c>
      <c r="H139" s="183"/>
      <c r="I139" s="69">
        <v>3000</v>
      </c>
      <c r="J139" s="33">
        <f t="shared" si="19"/>
        <v>0</v>
      </c>
      <c r="K139" s="42">
        <f t="shared" si="20"/>
        <v>3300.0000000000005</v>
      </c>
      <c r="L139" s="33">
        <f t="shared" si="21"/>
        <v>0</v>
      </c>
      <c r="M139" s="42">
        <f t="shared" si="22"/>
        <v>3630.0000000000009</v>
      </c>
    </row>
    <row r="140" s="5" customFormat="1" ht="15.75" hidden="1">
      <c r="A140" s="36"/>
      <c r="B140" s="182"/>
      <c r="C140" s="36"/>
      <c r="D140" s="36"/>
      <c r="E140" s="128"/>
      <c r="F140" s="36"/>
      <c r="G140" s="125"/>
      <c r="H140" s="183"/>
      <c r="I140" s="129"/>
      <c r="J140" s="33">
        <f t="shared" si="19"/>
        <v>0</v>
      </c>
      <c r="K140" s="42">
        <f t="shared" si="20"/>
        <v>0</v>
      </c>
      <c r="L140" s="33">
        <f t="shared" si="21"/>
        <v>0</v>
      </c>
      <c r="M140" s="42">
        <f t="shared" si="22"/>
        <v>0</v>
      </c>
    </row>
    <row r="141" s="5" customFormat="1" ht="15.75" hidden="1">
      <c r="A141" s="36"/>
      <c r="B141" s="184"/>
      <c r="C141" s="133"/>
      <c r="D141" s="133"/>
      <c r="E141" s="132"/>
      <c r="F141" s="133"/>
      <c r="G141" s="216"/>
      <c r="H141" s="217"/>
      <c r="I141" s="134"/>
      <c r="J141" s="51">
        <f t="shared" si="19"/>
        <v>0</v>
      </c>
      <c r="K141" s="50">
        <f t="shared" si="20"/>
        <v>0</v>
      </c>
      <c r="L141" s="51">
        <f t="shared" si="21"/>
        <v>0</v>
      </c>
      <c r="M141" s="50">
        <f t="shared" si="22"/>
        <v>0</v>
      </c>
    </row>
    <row r="142" s="5" customFormat="1" ht="18" customHeight="1">
      <c r="A142" s="210"/>
      <c r="B142" s="53" t="s">
        <v>22</v>
      </c>
      <c r="C142" s="54"/>
      <c r="D142" s="54"/>
      <c r="E142" s="55"/>
      <c r="F142" s="152"/>
      <c r="G142" s="163"/>
      <c r="H142" s="156">
        <f>SUM(H138:H141)</f>
        <v>0</v>
      </c>
      <c r="I142" s="218">
        <f>SUM(I138:I141)</f>
        <v>3000</v>
      </c>
      <c r="J142" s="218">
        <f t="shared" ref="J142:M142" si="25">SUM(J138:J141)</f>
        <v>0</v>
      </c>
      <c r="K142" s="218">
        <f t="shared" si="25"/>
        <v>3300.0000000000005</v>
      </c>
      <c r="L142" s="218">
        <f t="shared" si="25"/>
        <v>0</v>
      </c>
      <c r="M142" s="218">
        <f t="shared" si="25"/>
        <v>3630.0000000000009</v>
      </c>
    </row>
    <row r="143" s="5" customFormat="1" ht="57.75" customHeight="1">
      <c r="A143" s="36">
        <v>17</v>
      </c>
      <c r="B143" s="59" t="s">
        <v>90</v>
      </c>
      <c r="C143" s="219"/>
      <c r="D143" s="219"/>
      <c r="E143" s="193" t="s">
        <v>91</v>
      </c>
      <c r="F143" s="60"/>
      <c r="G143" s="122" t="s">
        <v>24</v>
      </c>
      <c r="H143" s="62"/>
      <c r="I143" s="63"/>
      <c r="J143" s="64">
        <f t="shared" si="19"/>
        <v>0</v>
      </c>
      <c r="K143" s="65">
        <f t="shared" si="20"/>
        <v>0</v>
      </c>
      <c r="L143" s="64">
        <f t="shared" si="21"/>
        <v>0</v>
      </c>
      <c r="M143" s="65">
        <f t="shared" si="22"/>
        <v>0</v>
      </c>
    </row>
    <row r="144" s="5" customFormat="1" ht="21.75" customHeight="1">
      <c r="A144" s="36"/>
      <c r="B144" s="66"/>
      <c r="C144" s="67"/>
      <c r="D144" s="188"/>
      <c r="E144" s="44"/>
      <c r="F144" s="38" t="s">
        <v>17</v>
      </c>
      <c r="G144" s="79" t="s">
        <v>14</v>
      </c>
      <c r="H144" s="33">
        <v>1200</v>
      </c>
      <c r="I144" s="129"/>
      <c r="J144" s="33">
        <f t="shared" si="19"/>
        <v>1320</v>
      </c>
      <c r="K144" s="42">
        <f t="shared" si="20"/>
        <v>0</v>
      </c>
      <c r="L144" s="33">
        <f t="shared" si="21"/>
        <v>1452.0000000000002</v>
      </c>
      <c r="M144" s="42">
        <f t="shared" si="22"/>
        <v>0</v>
      </c>
    </row>
    <row r="145" s="5" customFormat="1" ht="20.25" customHeight="1">
      <c r="A145" s="36"/>
      <c r="B145" s="66"/>
      <c r="C145" s="67"/>
      <c r="D145" s="188"/>
      <c r="E145" s="44"/>
      <c r="F145" s="38"/>
      <c r="G145" s="79" t="s">
        <v>27</v>
      </c>
      <c r="H145" s="33">
        <v>1200</v>
      </c>
      <c r="I145" s="129"/>
      <c r="J145" s="33">
        <f t="shared" si="19"/>
        <v>1320</v>
      </c>
      <c r="K145" s="42">
        <f t="shared" si="20"/>
        <v>0</v>
      </c>
      <c r="L145" s="33">
        <f t="shared" si="21"/>
        <v>1452.0000000000002</v>
      </c>
      <c r="M145" s="42">
        <f t="shared" si="22"/>
        <v>0</v>
      </c>
    </row>
    <row r="146" s="5" customFormat="1" ht="18" customHeight="1">
      <c r="A146" s="36"/>
      <c r="B146" s="182"/>
      <c r="C146" s="36"/>
      <c r="D146" s="36"/>
      <c r="E146" s="44"/>
      <c r="F146" s="68" t="s">
        <v>62</v>
      </c>
      <c r="G146" s="79" t="s">
        <v>14</v>
      </c>
      <c r="H146" s="33">
        <v>2500</v>
      </c>
      <c r="I146" s="42"/>
      <c r="J146" s="33">
        <f t="shared" si="19"/>
        <v>2750</v>
      </c>
      <c r="K146" s="42">
        <f t="shared" si="20"/>
        <v>0</v>
      </c>
      <c r="L146" s="33">
        <f t="shared" si="21"/>
        <v>3025.0000000000005</v>
      </c>
      <c r="M146" s="42">
        <f t="shared" si="22"/>
        <v>0</v>
      </c>
    </row>
    <row r="147" s="5" customFormat="1" ht="18" customHeight="1">
      <c r="A147" s="36"/>
      <c r="B147" s="182"/>
      <c r="C147" s="36"/>
      <c r="D147" s="36"/>
      <c r="E147" s="44"/>
      <c r="F147" s="68" t="s">
        <v>66</v>
      </c>
      <c r="G147" s="79" t="s">
        <v>14</v>
      </c>
      <c r="H147" s="33">
        <v>300</v>
      </c>
      <c r="I147" s="42"/>
      <c r="J147" s="33">
        <f t="shared" si="19"/>
        <v>330</v>
      </c>
      <c r="K147" s="42">
        <f t="shared" si="20"/>
        <v>0</v>
      </c>
      <c r="L147" s="33">
        <f t="shared" si="21"/>
        <v>363.00000000000006</v>
      </c>
      <c r="M147" s="42">
        <f t="shared" si="22"/>
        <v>0</v>
      </c>
    </row>
    <row r="148" s="5" customFormat="1" ht="18" customHeight="1">
      <c r="A148" s="36"/>
      <c r="B148" s="182"/>
      <c r="C148" s="36"/>
      <c r="D148" s="36"/>
      <c r="E148" s="44"/>
      <c r="F148" s="68" t="s">
        <v>18</v>
      </c>
      <c r="G148" s="79" t="s">
        <v>14</v>
      </c>
      <c r="H148" s="33"/>
      <c r="I148" s="42">
        <v>2000</v>
      </c>
      <c r="J148" s="33">
        <f t="shared" si="19"/>
        <v>0</v>
      </c>
      <c r="K148" s="42">
        <f t="shared" si="20"/>
        <v>2200</v>
      </c>
      <c r="L148" s="33">
        <f t="shared" si="21"/>
        <v>0</v>
      </c>
      <c r="M148" s="42">
        <f t="shared" si="22"/>
        <v>2420</v>
      </c>
    </row>
    <row r="149" s="5" customFormat="1" ht="18" customHeight="1">
      <c r="A149" s="36"/>
      <c r="B149" s="182"/>
      <c r="C149" s="36"/>
      <c r="D149" s="36"/>
      <c r="E149" s="128"/>
      <c r="F149" s="36" t="s">
        <v>39</v>
      </c>
      <c r="G149" s="79" t="s">
        <v>14</v>
      </c>
      <c r="H149" s="33">
        <v>1000</v>
      </c>
      <c r="I149" s="129"/>
      <c r="J149" s="33">
        <f t="shared" si="19"/>
        <v>1100</v>
      </c>
      <c r="K149" s="42">
        <f t="shared" si="20"/>
        <v>0</v>
      </c>
      <c r="L149" s="33">
        <f t="shared" si="21"/>
        <v>1210</v>
      </c>
      <c r="M149" s="42">
        <f t="shared" si="22"/>
        <v>0</v>
      </c>
    </row>
    <row r="150" s="5" customFormat="1" ht="18" customHeight="1">
      <c r="A150" s="36"/>
      <c r="B150" s="184"/>
      <c r="C150" s="133"/>
      <c r="D150" s="133"/>
      <c r="E150" s="132"/>
      <c r="F150" s="133"/>
      <c r="G150" s="48" t="s">
        <v>27</v>
      </c>
      <c r="H150" s="51">
        <v>1000</v>
      </c>
      <c r="I150" s="134"/>
      <c r="J150" s="51">
        <f t="shared" si="19"/>
        <v>1100</v>
      </c>
      <c r="K150" s="50">
        <f t="shared" si="20"/>
        <v>0</v>
      </c>
      <c r="L150" s="51">
        <f t="shared" si="21"/>
        <v>1210</v>
      </c>
      <c r="M150" s="50">
        <f t="shared" si="22"/>
        <v>0</v>
      </c>
    </row>
    <row r="151" s="5" customFormat="1" ht="22.5" customHeight="1">
      <c r="A151" s="210"/>
      <c r="B151" s="53" t="s">
        <v>22</v>
      </c>
      <c r="C151" s="152"/>
      <c r="D151" s="152"/>
      <c r="E151" s="162"/>
      <c r="F151" s="152"/>
      <c r="G151" s="163"/>
      <c r="H151" s="156">
        <f>SUM(H143:H150)</f>
        <v>7200</v>
      </c>
      <c r="I151" s="156">
        <f t="shared" ref="I151:M151" si="26">SUM(I143:I150)</f>
        <v>2000</v>
      </c>
      <c r="J151" s="156">
        <f t="shared" si="26"/>
        <v>7920</v>
      </c>
      <c r="K151" s="156">
        <f t="shared" si="26"/>
        <v>2200</v>
      </c>
      <c r="L151" s="156">
        <f t="shared" si="26"/>
        <v>8712</v>
      </c>
      <c r="M151" s="156">
        <f t="shared" si="26"/>
        <v>2420</v>
      </c>
    </row>
    <row r="152" s="5" customFormat="1" ht="51" customHeight="1">
      <c r="A152" s="36">
        <v>18</v>
      </c>
      <c r="B152" s="220" t="s">
        <v>92</v>
      </c>
      <c r="C152" s="165"/>
      <c r="D152" s="165"/>
      <c r="E152" s="89" t="s">
        <v>76</v>
      </c>
      <c r="F152" s="88"/>
      <c r="G152" s="221" t="s">
        <v>26</v>
      </c>
      <c r="H152" s="64"/>
      <c r="I152" s="63"/>
      <c r="J152" s="64">
        <f t="shared" si="19"/>
        <v>0</v>
      </c>
      <c r="K152" s="65">
        <f t="shared" si="20"/>
        <v>0</v>
      </c>
      <c r="L152" s="64">
        <f t="shared" si="21"/>
        <v>0</v>
      </c>
      <c r="M152" s="65">
        <f t="shared" si="22"/>
        <v>0</v>
      </c>
    </row>
    <row r="153" s="5" customFormat="1" ht="18.75" customHeight="1">
      <c r="A153" s="36"/>
      <c r="B153" s="126"/>
      <c r="C153" s="222"/>
      <c r="D153" s="222"/>
      <c r="E153" s="44"/>
      <c r="F153" s="38" t="s">
        <v>93</v>
      </c>
      <c r="G153" s="123"/>
      <c r="H153" s="33">
        <v>3000</v>
      </c>
      <c r="I153" s="149"/>
      <c r="J153" s="33">
        <f t="shared" si="19"/>
        <v>3300.0000000000005</v>
      </c>
      <c r="K153" s="42">
        <f t="shared" si="20"/>
        <v>0</v>
      </c>
      <c r="L153" s="33">
        <f t="shared" si="21"/>
        <v>3630.0000000000009</v>
      </c>
      <c r="M153" s="42">
        <f t="shared" si="22"/>
        <v>0</v>
      </c>
    </row>
    <row r="154" s="5" customFormat="1" ht="16.5" customHeight="1">
      <c r="A154" s="36"/>
      <c r="B154" s="130"/>
      <c r="C154" s="223"/>
      <c r="D154" s="223"/>
      <c r="E154" s="47"/>
      <c r="F154" s="46"/>
      <c r="G154" s="224" t="s">
        <v>27</v>
      </c>
      <c r="H154" s="51">
        <v>3000</v>
      </c>
      <c r="I154" s="144"/>
      <c r="J154" s="51">
        <f t="shared" si="19"/>
        <v>3300.0000000000005</v>
      </c>
      <c r="K154" s="50">
        <f t="shared" si="20"/>
        <v>0</v>
      </c>
      <c r="L154" s="51">
        <f t="shared" si="21"/>
        <v>3630.0000000000009</v>
      </c>
      <c r="M154" s="50">
        <f t="shared" si="22"/>
        <v>0</v>
      </c>
    </row>
    <row r="155" s="5" customFormat="1" ht="18.75" customHeight="1">
      <c r="A155" s="210"/>
      <c r="B155" s="225" t="s">
        <v>22</v>
      </c>
      <c r="C155" s="226"/>
      <c r="D155" s="226"/>
      <c r="E155" s="227"/>
      <c r="F155" s="226"/>
      <c r="G155" s="228"/>
      <c r="H155" s="229">
        <f>SUM(H152:H154)</f>
        <v>6000</v>
      </c>
      <c r="I155" s="230">
        <f>SUM(I152:I154)</f>
        <v>0</v>
      </c>
      <c r="J155" s="229">
        <f t="shared" ref="J155:M155" si="27">SUM(J152:J154)</f>
        <v>6600.0000000000009</v>
      </c>
      <c r="K155" s="229">
        <f t="shared" si="27"/>
        <v>0</v>
      </c>
      <c r="L155" s="229">
        <f t="shared" si="27"/>
        <v>7260.0000000000018</v>
      </c>
      <c r="M155" s="229">
        <f t="shared" si="27"/>
        <v>0</v>
      </c>
    </row>
    <row r="156" s="5" customFormat="1" ht="66" customHeight="1">
      <c r="A156" s="36">
        <v>19</v>
      </c>
      <c r="B156" s="231" t="s">
        <v>94</v>
      </c>
      <c r="C156" s="60"/>
      <c r="D156" s="60"/>
      <c r="E156" s="193" t="s">
        <v>82</v>
      </c>
      <c r="F156" s="232"/>
      <c r="G156" s="233" t="s">
        <v>14</v>
      </c>
      <c r="H156" s="62"/>
      <c r="I156" s="63"/>
      <c r="J156" s="64">
        <f t="shared" si="19"/>
        <v>0</v>
      </c>
      <c r="K156" s="65">
        <f t="shared" si="20"/>
        <v>0</v>
      </c>
      <c r="L156" s="64">
        <f t="shared" si="21"/>
        <v>0</v>
      </c>
      <c r="M156" s="65">
        <f t="shared" si="22"/>
        <v>0</v>
      </c>
    </row>
    <row r="157" s="5" customFormat="1" ht="22.5" customHeight="1">
      <c r="A157" s="36"/>
      <c r="B157" s="234"/>
      <c r="C157" s="188"/>
      <c r="D157" s="188"/>
      <c r="E157" s="44"/>
      <c r="F157" s="68" t="s">
        <v>95</v>
      </c>
      <c r="G157" s="79" t="s">
        <v>14</v>
      </c>
      <c r="H157" s="235">
        <v>4000</v>
      </c>
      <c r="I157" s="236"/>
      <c r="J157" s="33">
        <f t="shared" si="19"/>
        <v>4400</v>
      </c>
      <c r="K157" s="42">
        <f t="shared" si="20"/>
        <v>0</v>
      </c>
      <c r="L157" s="33">
        <f t="shared" si="21"/>
        <v>4840</v>
      </c>
      <c r="M157" s="42">
        <f t="shared" si="22"/>
        <v>0</v>
      </c>
    </row>
    <row r="158" s="5" customFormat="1" ht="21.75" customHeight="1">
      <c r="A158" s="36"/>
      <c r="B158" s="234"/>
      <c r="C158" s="188"/>
      <c r="D158" s="188"/>
      <c r="E158" s="44"/>
      <c r="F158" s="38" t="s">
        <v>17</v>
      </c>
      <c r="G158" s="79" t="s">
        <v>14</v>
      </c>
      <c r="H158" s="235">
        <v>1000</v>
      </c>
      <c r="I158" s="236"/>
      <c r="J158" s="33">
        <f t="shared" si="19"/>
        <v>1100</v>
      </c>
      <c r="K158" s="42">
        <f t="shared" si="20"/>
        <v>0</v>
      </c>
      <c r="L158" s="33">
        <f t="shared" si="21"/>
        <v>1210</v>
      </c>
      <c r="M158" s="42">
        <f t="shared" si="22"/>
        <v>0</v>
      </c>
    </row>
    <row r="159" s="5" customFormat="1" ht="17.25" customHeight="1">
      <c r="A159" s="36"/>
      <c r="B159" s="234"/>
      <c r="C159" s="188"/>
      <c r="D159" s="188"/>
      <c r="E159" s="44"/>
      <c r="F159" s="38" t="s">
        <v>96</v>
      </c>
      <c r="G159" s="79" t="s">
        <v>14</v>
      </c>
      <c r="H159" s="235">
        <v>600</v>
      </c>
      <c r="I159" s="236"/>
      <c r="J159" s="33">
        <f t="shared" si="19"/>
        <v>660</v>
      </c>
      <c r="K159" s="42">
        <f t="shared" si="20"/>
        <v>0</v>
      </c>
      <c r="L159" s="33">
        <f t="shared" si="21"/>
        <v>726.00000000000011</v>
      </c>
      <c r="M159" s="42">
        <f t="shared" si="22"/>
        <v>0</v>
      </c>
    </row>
    <row r="160" s="5" customFormat="1" ht="28.5" customHeight="1">
      <c r="A160" s="36"/>
      <c r="B160" s="234"/>
      <c r="C160" s="188"/>
      <c r="D160" s="188"/>
      <c r="E160" s="44"/>
      <c r="F160" s="68" t="s">
        <v>97</v>
      </c>
      <c r="G160" s="79" t="s">
        <v>14</v>
      </c>
      <c r="H160" s="235">
        <v>900</v>
      </c>
      <c r="I160" s="236"/>
      <c r="J160" s="33">
        <f t="shared" si="19"/>
        <v>990.00000000000011</v>
      </c>
      <c r="K160" s="42">
        <f t="shared" si="20"/>
        <v>0</v>
      </c>
      <c r="L160" s="33">
        <f t="shared" si="21"/>
        <v>1089.0000000000002</v>
      </c>
      <c r="M160" s="42">
        <f t="shared" si="22"/>
        <v>0</v>
      </c>
    </row>
    <row r="161" s="5" customFormat="1" ht="15.75" customHeight="1">
      <c r="A161" s="36"/>
      <c r="B161" s="234"/>
      <c r="C161" s="188"/>
      <c r="D161" s="188"/>
      <c r="E161" s="44"/>
      <c r="F161" s="38" t="s">
        <v>98</v>
      </c>
      <c r="G161" s="79" t="s">
        <v>14</v>
      </c>
      <c r="H161" s="235">
        <v>300</v>
      </c>
      <c r="I161" s="236"/>
      <c r="J161" s="33">
        <f t="shared" si="19"/>
        <v>330</v>
      </c>
      <c r="K161" s="42">
        <f t="shared" si="20"/>
        <v>0</v>
      </c>
      <c r="L161" s="33">
        <f t="shared" si="21"/>
        <v>363.00000000000006</v>
      </c>
      <c r="M161" s="42">
        <f t="shared" si="22"/>
        <v>0</v>
      </c>
    </row>
    <row r="162" s="5" customFormat="1" ht="0.75" customHeight="1">
      <c r="A162" s="36"/>
      <c r="B162" s="234"/>
      <c r="C162" s="188"/>
      <c r="D162" s="188"/>
      <c r="E162" s="44"/>
      <c r="F162" s="68"/>
      <c r="G162" s="79"/>
      <c r="H162" s="237"/>
      <c r="I162" s="238"/>
      <c r="J162" s="33">
        <f t="shared" si="19"/>
        <v>0</v>
      </c>
      <c r="K162" s="42">
        <f t="shared" si="20"/>
        <v>0</v>
      </c>
      <c r="L162" s="33">
        <f t="shared" si="21"/>
        <v>0</v>
      </c>
      <c r="M162" s="42">
        <f t="shared" si="22"/>
        <v>0</v>
      </c>
    </row>
    <row r="163" s="5" customFormat="1" ht="29.25" customHeight="1">
      <c r="A163" s="36"/>
      <c r="B163" s="234"/>
      <c r="C163" s="188"/>
      <c r="D163" s="188"/>
      <c r="E163" s="44"/>
      <c r="F163" s="68" t="s">
        <v>99</v>
      </c>
      <c r="G163" s="79" t="s">
        <v>14</v>
      </c>
      <c r="H163" s="235">
        <v>12000</v>
      </c>
      <c r="I163" s="236"/>
      <c r="J163" s="33">
        <f t="shared" si="19"/>
        <v>13200.000000000002</v>
      </c>
      <c r="K163" s="42">
        <f t="shared" si="20"/>
        <v>0</v>
      </c>
      <c r="L163" s="33">
        <f t="shared" si="21"/>
        <v>14520.000000000004</v>
      </c>
      <c r="M163" s="42">
        <f t="shared" si="22"/>
        <v>0</v>
      </c>
    </row>
    <row r="164" s="5" customFormat="1" ht="14.25" customHeight="1">
      <c r="A164" s="36"/>
      <c r="B164" s="234"/>
      <c r="C164" s="188"/>
      <c r="D164" s="188"/>
      <c r="E164" s="44"/>
      <c r="F164" s="38" t="s">
        <v>100</v>
      </c>
      <c r="G164" s="79" t="s">
        <v>14</v>
      </c>
      <c r="H164" s="235"/>
      <c r="I164" s="238">
        <v>30000</v>
      </c>
      <c r="J164" s="33">
        <f t="shared" si="19"/>
        <v>0</v>
      </c>
      <c r="K164" s="42">
        <f t="shared" si="20"/>
        <v>33000</v>
      </c>
      <c r="L164" s="33">
        <f t="shared" si="21"/>
        <v>0</v>
      </c>
      <c r="M164" s="42">
        <f t="shared" si="22"/>
        <v>36300</v>
      </c>
    </row>
    <row r="165" s="5" customFormat="1" ht="28.5" customHeight="1">
      <c r="A165" s="36"/>
      <c r="B165" s="234"/>
      <c r="C165" s="188"/>
      <c r="D165" s="188"/>
      <c r="E165" s="44"/>
      <c r="F165" s="68" t="s">
        <v>101</v>
      </c>
      <c r="G165" s="79" t="s">
        <v>14</v>
      </c>
      <c r="H165" s="183"/>
      <c r="I165" s="42">
        <v>9000</v>
      </c>
      <c r="J165" s="33">
        <f t="shared" si="19"/>
        <v>0</v>
      </c>
      <c r="K165" s="42">
        <f t="shared" si="20"/>
        <v>9900</v>
      </c>
      <c r="L165" s="33">
        <f t="shared" si="21"/>
        <v>0</v>
      </c>
      <c r="M165" s="42">
        <f t="shared" si="22"/>
        <v>10890</v>
      </c>
    </row>
    <row r="166" s="5" customFormat="1" ht="14.25" customHeight="1">
      <c r="A166" s="36"/>
      <c r="B166" s="234"/>
      <c r="C166" s="36"/>
      <c r="D166" s="36"/>
      <c r="E166" s="44"/>
      <c r="F166" s="68" t="s">
        <v>102</v>
      </c>
      <c r="G166" s="79" t="s">
        <v>14</v>
      </c>
      <c r="H166" s="33">
        <v>9000</v>
      </c>
      <c r="I166" s="129"/>
      <c r="J166" s="33">
        <f t="shared" si="19"/>
        <v>9900</v>
      </c>
      <c r="K166" s="42">
        <f t="shared" si="20"/>
        <v>0</v>
      </c>
      <c r="L166" s="33">
        <f t="shared" si="21"/>
        <v>10890</v>
      </c>
      <c r="M166" s="42">
        <f t="shared" si="22"/>
        <v>0</v>
      </c>
    </row>
    <row r="167" s="5" customFormat="1" ht="20.25" customHeight="1">
      <c r="A167" s="36"/>
      <c r="B167" s="234"/>
      <c r="C167" s="36"/>
      <c r="D167" s="36"/>
      <c r="E167" s="44"/>
      <c r="F167" s="68" t="s">
        <v>79</v>
      </c>
      <c r="G167" s="79" t="s">
        <v>14</v>
      </c>
      <c r="H167" s="33"/>
      <c r="I167" s="42">
        <v>6000</v>
      </c>
      <c r="J167" s="33">
        <f t="shared" si="19"/>
        <v>0</v>
      </c>
      <c r="K167" s="42">
        <f t="shared" si="20"/>
        <v>6600.0000000000009</v>
      </c>
      <c r="L167" s="33">
        <f t="shared" si="21"/>
        <v>0</v>
      </c>
      <c r="M167" s="42">
        <f t="shared" si="22"/>
        <v>7260.0000000000018</v>
      </c>
    </row>
    <row r="168" s="5" customFormat="1" ht="55.5" customHeight="1">
      <c r="A168" s="36"/>
      <c r="B168" s="234"/>
      <c r="C168" s="36"/>
      <c r="D168" s="36"/>
      <c r="E168" s="44"/>
      <c r="F168" s="68" t="s">
        <v>103</v>
      </c>
      <c r="G168" s="79"/>
      <c r="H168" s="33"/>
      <c r="I168" s="42">
        <v>18000</v>
      </c>
      <c r="J168" s="33">
        <f t="shared" si="19"/>
        <v>0</v>
      </c>
      <c r="K168" s="42">
        <f t="shared" si="20"/>
        <v>19800</v>
      </c>
      <c r="L168" s="33">
        <f t="shared" si="21"/>
        <v>0</v>
      </c>
      <c r="M168" s="42">
        <f t="shared" si="22"/>
        <v>21780</v>
      </c>
    </row>
    <row r="169" s="5" customFormat="1" ht="15" customHeight="1">
      <c r="A169" s="36"/>
      <c r="B169" s="239"/>
      <c r="C169" s="133"/>
      <c r="D169" s="133"/>
      <c r="E169" s="47"/>
      <c r="F169" s="70" t="s">
        <v>104</v>
      </c>
      <c r="G169" s="48" t="s">
        <v>14</v>
      </c>
      <c r="H169" s="51">
        <v>1000</v>
      </c>
      <c r="I169" s="50"/>
      <c r="J169" s="51">
        <f t="shared" si="19"/>
        <v>1100</v>
      </c>
      <c r="K169" s="50">
        <f t="shared" si="20"/>
        <v>0</v>
      </c>
      <c r="L169" s="51">
        <f t="shared" si="21"/>
        <v>1210</v>
      </c>
      <c r="M169" s="50">
        <f t="shared" si="22"/>
        <v>0</v>
      </c>
    </row>
    <row r="170" s="5" customFormat="1" ht="24.75" customHeight="1">
      <c r="A170" s="36"/>
      <c r="B170" s="161" t="s">
        <v>22</v>
      </c>
      <c r="C170" s="152"/>
      <c r="D170" s="152"/>
      <c r="E170" s="162"/>
      <c r="F170" s="152"/>
      <c r="G170" s="163"/>
      <c r="H170" s="156">
        <f>SUM(H156:H169)</f>
        <v>28800</v>
      </c>
      <c r="I170" s="218">
        <f>SUM(I156:I169)</f>
        <v>63000</v>
      </c>
      <c r="J170" s="156">
        <f t="shared" ref="J170:M170" si="28">SUM(J156:J169)</f>
        <v>31680</v>
      </c>
      <c r="K170" s="156">
        <f t="shared" si="28"/>
        <v>69300</v>
      </c>
      <c r="L170" s="156">
        <f t="shared" si="28"/>
        <v>34848</v>
      </c>
      <c r="M170" s="156">
        <f t="shared" si="28"/>
        <v>76230</v>
      </c>
    </row>
    <row r="171" s="5" customFormat="1" ht="48" customHeight="1">
      <c r="A171" s="36">
        <v>20</v>
      </c>
      <c r="B171" s="59" t="s">
        <v>105</v>
      </c>
      <c r="C171" s="186"/>
      <c r="D171" s="186"/>
      <c r="E171" s="240" t="s">
        <v>106</v>
      </c>
      <c r="F171" s="146"/>
      <c r="G171" s="241" t="s">
        <v>24</v>
      </c>
      <c r="H171" s="189"/>
      <c r="I171" s="65"/>
      <c r="J171" s="64">
        <f t="shared" si="19"/>
        <v>0</v>
      </c>
      <c r="K171" s="65">
        <f t="shared" si="20"/>
        <v>0</v>
      </c>
      <c r="L171" s="64">
        <f t="shared" si="21"/>
        <v>0</v>
      </c>
      <c r="M171" s="65">
        <f t="shared" si="22"/>
        <v>0</v>
      </c>
    </row>
    <row r="172" s="5" customFormat="1" ht="22.5" customHeight="1">
      <c r="A172" s="36"/>
      <c r="B172" s="66"/>
      <c r="C172" s="67"/>
      <c r="D172" s="188"/>
      <c r="E172" s="44"/>
      <c r="F172" s="68" t="s">
        <v>107</v>
      </c>
      <c r="G172" s="79" t="s">
        <v>14</v>
      </c>
      <c r="H172" s="33">
        <v>5000</v>
      </c>
      <c r="I172" s="129"/>
      <c r="J172" s="33">
        <f t="shared" si="19"/>
        <v>5500</v>
      </c>
      <c r="K172" s="42">
        <f t="shared" si="20"/>
        <v>0</v>
      </c>
      <c r="L172" s="33">
        <f t="shared" si="21"/>
        <v>6050.0000000000009</v>
      </c>
      <c r="M172" s="42">
        <f t="shared" si="22"/>
        <v>0</v>
      </c>
    </row>
    <row r="173" s="5" customFormat="1" ht="24.75" customHeight="1">
      <c r="A173" s="36"/>
      <c r="B173" s="66"/>
      <c r="C173" s="67"/>
      <c r="D173" s="188"/>
      <c r="E173" s="44"/>
      <c r="F173" s="68" t="s">
        <v>108</v>
      </c>
      <c r="G173" s="79" t="s">
        <v>14</v>
      </c>
      <c r="H173" s="183"/>
      <c r="I173" s="42">
        <v>4000</v>
      </c>
      <c r="J173" s="33">
        <f t="shared" si="19"/>
        <v>0</v>
      </c>
      <c r="K173" s="42">
        <f t="shared" si="20"/>
        <v>4400</v>
      </c>
      <c r="L173" s="33">
        <f t="shared" si="21"/>
        <v>0</v>
      </c>
      <c r="M173" s="42">
        <f t="shared" si="22"/>
        <v>4840</v>
      </c>
    </row>
    <row r="174" s="5" customFormat="1" ht="18" customHeight="1">
      <c r="A174" s="36"/>
      <c r="B174" s="182"/>
      <c r="C174" s="36"/>
      <c r="D174" s="36"/>
      <c r="E174" s="44"/>
      <c r="F174" s="38" t="s">
        <v>29</v>
      </c>
      <c r="G174" s="79" t="s">
        <v>14</v>
      </c>
      <c r="H174" s="33">
        <v>3000</v>
      </c>
      <c r="I174" s="129"/>
      <c r="J174" s="33">
        <f t="shared" si="19"/>
        <v>3300.0000000000005</v>
      </c>
      <c r="K174" s="42">
        <f t="shared" si="20"/>
        <v>0</v>
      </c>
      <c r="L174" s="33">
        <f t="shared" si="21"/>
        <v>3630.0000000000009</v>
      </c>
      <c r="M174" s="42">
        <f t="shared" si="22"/>
        <v>0</v>
      </c>
    </row>
    <row r="175" s="5" customFormat="1" ht="18" customHeight="1">
      <c r="A175" s="36"/>
      <c r="B175" s="182"/>
      <c r="C175" s="36"/>
      <c r="D175" s="36"/>
      <c r="E175" s="44"/>
      <c r="F175" s="38"/>
      <c r="G175" s="79" t="s">
        <v>27</v>
      </c>
      <c r="H175" s="33">
        <v>3000</v>
      </c>
      <c r="I175" s="129"/>
      <c r="J175" s="33">
        <f t="shared" si="19"/>
        <v>3300.0000000000005</v>
      </c>
      <c r="K175" s="42">
        <f t="shared" si="20"/>
        <v>0</v>
      </c>
      <c r="L175" s="33">
        <f t="shared" si="21"/>
        <v>3630.0000000000009</v>
      </c>
      <c r="M175" s="42">
        <f t="shared" si="22"/>
        <v>0</v>
      </c>
    </row>
    <row r="176" s="5" customFormat="1" ht="26.25" customHeight="1">
      <c r="A176" s="36"/>
      <c r="B176" s="182"/>
      <c r="C176" s="36"/>
      <c r="D176" s="36"/>
      <c r="E176" s="44"/>
      <c r="F176" s="68" t="s">
        <v>109</v>
      </c>
      <c r="G176" s="79" t="s">
        <v>14</v>
      </c>
      <c r="H176" s="183"/>
      <c r="I176" s="42">
        <v>10000</v>
      </c>
      <c r="J176" s="33">
        <f t="shared" si="19"/>
        <v>0</v>
      </c>
      <c r="K176" s="42">
        <f t="shared" si="20"/>
        <v>11000</v>
      </c>
      <c r="L176" s="33">
        <f t="shared" si="21"/>
        <v>0</v>
      </c>
      <c r="M176" s="42">
        <f t="shared" si="22"/>
        <v>12100.000000000002</v>
      </c>
    </row>
    <row r="177" s="5" customFormat="1" ht="18" customHeight="1">
      <c r="A177" s="36"/>
      <c r="B177" s="184"/>
      <c r="C177" s="133"/>
      <c r="D177" s="133"/>
      <c r="E177" s="132"/>
      <c r="F177" s="46" t="s">
        <v>66</v>
      </c>
      <c r="G177" s="48" t="s">
        <v>14</v>
      </c>
      <c r="H177" s="217"/>
      <c r="I177" s="134">
        <v>1000</v>
      </c>
      <c r="J177" s="51">
        <f t="shared" si="19"/>
        <v>0</v>
      </c>
      <c r="K177" s="50">
        <f t="shared" si="20"/>
        <v>1100</v>
      </c>
      <c r="L177" s="51">
        <f t="shared" si="21"/>
        <v>0</v>
      </c>
      <c r="M177" s="50">
        <f t="shared" si="22"/>
        <v>1210</v>
      </c>
    </row>
    <row r="178" s="5" customFormat="1" ht="18" customHeight="1">
      <c r="A178" s="36"/>
      <c r="B178" s="185" t="s">
        <v>22</v>
      </c>
      <c r="C178" s="152"/>
      <c r="D178" s="152"/>
      <c r="E178" s="162"/>
      <c r="F178" s="152"/>
      <c r="G178" s="163"/>
      <c r="H178" s="156">
        <f>SUM(H171:H177)</f>
        <v>11000</v>
      </c>
      <c r="I178" s="156">
        <f t="shared" ref="I178:M178" si="29">SUM(I171:I177)</f>
        <v>15000</v>
      </c>
      <c r="J178" s="156">
        <f t="shared" si="29"/>
        <v>12100</v>
      </c>
      <c r="K178" s="156">
        <f t="shared" si="29"/>
        <v>16500</v>
      </c>
      <c r="L178" s="156">
        <f t="shared" si="29"/>
        <v>13310.000000000004</v>
      </c>
      <c r="M178" s="156">
        <f t="shared" si="29"/>
        <v>18150</v>
      </c>
    </row>
    <row r="179" ht="58.5" customHeight="1">
      <c r="A179" s="36">
        <v>21</v>
      </c>
      <c r="B179" s="220" t="s">
        <v>110</v>
      </c>
      <c r="C179" s="186"/>
      <c r="D179" s="242"/>
      <c r="E179" s="180" t="s">
        <v>106</v>
      </c>
      <c r="F179" s="113"/>
      <c r="G179" s="181" t="s">
        <v>24</v>
      </c>
      <c r="H179" s="189"/>
      <c r="I179" s="65">
        <v>0</v>
      </c>
      <c r="J179" s="64">
        <f t="shared" si="19"/>
        <v>0</v>
      </c>
      <c r="K179" s="65">
        <f t="shared" si="20"/>
        <v>0</v>
      </c>
      <c r="L179" s="64">
        <f t="shared" si="21"/>
        <v>0</v>
      </c>
      <c r="M179" s="65">
        <f t="shared" si="22"/>
        <v>0</v>
      </c>
    </row>
    <row r="180" ht="24" customHeight="1">
      <c r="A180" s="36"/>
      <c r="B180" s="126"/>
      <c r="C180" s="67"/>
      <c r="D180" s="188"/>
      <c r="E180" s="128"/>
      <c r="F180" s="38" t="s">
        <v>29</v>
      </c>
      <c r="G180" s="79" t="s">
        <v>14</v>
      </c>
      <c r="H180" s="33">
        <v>1000</v>
      </c>
      <c r="I180" s="42">
        <v>0</v>
      </c>
      <c r="J180" s="33">
        <v>1210</v>
      </c>
      <c r="K180" s="42">
        <f t="shared" si="20"/>
        <v>0</v>
      </c>
      <c r="L180" s="33">
        <f t="shared" si="21"/>
        <v>1331</v>
      </c>
      <c r="M180" s="42">
        <f t="shared" si="22"/>
        <v>0</v>
      </c>
    </row>
    <row r="181" ht="20.25" customHeight="1">
      <c r="A181" s="36"/>
      <c r="B181" s="126"/>
      <c r="C181" s="67"/>
      <c r="D181" s="188"/>
      <c r="E181" s="128"/>
      <c r="F181" s="36"/>
      <c r="G181" s="125" t="s">
        <v>27</v>
      </c>
      <c r="H181" s="33">
        <v>1000</v>
      </c>
      <c r="I181" s="42">
        <v>0</v>
      </c>
      <c r="J181" s="33">
        <v>1210</v>
      </c>
      <c r="K181" s="42">
        <f t="shared" si="20"/>
        <v>0</v>
      </c>
      <c r="L181" s="33">
        <f t="shared" si="21"/>
        <v>1331</v>
      </c>
      <c r="M181" s="42">
        <f t="shared" si="22"/>
        <v>0</v>
      </c>
    </row>
    <row r="182" ht="18" customHeight="1">
      <c r="A182" s="36"/>
      <c r="B182" s="126"/>
      <c r="C182" s="36"/>
      <c r="D182" s="36"/>
      <c r="E182" s="128"/>
      <c r="F182" s="38" t="s">
        <v>111</v>
      </c>
      <c r="G182" s="79" t="s">
        <v>14</v>
      </c>
      <c r="H182" s="33">
        <v>1000</v>
      </c>
      <c r="I182" s="42">
        <v>0</v>
      </c>
      <c r="J182" s="33">
        <f t="shared" si="19"/>
        <v>1100</v>
      </c>
      <c r="K182" s="42">
        <f t="shared" si="20"/>
        <v>0</v>
      </c>
      <c r="L182" s="33">
        <f t="shared" si="21"/>
        <v>1210</v>
      </c>
      <c r="M182" s="42">
        <f t="shared" si="22"/>
        <v>0</v>
      </c>
    </row>
    <row r="183" ht="18" customHeight="1">
      <c r="A183" s="36"/>
      <c r="B183" s="130"/>
      <c r="C183" s="133"/>
      <c r="D183" s="133"/>
      <c r="E183" s="132"/>
      <c r="F183" s="133"/>
      <c r="G183" s="216" t="s">
        <v>27</v>
      </c>
      <c r="H183" s="51">
        <v>3000</v>
      </c>
      <c r="I183" s="50">
        <v>0</v>
      </c>
      <c r="J183" s="51">
        <f t="shared" si="19"/>
        <v>3300.0000000000005</v>
      </c>
      <c r="K183" s="50">
        <f t="shared" si="20"/>
        <v>0</v>
      </c>
      <c r="L183" s="51">
        <f t="shared" si="21"/>
        <v>3630.0000000000009</v>
      </c>
      <c r="M183" s="50">
        <f t="shared" si="22"/>
        <v>0</v>
      </c>
    </row>
    <row r="184" ht="18.75" customHeight="1">
      <c r="A184" s="36"/>
      <c r="B184" s="185" t="s">
        <v>22</v>
      </c>
      <c r="C184" s="152"/>
      <c r="D184" s="152"/>
      <c r="E184" s="162"/>
      <c r="F184" s="152"/>
      <c r="G184" s="163"/>
      <c r="H184" s="156">
        <f>SUM(H179:H183)</f>
        <v>6000</v>
      </c>
      <c r="I184" s="218">
        <f>SUM(I179:I183)</f>
        <v>0</v>
      </c>
      <c r="J184" s="156">
        <f t="shared" ref="J184:M184" si="30">SUM(J179:J183)</f>
        <v>6820</v>
      </c>
      <c r="K184" s="156">
        <f t="shared" si="30"/>
        <v>0</v>
      </c>
      <c r="L184" s="156">
        <f t="shared" si="30"/>
        <v>7502.0000000000009</v>
      </c>
      <c r="M184" s="156">
        <f t="shared" si="30"/>
        <v>0</v>
      </c>
    </row>
    <row r="185" ht="29.25" customHeight="1">
      <c r="A185" s="36">
        <v>22</v>
      </c>
      <c r="B185" s="59" t="s">
        <v>112</v>
      </c>
      <c r="C185" s="186"/>
      <c r="D185" s="242"/>
      <c r="E185" s="240" t="s">
        <v>106</v>
      </c>
      <c r="F185" s="113"/>
      <c r="G185" s="181" t="s">
        <v>24</v>
      </c>
      <c r="H185" s="189"/>
      <c r="I185" s="190"/>
      <c r="J185" s="64">
        <f t="shared" ref="J185:K248" si="31">H185*1.1</f>
        <v>0</v>
      </c>
      <c r="K185" s="65">
        <f t="shared" ref="K185:K248" si="32">I185*1.1</f>
        <v>0</v>
      </c>
      <c r="L185" s="64">
        <f t="shared" ref="L185:L248" si="33">J185*1.1</f>
        <v>0</v>
      </c>
      <c r="M185" s="65">
        <f t="shared" ref="M185:M248" si="34">K185*1.1</f>
        <v>0</v>
      </c>
    </row>
    <row r="186" ht="18" customHeight="1">
      <c r="A186" s="36"/>
      <c r="B186" s="182"/>
      <c r="C186" s="36"/>
      <c r="D186" s="36"/>
      <c r="E186" s="44"/>
      <c r="F186" s="38" t="s">
        <v>29</v>
      </c>
      <c r="G186" s="79" t="s">
        <v>14</v>
      </c>
      <c r="H186" s="33">
        <v>3000</v>
      </c>
      <c r="I186" s="129"/>
      <c r="J186" s="33">
        <f t="shared" si="31"/>
        <v>3300.0000000000005</v>
      </c>
      <c r="K186" s="42">
        <f t="shared" si="32"/>
        <v>0</v>
      </c>
      <c r="L186" s="33">
        <f t="shared" si="33"/>
        <v>3630.0000000000009</v>
      </c>
      <c r="M186" s="42">
        <f t="shared" si="34"/>
        <v>0</v>
      </c>
    </row>
    <row r="187" ht="18" customHeight="1">
      <c r="A187" s="36"/>
      <c r="B187" s="182"/>
      <c r="C187" s="36"/>
      <c r="D187" s="36"/>
      <c r="E187" s="44"/>
      <c r="F187" s="38"/>
      <c r="G187" s="123" t="s">
        <v>27</v>
      </c>
      <c r="H187" s="33">
        <v>3000</v>
      </c>
      <c r="I187" s="129"/>
      <c r="J187" s="33">
        <f t="shared" si="31"/>
        <v>3300.0000000000005</v>
      </c>
      <c r="K187" s="42">
        <f t="shared" si="32"/>
        <v>0</v>
      </c>
      <c r="L187" s="33">
        <f t="shared" si="33"/>
        <v>3630.0000000000009</v>
      </c>
      <c r="M187" s="42">
        <f t="shared" si="34"/>
        <v>0</v>
      </c>
    </row>
    <row r="188" ht="18" customHeight="1">
      <c r="A188" s="36"/>
      <c r="B188" s="182"/>
      <c r="C188" s="36"/>
      <c r="D188" s="36"/>
      <c r="E188" s="44"/>
      <c r="F188" s="38" t="s">
        <v>39</v>
      </c>
      <c r="G188" s="79" t="s">
        <v>14</v>
      </c>
      <c r="H188" s="33">
        <v>2400</v>
      </c>
      <c r="I188" s="129"/>
      <c r="J188" s="33">
        <f t="shared" si="31"/>
        <v>2640</v>
      </c>
      <c r="K188" s="42">
        <f t="shared" si="32"/>
        <v>0</v>
      </c>
      <c r="L188" s="33">
        <f t="shared" si="33"/>
        <v>2904.0000000000005</v>
      </c>
      <c r="M188" s="42">
        <f t="shared" si="34"/>
        <v>0</v>
      </c>
    </row>
    <row r="189" ht="18" customHeight="1">
      <c r="A189" s="36"/>
      <c r="B189" s="182"/>
      <c r="C189" s="36"/>
      <c r="D189" s="36"/>
      <c r="E189" s="44"/>
      <c r="F189" s="38"/>
      <c r="G189" s="123" t="s">
        <v>27</v>
      </c>
      <c r="H189" s="33">
        <v>1200</v>
      </c>
      <c r="I189" s="129"/>
      <c r="J189" s="33">
        <f t="shared" si="31"/>
        <v>1320</v>
      </c>
      <c r="K189" s="42">
        <f t="shared" si="32"/>
        <v>0</v>
      </c>
      <c r="L189" s="33">
        <f t="shared" si="33"/>
        <v>1452.0000000000002</v>
      </c>
      <c r="M189" s="42">
        <f t="shared" si="34"/>
        <v>0</v>
      </c>
    </row>
    <row r="190" ht="18" customHeight="1">
      <c r="A190" s="36"/>
      <c r="B190" s="182"/>
      <c r="C190" s="36"/>
      <c r="D190" s="36"/>
      <c r="E190" s="44"/>
      <c r="F190" s="38" t="s">
        <v>17</v>
      </c>
      <c r="G190" s="79" t="s">
        <v>14</v>
      </c>
      <c r="H190" s="33">
        <v>1800</v>
      </c>
      <c r="I190" s="129"/>
      <c r="J190" s="33">
        <f t="shared" si="31"/>
        <v>1980.0000000000002</v>
      </c>
      <c r="K190" s="42">
        <f t="shared" si="32"/>
        <v>0</v>
      </c>
      <c r="L190" s="33">
        <f t="shared" si="33"/>
        <v>2178.0000000000005</v>
      </c>
      <c r="M190" s="42">
        <f t="shared" si="34"/>
        <v>0</v>
      </c>
    </row>
    <row r="191" ht="18" customHeight="1">
      <c r="A191" s="36"/>
      <c r="B191" s="182"/>
      <c r="C191" s="36"/>
      <c r="D191" s="36"/>
      <c r="E191" s="44"/>
      <c r="F191" s="38"/>
      <c r="G191" s="123" t="s">
        <v>27</v>
      </c>
      <c r="H191" s="33">
        <v>1200</v>
      </c>
      <c r="I191" s="129"/>
      <c r="J191" s="33">
        <f t="shared" si="31"/>
        <v>1320</v>
      </c>
      <c r="K191" s="42">
        <f t="shared" si="32"/>
        <v>0</v>
      </c>
      <c r="L191" s="33">
        <f t="shared" si="33"/>
        <v>1452.0000000000002</v>
      </c>
      <c r="M191" s="42">
        <f t="shared" si="34"/>
        <v>0</v>
      </c>
    </row>
    <row r="192" ht="18.75" customHeight="1">
      <c r="A192" s="36"/>
      <c r="B192" s="184"/>
      <c r="C192" s="133"/>
      <c r="D192" s="133"/>
      <c r="E192" s="47"/>
      <c r="F192" s="46" t="s">
        <v>66</v>
      </c>
      <c r="G192" s="48" t="s">
        <v>14</v>
      </c>
      <c r="H192" s="51">
        <v>1000</v>
      </c>
      <c r="I192" s="134"/>
      <c r="J192" s="51">
        <f t="shared" si="31"/>
        <v>1100</v>
      </c>
      <c r="K192" s="50">
        <f t="shared" si="32"/>
        <v>0</v>
      </c>
      <c r="L192" s="51">
        <f t="shared" si="33"/>
        <v>1210</v>
      </c>
      <c r="M192" s="50">
        <f t="shared" si="34"/>
        <v>0</v>
      </c>
    </row>
    <row r="193" ht="18" customHeight="1">
      <c r="A193" s="36"/>
      <c r="B193" s="185" t="s">
        <v>22</v>
      </c>
      <c r="C193" s="152"/>
      <c r="D193" s="152"/>
      <c r="E193" s="162"/>
      <c r="F193" s="152"/>
      <c r="G193" s="163"/>
      <c r="H193" s="156">
        <f>SUM(H185:H192)</f>
        <v>13600</v>
      </c>
      <c r="I193" s="156">
        <f t="shared" ref="I193:M193" si="35">SUM(I185:I192)</f>
        <v>0</v>
      </c>
      <c r="J193" s="156">
        <f t="shared" si="35"/>
        <v>14960</v>
      </c>
      <c r="K193" s="156">
        <f t="shared" si="35"/>
        <v>0</v>
      </c>
      <c r="L193" s="156">
        <f t="shared" si="35"/>
        <v>16456</v>
      </c>
      <c r="M193" s="156">
        <f t="shared" si="35"/>
        <v>0</v>
      </c>
    </row>
    <row r="194" ht="27.75" customHeight="1">
      <c r="A194" s="36">
        <v>23</v>
      </c>
      <c r="B194" s="59" t="s">
        <v>113</v>
      </c>
      <c r="C194" s="165"/>
      <c r="D194" s="165"/>
      <c r="E194" s="145" t="s">
        <v>114</v>
      </c>
      <c r="F194" s="101"/>
      <c r="G194" s="147" t="s">
        <v>24</v>
      </c>
      <c r="H194" s="104"/>
      <c r="I194" s="63"/>
      <c r="J194" s="64">
        <f t="shared" si="31"/>
        <v>0</v>
      </c>
      <c r="K194" s="65">
        <f t="shared" si="32"/>
        <v>0</v>
      </c>
      <c r="L194" s="64">
        <f t="shared" si="33"/>
        <v>0</v>
      </c>
      <c r="M194" s="65">
        <f t="shared" si="34"/>
        <v>0</v>
      </c>
    </row>
    <row r="195" s="5" customFormat="1" ht="27.75" customHeight="1">
      <c r="A195" s="36"/>
      <c r="B195" s="135"/>
      <c r="C195" s="222"/>
      <c r="D195" s="222"/>
      <c r="E195" s="137"/>
      <c r="F195" s="140" t="s">
        <v>69</v>
      </c>
      <c r="G195" s="169" t="s">
        <v>26</v>
      </c>
      <c r="H195" s="43">
        <v>12000</v>
      </c>
      <c r="I195" s="149"/>
      <c r="J195" s="33">
        <f t="shared" si="31"/>
        <v>13200.000000000002</v>
      </c>
      <c r="K195" s="42">
        <f t="shared" si="32"/>
        <v>0</v>
      </c>
      <c r="L195" s="33">
        <f t="shared" si="33"/>
        <v>14520.000000000004</v>
      </c>
      <c r="M195" s="42">
        <f t="shared" si="34"/>
        <v>0</v>
      </c>
    </row>
    <row r="196" s="5" customFormat="1" ht="22.5" customHeight="1">
      <c r="A196" s="36"/>
      <c r="B196" s="187"/>
      <c r="C196" s="222"/>
      <c r="D196" s="222"/>
      <c r="E196" s="243"/>
      <c r="F196" s="140"/>
      <c r="G196" s="169" t="s">
        <v>27</v>
      </c>
      <c r="H196" s="43">
        <v>6000</v>
      </c>
      <c r="I196" s="149"/>
      <c r="J196" s="33">
        <f t="shared" si="31"/>
        <v>6600.0000000000009</v>
      </c>
      <c r="K196" s="42">
        <f t="shared" si="32"/>
        <v>0</v>
      </c>
      <c r="L196" s="33">
        <f t="shared" si="33"/>
        <v>7260.0000000000018</v>
      </c>
      <c r="M196" s="42">
        <f t="shared" si="34"/>
        <v>0</v>
      </c>
    </row>
    <row r="197" s="5" customFormat="1" ht="18" customHeight="1">
      <c r="A197" s="36"/>
      <c r="B197" s="168"/>
      <c r="C197" s="136"/>
      <c r="D197" s="136"/>
      <c r="E197" s="243"/>
      <c r="F197" s="140" t="s">
        <v>39</v>
      </c>
      <c r="G197" s="169" t="s">
        <v>14</v>
      </c>
      <c r="H197" s="43">
        <v>6000</v>
      </c>
      <c r="I197" s="149"/>
      <c r="J197" s="33">
        <f t="shared" si="31"/>
        <v>6600.0000000000009</v>
      </c>
      <c r="K197" s="42">
        <f t="shared" si="32"/>
        <v>0</v>
      </c>
      <c r="L197" s="33">
        <f t="shared" si="33"/>
        <v>7260.0000000000018</v>
      </c>
      <c r="M197" s="42">
        <f t="shared" si="34"/>
        <v>0</v>
      </c>
    </row>
    <row r="198" s="5" customFormat="1" ht="18" customHeight="1">
      <c r="A198" s="36"/>
      <c r="B198" s="168"/>
      <c r="C198" s="136"/>
      <c r="D198" s="136"/>
      <c r="E198" s="243"/>
      <c r="F198" s="140"/>
      <c r="G198" s="169" t="s">
        <v>27</v>
      </c>
      <c r="H198" s="43">
        <v>4000</v>
      </c>
      <c r="I198" s="69"/>
      <c r="J198" s="33">
        <f t="shared" si="31"/>
        <v>4400</v>
      </c>
      <c r="K198" s="42">
        <f t="shared" si="32"/>
        <v>0</v>
      </c>
      <c r="L198" s="33">
        <f t="shared" si="33"/>
        <v>4840</v>
      </c>
      <c r="M198" s="42">
        <f t="shared" si="34"/>
        <v>0</v>
      </c>
    </row>
    <row r="199" s="5" customFormat="1" ht="18" customHeight="1">
      <c r="A199" s="36"/>
      <c r="B199" s="168"/>
      <c r="C199" s="136"/>
      <c r="D199" s="136"/>
      <c r="E199" s="44"/>
      <c r="F199" s="38" t="s">
        <v>115</v>
      </c>
      <c r="G199" s="123" t="s">
        <v>26</v>
      </c>
      <c r="H199" s="33"/>
      <c r="I199" s="69">
        <v>8000</v>
      </c>
      <c r="J199" s="33">
        <f t="shared" si="31"/>
        <v>0</v>
      </c>
      <c r="K199" s="42">
        <f t="shared" si="32"/>
        <v>8800</v>
      </c>
      <c r="L199" s="33">
        <f t="shared" si="33"/>
        <v>0</v>
      </c>
      <c r="M199" s="42">
        <f t="shared" si="34"/>
        <v>9680</v>
      </c>
    </row>
    <row r="200" s="5" customFormat="1" ht="18" customHeight="1">
      <c r="A200" s="36"/>
      <c r="B200" s="168"/>
      <c r="C200" s="136"/>
      <c r="D200" s="136"/>
      <c r="E200" s="243"/>
      <c r="F200" s="140" t="s">
        <v>101</v>
      </c>
      <c r="G200" s="169" t="s">
        <v>26</v>
      </c>
      <c r="H200" s="43"/>
      <c r="I200" s="69">
        <v>18000</v>
      </c>
      <c r="J200" s="33">
        <f t="shared" si="31"/>
        <v>0</v>
      </c>
      <c r="K200" s="42">
        <f t="shared" si="32"/>
        <v>19800</v>
      </c>
      <c r="L200" s="33">
        <f t="shared" si="33"/>
        <v>0</v>
      </c>
      <c r="M200" s="42">
        <f t="shared" si="34"/>
        <v>21780</v>
      </c>
    </row>
    <row r="201" s="5" customFormat="1" ht="74.25" customHeight="1">
      <c r="A201" s="36"/>
      <c r="B201" s="168"/>
      <c r="C201" s="136"/>
      <c r="D201" s="140"/>
      <c r="E201" s="243"/>
      <c r="F201" s="244" t="s">
        <v>116</v>
      </c>
      <c r="G201" s="245" t="s">
        <v>26</v>
      </c>
      <c r="H201" s="43">
        <v>7000</v>
      </c>
      <c r="I201" s="69"/>
      <c r="J201" s="33">
        <f t="shared" si="31"/>
        <v>7700.0000000000009</v>
      </c>
      <c r="K201" s="42">
        <f t="shared" si="32"/>
        <v>0</v>
      </c>
      <c r="L201" s="33">
        <f t="shared" si="33"/>
        <v>8470.0000000000018</v>
      </c>
      <c r="M201" s="42">
        <f t="shared" si="34"/>
        <v>0</v>
      </c>
    </row>
    <row r="202" s="5" customFormat="1" ht="18" customHeight="1">
      <c r="A202" s="36"/>
      <c r="B202" s="168"/>
      <c r="C202" s="136"/>
      <c r="D202" s="140"/>
      <c r="E202" s="243"/>
      <c r="F202" s="140"/>
      <c r="G202" s="245" t="s">
        <v>27</v>
      </c>
      <c r="H202" s="43">
        <v>5000</v>
      </c>
      <c r="I202" s="69"/>
      <c r="J202" s="33">
        <f t="shared" si="31"/>
        <v>5500</v>
      </c>
      <c r="K202" s="42">
        <f t="shared" si="32"/>
        <v>0</v>
      </c>
      <c r="L202" s="33">
        <f t="shared" si="33"/>
        <v>6050.0000000000009</v>
      </c>
      <c r="M202" s="42">
        <f t="shared" si="34"/>
        <v>0</v>
      </c>
    </row>
    <row r="203" s="5" customFormat="1" ht="18" customHeight="1">
      <c r="A203" s="36"/>
      <c r="B203" s="168"/>
      <c r="C203" s="136"/>
      <c r="D203" s="140"/>
      <c r="E203" s="243"/>
      <c r="F203" s="140" t="s">
        <v>117</v>
      </c>
      <c r="G203" s="245" t="s">
        <v>26</v>
      </c>
      <c r="H203" s="43"/>
      <c r="I203" s="69">
        <v>2000</v>
      </c>
      <c r="J203" s="33">
        <f t="shared" si="31"/>
        <v>0</v>
      </c>
      <c r="K203" s="42">
        <f t="shared" si="32"/>
        <v>2200</v>
      </c>
      <c r="L203" s="33">
        <f t="shared" si="33"/>
        <v>0</v>
      </c>
      <c r="M203" s="42">
        <f t="shared" si="34"/>
        <v>2420</v>
      </c>
    </row>
    <row r="204" s="5" customFormat="1" ht="57" customHeight="1">
      <c r="A204" s="36"/>
      <c r="B204" s="168"/>
      <c r="C204" s="136"/>
      <c r="D204" s="140"/>
      <c r="E204" s="243"/>
      <c r="F204" s="140" t="s">
        <v>80</v>
      </c>
      <c r="G204" s="245" t="s">
        <v>26</v>
      </c>
      <c r="H204" s="43"/>
      <c r="I204" s="69">
        <v>2000</v>
      </c>
      <c r="J204" s="33">
        <f t="shared" si="31"/>
        <v>0</v>
      </c>
      <c r="K204" s="42">
        <f t="shared" si="32"/>
        <v>2200</v>
      </c>
      <c r="L204" s="33">
        <f t="shared" si="33"/>
        <v>0</v>
      </c>
      <c r="M204" s="42">
        <f t="shared" si="34"/>
        <v>2420</v>
      </c>
    </row>
    <row r="205" s="5" customFormat="1" ht="18.75" customHeight="1">
      <c r="A205" s="36"/>
      <c r="B205" s="168"/>
      <c r="C205" s="136"/>
      <c r="D205" s="140"/>
      <c r="E205" s="243"/>
      <c r="F205" s="244" t="s">
        <v>66</v>
      </c>
      <c r="G205" s="245" t="s">
        <v>26</v>
      </c>
      <c r="H205" s="43">
        <v>1400</v>
      </c>
      <c r="I205" s="69"/>
      <c r="J205" s="33">
        <f t="shared" si="31"/>
        <v>1540.0000000000002</v>
      </c>
      <c r="K205" s="42">
        <f t="shared" si="32"/>
        <v>0</v>
      </c>
      <c r="L205" s="33">
        <f t="shared" si="33"/>
        <v>1694.0000000000005</v>
      </c>
      <c r="M205" s="42">
        <f t="shared" si="34"/>
        <v>0</v>
      </c>
    </row>
    <row r="206" s="5" customFormat="1" hidden="1">
      <c r="A206" s="36"/>
      <c r="B206" s="168"/>
      <c r="C206" s="136"/>
      <c r="D206" s="140"/>
      <c r="E206" s="243"/>
      <c r="F206" s="244"/>
      <c r="G206" s="245"/>
      <c r="H206" s="43"/>
      <c r="I206" s="69"/>
      <c r="J206" s="33">
        <f t="shared" si="31"/>
        <v>0</v>
      </c>
      <c r="K206" s="42">
        <f t="shared" si="32"/>
        <v>0</v>
      </c>
      <c r="L206" s="33">
        <f t="shared" si="33"/>
        <v>0</v>
      </c>
      <c r="M206" s="42">
        <f t="shared" si="34"/>
        <v>0</v>
      </c>
    </row>
    <row r="207" s="5" customFormat="1" ht="25.5" customHeight="1">
      <c r="A207" s="36"/>
      <c r="B207" s="170"/>
      <c r="C207" s="141"/>
      <c r="D207" s="107"/>
      <c r="E207" s="246"/>
      <c r="F207" s="107" t="s">
        <v>18</v>
      </c>
      <c r="G207" s="172" t="s">
        <v>26</v>
      </c>
      <c r="H207" s="49"/>
      <c r="I207" s="111">
        <v>7000</v>
      </c>
      <c r="J207" s="51">
        <f t="shared" si="31"/>
        <v>0</v>
      </c>
      <c r="K207" s="50">
        <f t="shared" si="32"/>
        <v>7700.0000000000009</v>
      </c>
      <c r="L207" s="51">
        <f t="shared" si="33"/>
        <v>0</v>
      </c>
      <c r="M207" s="50">
        <f t="shared" si="34"/>
        <v>8470.0000000000018</v>
      </c>
    </row>
    <row r="208" s="5" customFormat="1" ht="21" customHeight="1">
      <c r="A208" s="36"/>
      <c r="B208" s="225" t="s">
        <v>22</v>
      </c>
      <c r="C208" s="226"/>
      <c r="D208" s="226"/>
      <c r="E208" s="227"/>
      <c r="F208" s="226"/>
      <c r="G208" s="228"/>
      <c r="H208" s="229">
        <f>SUM(H194:H207)</f>
        <v>41400</v>
      </c>
      <c r="I208" s="229">
        <f t="shared" ref="I208:M208" si="36">SUM(I194:I207)</f>
        <v>37000</v>
      </c>
      <c r="J208" s="229">
        <f t="shared" si="36"/>
        <v>45540.000000000007</v>
      </c>
      <c r="K208" s="229">
        <f t="shared" si="36"/>
        <v>40700</v>
      </c>
      <c r="L208" s="229">
        <f t="shared" si="36"/>
        <v>50094.000000000007</v>
      </c>
      <c r="M208" s="229">
        <f t="shared" si="36"/>
        <v>44770</v>
      </c>
    </row>
    <row r="209" s="5" customFormat="1" ht="56.25" customHeight="1">
      <c r="A209" s="36">
        <v>24</v>
      </c>
      <c r="B209" s="220" t="s">
        <v>118</v>
      </c>
      <c r="C209" s="186"/>
      <c r="D209" s="186"/>
      <c r="E209" s="247" t="s">
        <v>119</v>
      </c>
      <c r="F209" s="113"/>
      <c r="G209" s="181" t="s">
        <v>14</v>
      </c>
      <c r="H209" s="189"/>
      <c r="I209" s="190"/>
      <c r="J209" s="64">
        <f t="shared" si="31"/>
        <v>0</v>
      </c>
      <c r="K209" s="65">
        <f t="shared" si="32"/>
        <v>0</v>
      </c>
      <c r="L209" s="64">
        <f t="shared" si="33"/>
        <v>0</v>
      </c>
      <c r="M209" s="65">
        <f t="shared" si="34"/>
        <v>0</v>
      </c>
    </row>
    <row r="210" s="5" customFormat="1" ht="26.25" customHeight="1">
      <c r="A210" s="36"/>
      <c r="B210" s="126"/>
      <c r="C210" s="67"/>
      <c r="D210" s="67"/>
      <c r="E210" s="44"/>
      <c r="F210" s="38" t="s">
        <v>120</v>
      </c>
      <c r="G210" s="79" t="s">
        <v>26</v>
      </c>
      <c r="H210" s="33">
        <v>18000</v>
      </c>
      <c r="I210" s="129"/>
      <c r="J210" s="33">
        <v>18150</v>
      </c>
      <c r="K210" s="42">
        <f t="shared" si="32"/>
        <v>0</v>
      </c>
      <c r="L210" s="33">
        <f t="shared" si="33"/>
        <v>19965</v>
      </c>
      <c r="M210" s="42">
        <f t="shared" si="34"/>
        <v>0</v>
      </c>
    </row>
    <row r="211" s="5" customFormat="1" ht="21" customHeight="1">
      <c r="A211" s="36"/>
      <c r="B211" s="198"/>
      <c r="C211" s="67"/>
      <c r="D211" s="67"/>
      <c r="E211" s="44"/>
      <c r="F211" s="38" t="s">
        <v>29</v>
      </c>
      <c r="G211" s="79" t="s">
        <v>26</v>
      </c>
      <c r="H211" s="33">
        <v>2400</v>
      </c>
      <c r="I211" s="129"/>
      <c r="J211" s="33">
        <v>2420</v>
      </c>
      <c r="K211" s="42">
        <f t="shared" si="32"/>
        <v>0</v>
      </c>
      <c r="L211" s="33">
        <f t="shared" si="33"/>
        <v>2662</v>
      </c>
      <c r="M211" s="42">
        <f t="shared" si="34"/>
        <v>0</v>
      </c>
    </row>
    <row r="212" s="5" customFormat="1" ht="75" customHeight="1">
      <c r="A212" s="36"/>
      <c r="B212" s="187"/>
      <c r="C212" s="67"/>
      <c r="D212" s="67"/>
      <c r="E212" s="44"/>
      <c r="F212" s="68" t="s">
        <v>121</v>
      </c>
      <c r="G212" s="79" t="s">
        <v>26</v>
      </c>
      <c r="H212" s="33"/>
      <c r="I212" s="42">
        <v>20000</v>
      </c>
      <c r="J212" s="33">
        <f t="shared" si="31"/>
        <v>0</v>
      </c>
      <c r="K212" s="42">
        <f t="shared" si="32"/>
        <v>22000</v>
      </c>
      <c r="L212" s="33">
        <f t="shared" si="33"/>
        <v>0</v>
      </c>
      <c r="M212" s="42">
        <f t="shared" si="34"/>
        <v>24200.000000000004</v>
      </c>
    </row>
    <row r="213" s="5" customFormat="1" ht="0.75" hidden="1" customHeight="1">
      <c r="A213" s="36"/>
      <c r="B213" s="187"/>
      <c r="C213" s="67"/>
      <c r="D213" s="67"/>
      <c r="E213" s="44"/>
      <c r="F213" s="68"/>
      <c r="G213" s="79"/>
      <c r="H213" s="33"/>
      <c r="I213" s="42"/>
      <c r="J213" s="33">
        <f t="shared" si="31"/>
        <v>0</v>
      </c>
      <c r="K213" s="42">
        <f t="shared" si="32"/>
        <v>0</v>
      </c>
      <c r="L213" s="33">
        <f t="shared" si="33"/>
        <v>0</v>
      </c>
      <c r="M213" s="42">
        <f t="shared" si="34"/>
        <v>0</v>
      </c>
    </row>
    <row r="214" s="5" customFormat="1" ht="30" customHeight="1">
      <c r="A214" s="36"/>
      <c r="B214" s="187"/>
      <c r="C214" s="67"/>
      <c r="D214" s="67"/>
      <c r="E214" s="44"/>
      <c r="F214" s="68" t="s">
        <v>101</v>
      </c>
      <c r="G214" s="79" t="s">
        <v>26</v>
      </c>
      <c r="H214" s="183"/>
      <c r="I214" s="42">
        <v>70000</v>
      </c>
      <c r="J214" s="33">
        <f t="shared" si="31"/>
        <v>0</v>
      </c>
      <c r="K214" s="42">
        <f t="shared" si="32"/>
        <v>77000</v>
      </c>
      <c r="L214" s="33">
        <f t="shared" si="33"/>
        <v>0</v>
      </c>
      <c r="M214" s="42">
        <f t="shared" si="34"/>
        <v>84700</v>
      </c>
    </row>
    <row r="215" s="5" customFormat="1" ht="17.25" customHeight="1">
      <c r="A215" s="36"/>
      <c r="B215" s="187"/>
      <c r="C215" s="67"/>
      <c r="D215" s="67"/>
      <c r="E215" s="44"/>
      <c r="F215" s="68" t="s">
        <v>122</v>
      </c>
      <c r="G215" s="79" t="s">
        <v>14</v>
      </c>
      <c r="H215" s="33"/>
      <c r="I215" s="42">
        <v>10000</v>
      </c>
      <c r="J215" s="33">
        <f t="shared" si="31"/>
        <v>0</v>
      </c>
      <c r="K215" s="42">
        <f t="shared" si="32"/>
        <v>11000</v>
      </c>
      <c r="L215" s="33">
        <f t="shared" si="33"/>
        <v>0</v>
      </c>
      <c r="M215" s="42">
        <f t="shared" si="34"/>
        <v>12100.000000000002</v>
      </c>
    </row>
    <row r="216" s="5" customFormat="1" ht="21" customHeight="1">
      <c r="A216" s="36"/>
      <c r="B216" s="187"/>
      <c r="C216" s="67"/>
      <c r="D216" s="67"/>
      <c r="E216" s="44"/>
      <c r="F216" s="68" t="s">
        <v>39</v>
      </c>
      <c r="G216" s="79" t="s">
        <v>26</v>
      </c>
      <c r="H216" s="33"/>
      <c r="I216" s="42">
        <v>6050</v>
      </c>
      <c r="J216" s="33">
        <f t="shared" si="31"/>
        <v>0</v>
      </c>
      <c r="K216" s="42">
        <f t="shared" si="32"/>
        <v>6655.0000000000009</v>
      </c>
      <c r="L216" s="33">
        <f t="shared" si="33"/>
        <v>0</v>
      </c>
      <c r="M216" s="42">
        <f t="shared" si="34"/>
        <v>7320.5000000000018</v>
      </c>
    </row>
    <row r="217" s="5" customFormat="1" ht="27" customHeight="1">
      <c r="A217" s="36"/>
      <c r="B217" s="182"/>
      <c r="C217" s="36"/>
      <c r="D217" s="36"/>
      <c r="E217" s="44"/>
      <c r="F217" s="68" t="s">
        <v>123</v>
      </c>
      <c r="G217" s="79" t="s">
        <v>26</v>
      </c>
      <c r="H217" s="33">
        <v>9000</v>
      </c>
      <c r="I217" s="42"/>
      <c r="J217" s="33">
        <f t="shared" si="31"/>
        <v>9900</v>
      </c>
      <c r="K217" s="42">
        <f t="shared" si="32"/>
        <v>0</v>
      </c>
      <c r="L217" s="33">
        <f t="shared" si="33"/>
        <v>10890</v>
      </c>
      <c r="M217" s="42">
        <f t="shared" si="34"/>
        <v>0</v>
      </c>
    </row>
    <row r="218" s="5" customFormat="1" ht="30.75" customHeight="1">
      <c r="A218" s="36"/>
      <c r="B218" s="182"/>
      <c r="C218" s="36"/>
      <c r="D218" s="36"/>
      <c r="E218" s="44"/>
      <c r="F218" s="68" t="s">
        <v>124</v>
      </c>
      <c r="G218" s="79" t="s">
        <v>26</v>
      </c>
      <c r="H218" s="33">
        <v>6000</v>
      </c>
      <c r="I218" s="42"/>
      <c r="J218" s="33">
        <f t="shared" si="31"/>
        <v>6600.0000000000009</v>
      </c>
      <c r="K218" s="42">
        <f t="shared" si="32"/>
        <v>0</v>
      </c>
      <c r="L218" s="33">
        <f t="shared" si="33"/>
        <v>7260.0000000000018</v>
      </c>
      <c r="M218" s="42">
        <f t="shared" si="34"/>
        <v>0</v>
      </c>
    </row>
    <row r="219" s="5" customFormat="1" ht="27.75" customHeight="1">
      <c r="A219" s="36"/>
      <c r="B219" s="182"/>
      <c r="C219" s="36"/>
      <c r="D219" s="36"/>
      <c r="E219" s="44"/>
      <c r="F219" s="68" t="s">
        <v>125</v>
      </c>
      <c r="G219" s="79" t="s">
        <v>26</v>
      </c>
      <c r="H219" s="33"/>
      <c r="I219" s="42">
        <v>10000</v>
      </c>
      <c r="J219" s="33">
        <f t="shared" si="31"/>
        <v>0</v>
      </c>
      <c r="K219" s="42">
        <f t="shared" si="32"/>
        <v>11000</v>
      </c>
      <c r="L219" s="33">
        <f t="shared" si="33"/>
        <v>0</v>
      </c>
      <c r="M219" s="42">
        <f t="shared" si="34"/>
        <v>12100.000000000002</v>
      </c>
    </row>
    <row r="220" s="5" customFormat="1" ht="28.5" customHeight="1">
      <c r="A220" s="36"/>
      <c r="B220" s="182"/>
      <c r="C220" s="36"/>
      <c r="D220" s="36"/>
      <c r="E220" s="44"/>
      <c r="F220" s="68" t="s">
        <v>117</v>
      </c>
      <c r="G220" s="79" t="s">
        <v>26</v>
      </c>
      <c r="H220" s="33"/>
      <c r="I220" s="42">
        <v>3000</v>
      </c>
      <c r="J220" s="33">
        <f t="shared" si="31"/>
        <v>0</v>
      </c>
      <c r="K220" s="42">
        <f t="shared" si="32"/>
        <v>3300.0000000000005</v>
      </c>
      <c r="L220" s="33">
        <f t="shared" si="33"/>
        <v>0</v>
      </c>
      <c r="M220" s="42">
        <f t="shared" si="34"/>
        <v>3630.0000000000009</v>
      </c>
    </row>
    <row r="221" s="5" customFormat="1" ht="29.25" customHeight="1">
      <c r="A221" s="36"/>
      <c r="B221" s="182"/>
      <c r="C221" s="36"/>
      <c r="D221" s="36"/>
      <c r="E221" s="44"/>
      <c r="F221" s="68" t="s">
        <v>18</v>
      </c>
      <c r="G221" s="79" t="s">
        <v>26</v>
      </c>
      <c r="H221" s="33"/>
      <c r="I221" s="42">
        <v>6050</v>
      </c>
      <c r="J221" s="33">
        <f t="shared" si="31"/>
        <v>0</v>
      </c>
      <c r="K221" s="42">
        <f t="shared" si="32"/>
        <v>6655.0000000000009</v>
      </c>
      <c r="L221" s="33">
        <f t="shared" si="33"/>
        <v>0</v>
      </c>
      <c r="M221" s="42">
        <f t="shared" si="34"/>
        <v>7320.5000000000018</v>
      </c>
    </row>
    <row r="222" s="5" customFormat="1" ht="30" customHeight="1">
      <c r="A222" s="36"/>
      <c r="B222" s="182"/>
      <c r="C222" s="36"/>
      <c r="D222" s="36"/>
      <c r="E222" s="44"/>
      <c r="F222" s="68" t="s">
        <v>126</v>
      </c>
      <c r="G222" s="79" t="s">
        <v>26</v>
      </c>
      <c r="H222" s="33"/>
      <c r="I222" s="42">
        <v>200000</v>
      </c>
      <c r="J222" s="33">
        <f t="shared" si="31"/>
        <v>0</v>
      </c>
      <c r="K222" s="42">
        <f t="shared" si="32"/>
        <v>220000.00000000003</v>
      </c>
      <c r="L222" s="33">
        <f t="shared" si="33"/>
        <v>0</v>
      </c>
      <c r="M222" s="42">
        <f t="shared" si="34"/>
        <v>242000.00000000006</v>
      </c>
    </row>
    <row r="223" s="5" customFormat="1" ht="27" customHeight="1">
      <c r="A223" s="36"/>
      <c r="B223" s="184"/>
      <c r="C223" s="133"/>
      <c r="D223" s="133"/>
      <c r="E223" s="47"/>
      <c r="F223" s="70" t="s">
        <v>127</v>
      </c>
      <c r="G223" s="48" t="s">
        <v>26</v>
      </c>
      <c r="H223" s="51"/>
      <c r="I223" s="50">
        <v>3000</v>
      </c>
      <c r="J223" s="51">
        <f t="shared" si="31"/>
        <v>0</v>
      </c>
      <c r="K223" s="50">
        <f t="shared" si="32"/>
        <v>3300.0000000000005</v>
      </c>
      <c r="L223" s="51">
        <f t="shared" si="33"/>
        <v>0</v>
      </c>
      <c r="M223" s="50">
        <f t="shared" si="34"/>
        <v>3630.0000000000009</v>
      </c>
    </row>
    <row r="224" s="5" customFormat="1" ht="24.75" customHeight="1">
      <c r="A224" s="36"/>
      <c r="B224" s="225" t="s">
        <v>22</v>
      </c>
      <c r="C224" s="226"/>
      <c r="D224" s="226"/>
      <c r="E224" s="227"/>
      <c r="F224" s="226"/>
      <c r="G224" s="248"/>
      <c r="H224" s="229">
        <f>SUM(H209:H223)</f>
        <v>35400</v>
      </c>
      <c r="I224" s="229">
        <f t="shared" ref="I224:M224" si="37">SUM(I209:I223)</f>
        <v>328100</v>
      </c>
      <c r="J224" s="229">
        <f t="shared" si="37"/>
        <v>37070</v>
      </c>
      <c r="K224" s="229">
        <f t="shared" si="37"/>
        <v>360910</v>
      </c>
      <c r="L224" s="229">
        <f t="shared" si="37"/>
        <v>40777</v>
      </c>
      <c r="M224" s="229">
        <f t="shared" si="37"/>
        <v>397001.00000000006</v>
      </c>
    </row>
    <row r="225" s="5" customFormat="1" ht="90">
      <c r="A225" s="136">
        <v>25</v>
      </c>
      <c r="B225" s="59" t="s">
        <v>128</v>
      </c>
      <c r="C225" s="60"/>
      <c r="D225" s="60"/>
      <c r="E225" s="240" t="s">
        <v>119</v>
      </c>
      <c r="F225" s="60"/>
      <c r="G225" s="122" t="s">
        <v>24</v>
      </c>
      <c r="H225" s="62"/>
      <c r="I225" s="63"/>
      <c r="J225" s="64">
        <f t="shared" si="31"/>
        <v>0</v>
      </c>
      <c r="K225" s="65">
        <f t="shared" si="32"/>
        <v>0</v>
      </c>
      <c r="L225" s="64">
        <f t="shared" si="33"/>
        <v>0</v>
      </c>
      <c r="M225" s="65">
        <f t="shared" si="34"/>
        <v>0</v>
      </c>
    </row>
    <row r="226" s="5" customFormat="1" ht="50.25" customHeight="1">
      <c r="A226" s="136"/>
      <c r="B226" s="249"/>
      <c r="C226" s="67"/>
      <c r="D226" s="67"/>
      <c r="E226" s="128"/>
      <c r="F226" s="68" t="s">
        <v>129</v>
      </c>
      <c r="G226" s="169" t="s">
        <v>26</v>
      </c>
      <c r="H226" s="33"/>
      <c r="I226" s="42">
        <v>3000</v>
      </c>
      <c r="J226" s="33">
        <f t="shared" si="31"/>
        <v>0</v>
      </c>
      <c r="K226" s="42">
        <f t="shared" si="32"/>
        <v>3300.0000000000005</v>
      </c>
      <c r="L226" s="33">
        <f t="shared" si="33"/>
        <v>0</v>
      </c>
      <c r="M226" s="42">
        <f t="shared" si="34"/>
        <v>3630.0000000000009</v>
      </c>
    </row>
    <row r="227" s="5" customFormat="1" ht="21" customHeight="1">
      <c r="A227" s="136"/>
      <c r="B227" s="37"/>
      <c r="C227" s="38"/>
      <c r="D227" s="38"/>
      <c r="E227" s="44"/>
      <c r="F227" s="38" t="s">
        <v>130</v>
      </c>
      <c r="G227" s="169" t="s">
        <v>26</v>
      </c>
      <c r="H227" s="33"/>
      <c r="I227" s="42">
        <v>3000</v>
      </c>
      <c r="J227" s="33">
        <f t="shared" si="31"/>
        <v>0</v>
      </c>
      <c r="K227" s="42">
        <f t="shared" si="32"/>
        <v>3300.0000000000005</v>
      </c>
      <c r="L227" s="33">
        <f t="shared" si="33"/>
        <v>0</v>
      </c>
      <c r="M227" s="42">
        <f t="shared" si="34"/>
        <v>3630.0000000000009</v>
      </c>
    </row>
    <row r="228" s="5" customFormat="1" ht="21" customHeight="1">
      <c r="A228" s="136"/>
      <c r="B228" s="37"/>
      <c r="C228" s="38"/>
      <c r="D228" s="38"/>
      <c r="E228" s="44"/>
      <c r="F228" s="38" t="s">
        <v>70</v>
      </c>
      <c r="G228" s="169" t="s">
        <v>26</v>
      </c>
      <c r="H228" s="33">
        <v>1200</v>
      </c>
      <c r="I228" s="42"/>
      <c r="J228" s="33">
        <f t="shared" si="31"/>
        <v>1320</v>
      </c>
      <c r="K228" s="42">
        <f t="shared" si="32"/>
        <v>0</v>
      </c>
      <c r="L228" s="33">
        <f t="shared" si="33"/>
        <v>1452.0000000000002</v>
      </c>
      <c r="M228" s="42">
        <f t="shared" si="34"/>
        <v>0</v>
      </c>
    </row>
    <row r="229" s="5" customFormat="1" ht="21" customHeight="1">
      <c r="A229" s="136"/>
      <c r="B229" s="37"/>
      <c r="C229" s="38"/>
      <c r="D229" s="38"/>
      <c r="E229" s="44"/>
      <c r="F229" s="38"/>
      <c r="G229" s="169" t="s">
        <v>27</v>
      </c>
      <c r="H229" s="33"/>
      <c r="I229" s="42"/>
      <c r="J229" s="33">
        <f t="shared" si="31"/>
        <v>0</v>
      </c>
      <c r="K229" s="42">
        <f t="shared" si="32"/>
        <v>0</v>
      </c>
      <c r="L229" s="33">
        <f t="shared" si="33"/>
        <v>0</v>
      </c>
      <c r="M229" s="42">
        <f t="shared" si="34"/>
        <v>0</v>
      </c>
    </row>
    <row r="230" s="5" customFormat="1" ht="21" customHeight="1">
      <c r="A230" s="136"/>
      <c r="B230" s="37"/>
      <c r="C230" s="38"/>
      <c r="D230" s="38"/>
      <c r="E230" s="44"/>
      <c r="F230" s="38" t="s">
        <v>107</v>
      </c>
      <c r="G230" s="169" t="s">
        <v>26</v>
      </c>
      <c r="H230" s="33">
        <v>4000</v>
      </c>
      <c r="I230" s="42"/>
      <c r="J230" s="33">
        <f t="shared" si="31"/>
        <v>4400</v>
      </c>
      <c r="K230" s="42">
        <f t="shared" si="32"/>
        <v>0</v>
      </c>
      <c r="L230" s="33">
        <f t="shared" si="33"/>
        <v>4840</v>
      </c>
      <c r="M230" s="42">
        <f t="shared" si="34"/>
        <v>0</v>
      </c>
    </row>
    <row r="231" s="5" customFormat="1" ht="21" customHeight="1">
      <c r="A231" s="136"/>
      <c r="B231" s="37"/>
      <c r="C231" s="38"/>
      <c r="D231" s="38"/>
      <c r="E231" s="44"/>
      <c r="F231" s="38" t="s">
        <v>131</v>
      </c>
      <c r="G231" s="169" t="s">
        <v>26</v>
      </c>
      <c r="H231" s="33">
        <v>3000</v>
      </c>
      <c r="I231" s="42"/>
      <c r="J231" s="33">
        <f t="shared" si="31"/>
        <v>3300.0000000000005</v>
      </c>
      <c r="K231" s="42">
        <f t="shared" si="32"/>
        <v>0</v>
      </c>
      <c r="L231" s="33">
        <f t="shared" si="33"/>
        <v>3630.0000000000009</v>
      </c>
      <c r="M231" s="42">
        <f t="shared" si="34"/>
        <v>0</v>
      </c>
    </row>
    <row r="232" s="5" customFormat="1" ht="27.75" customHeight="1">
      <c r="A232" s="136"/>
      <c r="B232" s="37"/>
      <c r="C232" s="38"/>
      <c r="D232" s="38"/>
      <c r="E232" s="44"/>
      <c r="F232" s="38"/>
      <c r="G232" s="169" t="s">
        <v>27</v>
      </c>
      <c r="H232" s="33">
        <v>3000</v>
      </c>
      <c r="I232" s="42"/>
      <c r="J232" s="33">
        <f t="shared" si="31"/>
        <v>3300.0000000000005</v>
      </c>
      <c r="K232" s="42">
        <f t="shared" si="32"/>
        <v>0</v>
      </c>
      <c r="L232" s="33">
        <f t="shared" si="33"/>
        <v>3630.0000000000009</v>
      </c>
      <c r="M232" s="42">
        <f t="shared" si="34"/>
        <v>0</v>
      </c>
    </row>
    <row r="233" s="5" customFormat="1" ht="28.5" customHeight="1">
      <c r="A233" s="136"/>
      <c r="B233" s="37"/>
      <c r="C233" s="38"/>
      <c r="D233" s="38"/>
      <c r="E233" s="44"/>
      <c r="F233" s="38" t="s">
        <v>18</v>
      </c>
      <c r="G233" s="169" t="s">
        <v>26</v>
      </c>
      <c r="H233" s="33"/>
      <c r="I233" s="42">
        <v>3000</v>
      </c>
      <c r="J233" s="33">
        <f t="shared" si="31"/>
        <v>0</v>
      </c>
      <c r="K233" s="42">
        <f t="shared" si="32"/>
        <v>3300.0000000000005</v>
      </c>
      <c r="L233" s="33">
        <f t="shared" si="33"/>
        <v>0</v>
      </c>
      <c r="M233" s="42">
        <f t="shared" si="34"/>
        <v>3630.0000000000009</v>
      </c>
    </row>
    <row r="234" s="5" customFormat="1" ht="21" customHeight="1">
      <c r="A234" s="136"/>
      <c r="B234" s="37"/>
      <c r="C234" s="38"/>
      <c r="D234" s="38"/>
      <c r="E234" s="44"/>
      <c r="F234" s="38" t="s">
        <v>132</v>
      </c>
      <c r="G234" s="169" t="s">
        <v>26</v>
      </c>
      <c r="H234" s="33">
        <v>1800</v>
      </c>
      <c r="I234" s="42"/>
      <c r="J234" s="33">
        <f t="shared" si="31"/>
        <v>1980.0000000000002</v>
      </c>
      <c r="K234" s="42">
        <f t="shared" si="32"/>
        <v>0</v>
      </c>
      <c r="L234" s="33">
        <f t="shared" si="33"/>
        <v>2178.0000000000005</v>
      </c>
      <c r="M234" s="42">
        <f t="shared" si="34"/>
        <v>0</v>
      </c>
    </row>
    <row r="235" s="5" customFormat="1" ht="21" customHeight="1">
      <c r="A235" s="136"/>
      <c r="B235" s="37"/>
      <c r="C235" s="38"/>
      <c r="D235" s="38"/>
      <c r="E235" s="44"/>
      <c r="F235" s="38"/>
      <c r="G235" s="169" t="s">
        <v>27</v>
      </c>
      <c r="H235" s="33">
        <v>1800</v>
      </c>
      <c r="I235" s="42"/>
      <c r="J235" s="33">
        <f t="shared" si="31"/>
        <v>1980.0000000000002</v>
      </c>
      <c r="K235" s="42">
        <f t="shared" si="32"/>
        <v>0</v>
      </c>
      <c r="L235" s="33">
        <f t="shared" si="33"/>
        <v>2178.0000000000005</v>
      </c>
      <c r="M235" s="42">
        <f t="shared" si="34"/>
        <v>0</v>
      </c>
    </row>
    <row r="236" s="5" customFormat="1" ht="21" customHeight="1">
      <c r="A236" s="136"/>
      <c r="B236" s="37"/>
      <c r="C236" s="38"/>
      <c r="D236" s="38"/>
      <c r="E236" s="44"/>
      <c r="F236" s="38" t="s">
        <v>17</v>
      </c>
      <c r="G236" s="169" t="s">
        <v>26</v>
      </c>
      <c r="H236" s="33">
        <v>1800</v>
      </c>
      <c r="I236" s="42"/>
      <c r="J236" s="33">
        <f t="shared" si="31"/>
        <v>1980.0000000000002</v>
      </c>
      <c r="K236" s="42">
        <f t="shared" si="32"/>
        <v>0</v>
      </c>
      <c r="L236" s="33">
        <f t="shared" si="33"/>
        <v>2178.0000000000005</v>
      </c>
      <c r="M236" s="42">
        <f t="shared" si="34"/>
        <v>0</v>
      </c>
    </row>
    <row r="237" s="5" customFormat="1" ht="46.5" customHeight="1">
      <c r="A237" s="136"/>
      <c r="B237" s="37"/>
      <c r="C237" s="38"/>
      <c r="D237" s="38"/>
      <c r="E237" s="44"/>
      <c r="F237" s="38"/>
      <c r="G237" s="169" t="s">
        <v>27</v>
      </c>
      <c r="H237" s="33">
        <v>1815</v>
      </c>
      <c r="I237" s="42"/>
      <c r="J237" s="33">
        <f t="shared" si="31"/>
        <v>1996.5000000000002</v>
      </c>
      <c r="K237" s="42">
        <f t="shared" si="32"/>
        <v>0</v>
      </c>
      <c r="L237" s="33">
        <f t="shared" si="33"/>
        <v>2196.1500000000005</v>
      </c>
      <c r="M237" s="42">
        <f t="shared" si="34"/>
        <v>0</v>
      </c>
    </row>
    <row r="238" s="5" customFormat="1" ht="21" customHeight="1">
      <c r="A238" s="136"/>
      <c r="B238" s="37"/>
      <c r="C238" s="38"/>
      <c r="D238" s="38"/>
      <c r="E238" s="44"/>
      <c r="F238" s="38" t="s">
        <v>133</v>
      </c>
      <c r="G238" s="169" t="s">
        <v>26</v>
      </c>
      <c r="H238" s="33"/>
      <c r="I238" s="42">
        <v>15000</v>
      </c>
      <c r="J238" s="33">
        <f t="shared" si="31"/>
        <v>0</v>
      </c>
      <c r="K238" s="42">
        <f t="shared" si="32"/>
        <v>16500</v>
      </c>
      <c r="L238" s="33">
        <f t="shared" si="33"/>
        <v>0</v>
      </c>
      <c r="M238" s="42">
        <f t="shared" si="34"/>
        <v>18150</v>
      </c>
    </row>
    <row r="239" s="5" customFormat="1" ht="21" customHeight="1">
      <c r="A239" s="136"/>
      <c r="B239" s="37"/>
      <c r="C239" s="38"/>
      <c r="D239" s="38"/>
      <c r="E239" s="44"/>
      <c r="F239" s="38" t="s">
        <v>68</v>
      </c>
      <c r="G239" s="169" t="s">
        <v>26</v>
      </c>
      <c r="H239" s="33"/>
      <c r="I239" s="42">
        <v>2400</v>
      </c>
      <c r="J239" s="33">
        <f t="shared" si="31"/>
        <v>0</v>
      </c>
      <c r="K239" s="42">
        <f t="shared" si="32"/>
        <v>2640</v>
      </c>
      <c r="L239" s="33">
        <f t="shared" si="33"/>
        <v>0</v>
      </c>
      <c r="M239" s="42">
        <f t="shared" si="34"/>
        <v>2904.0000000000005</v>
      </c>
    </row>
    <row r="240" s="5" customFormat="1" ht="14.25" customHeight="1">
      <c r="A240" s="136"/>
      <c r="B240" s="37"/>
      <c r="C240" s="38"/>
      <c r="D240" s="38"/>
      <c r="E240" s="44"/>
      <c r="F240" s="38" t="s">
        <v>134</v>
      </c>
      <c r="G240" s="169" t="s">
        <v>26</v>
      </c>
      <c r="H240" s="33"/>
      <c r="I240" s="42">
        <v>7000</v>
      </c>
      <c r="J240" s="33">
        <f t="shared" si="31"/>
        <v>0</v>
      </c>
      <c r="K240" s="42">
        <f t="shared" si="32"/>
        <v>7700.0000000000009</v>
      </c>
      <c r="L240" s="33">
        <f t="shared" si="33"/>
        <v>0</v>
      </c>
      <c r="M240" s="42">
        <f t="shared" si="34"/>
        <v>8470.0000000000018</v>
      </c>
    </row>
    <row r="241" s="5" customFormat="1" ht="45.75" customHeight="1">
      <c r="A241" s="136"/>
      <c r="B241" s="37"/>
      <c r="C241" s="38"/>
      <c r="D241" s="38"/>
      <c r="E241" s="44"/>
      <c r="F241" s="38" t="s">
        <v>127</v>
      </c>
      <c r="G241" s="169" t="s">
        <v>27</v>
      </c>
      <c r="H241" s="33"/>
      <c r="I241" s="42">
        <v>3000</v>
      </c>
      <c r="J241" s="33">
        <f t="shared" si="31"/>
        <v>0</v>
      </c>
      <c r="K241" s="42">
        <f t="shared" si="32"/>
        <v>3300.0000000000005</v>
      </c>
      <c r="L241" s="33">
        <f t="shared" si="33"/>
        <v>0</v>
      </c>
      <c r="M241" s="42">
        <f t="shared" si="34"/>
        <v>3630.0000000000009</v>
      </c>
    </row>
    <row r="242" s="5" customFormat="1" ht="14.25" customHeight="1">
      <c r="A242" s="136"/>
      <c r="B242" s="37"/>
      <c r="C242" s="38"/>
      <c r="D242" s="38"/>
      <c r="E242" s="44"/>
      <c r="F242" s="38" t="s">
        <v>58</v>
      </c>
      <c r="G242" s="169" t="s">
        <v>26</v>
      </c>
      <c r="H242" s="33">
        <v>900</v>
      </c>
      <c r="I242" s="42"/>
      <c r="J242" s="33">
        <f t="shared" si="31"/>
        <v>990.00000000000011</v>
      </c>
      <c r="K242" s="42">
        <f t="shared" si="32"/>
        <v>0</v>
      </c>
      <c r="L242" s="33">
        <f t="shared" si="33"/>
        <v>1089.0000000000002</v>
      </c>
      <c r="M242" s="42">
        <f t="shared" si="34"/>
        <v>0</v>
      </c>
    </row>
    <row r="243" s="5" customFormat="1" ht="14.25" customHeight="1">
      <c r="A243" s="136"/>
      <c r="B243" s="45"/>
      <c r="C243" s="46"/>
      <c r="D243" s="46"/>
      <c r="E243" s="47"/>
      <c r="F243" s="46"/>
      <c r="G243" s="172" t="s">
        <v>27</v>
      </c>
      <c r="H243" s="51">
        <v>900</v>
      </c>
      <c r="I243" s="50"/>
      <c r="J243" s="51">
        <f t="shared" si="31"/>
        <v>990.00000000000011</v>
      </c>
      <c r="K243" s="50">
        <f t="shared" si="32"/>
        <v>0</v>
      </c>
      <c r="L243" s="51">
        <f t="shared" si="33"/>
        <v>1089.0000000000002</v>
      </c>
      <c r="M243" s="50">
        <f t="shared" si="34"/>
        <v>0</v>
      </c>
    </row>
    <row r="244" s="5" customFormat="1" ht="14.25" customHeight="1">
      <c r="A244" s="136"/>
      <c r="B244" s="225" t="s">
        <v>22</v>
      </c>
      <c r="C244" s="226"/>
      <c r="D244" s="226"/>
      <c r="E244" s="227"/>
      <c r="F244" s="226"/>
      <c r="G244" s="228"/>
      <c r="H244" s="229">
        <f>SUM(H225:H243)</f>
        <v>20215</v>
      </c>
      <c r="I244" s="229">
        <f t="shared" ref="I244:M244" si="38">SUM(I225:I243)</f>
        <v>36400</v>
      </c>
      <c r="J244" s="229">
        <f t="shared" si="38"/>
        <v>22236.5</v>
      </c>
      <c r="K244" s="229">
        <f t="shared" si="38"/>
        <v>40040</v>
      </c>
      <c r="L244" s="229">
        <f t="shared" si="38"/>
        <v>24460.150000000001</v>
      </c>
      <c r="M244" s="229">
        <f t="shared" si="38"/>
        <v>44044.000000000007</v>
      </c>
    </row>
    <row r="245" s="5" customFormat="1" ht="32.25" customHeight="1">
      <c r="A245" s="136">
        <v>26</v>
      </c>
      <c r="B245" s="250" t="s">
        <v>135</v>
      </c>
      <c r="C245" s="60"/>
      <c r="D245" s="60"/>
      <c r="E245" s="240" t="s">
        <v>119</v>
      </c>
      <c r="F245" s="60"/>
      <c r="G245" s="233" t="s">
        <v>136</v>
      </c>
      <c r="H245" s="62"/>
      <c r="I245" s="63"/>
      <c r="J245" s="64">
        <f t="shared" si="31"/>
        <v>0</v>
      </c>
      <c r="K245" s="65">
        <f t="shared" si="32"/>
        <v>0</v>
      </c>
      <c r="L245" s="64">
        <f t="shared" si="33"/>
        <v>0</v>
      </c>
      <c r="M245" s="65">
        <f t="shared" si="34"/>
        <v>0</v>
      </c>
    </row>
    <row r="246" s="5" customFormat="1" ht="23.25" customHeight="1">
      <c r="A246" s="36"/>
      <c r="B246" s="251"/>
      <c r="C246" s="188"/>
      <c r="D246" s="188"/>
      <c r="E246" s="44"/>
      <c r="F246" s="38" t="s">
        <v>137</v>
      </c>
      <c r="G246" s="252"/>
      <c r="H246" s="33">
        <v>2000</v>
      </c>
      <c r="I246" s="42"/>
      <c r="J246" s="33">
        <f t="shared" si="31"/>
        <v>2200</v>
      </c>
      <c r="K246" s="42">
        <f t="shared" si="32"/>
        <v>0</v>
      </c>
      <c r="L246" s="33">
        <f t="shared" si="33"/>
        <v>2420</v>
      </c>
      <c r="M246" s="42">
        <f t="shared" si="34"/>
        <v>0</v>
      </c>
    </row>
    <row r="247" s="5" customFormat="1" ht="30">
      <c r="A247" s="36"/>
      <c r="B247" s="37"/>
      <c r="C247" s="38"/>
      <c r="D247" s="38"/>
      <c r="E247" s="44"/>
      <c r="F247" s="68" t="s">
        <v>138</v>
      </c>
      <c r="G247" s="252"/>
      <c r="H247" s="33">
        <v>6000</v>
      </c>
      <c r="I247" s="42"/>
      <c r="J247" s="33">
        <f t="shared" si="31"/>
        <v>6600.0000000000009</v>
      </c>
      <c r="K247" s="42">
        <f t="shared" si="32"/>
        <v>0</v>
      </c>
      <c r="L247" s="33">
        <f t="shared" si="33"/>
        <v>7260.0000000000018</v>
      </c>
      <c r="M247" s="42">
        <f t="shared" si="34"/>
        <v>0</v>
      </c>
    </row>
    <row r="248" s="5" customFormat="1">
      <c r="A248" s="36"/>
      <c r="B248" s="37"/>
      <c r="C248" s="38"/>
      <c r="D248" s="38"/>
      <c r="E248" s="44"/>
      <c r="F248" s="38" t="s">
        <v>18</v>
      </c>
      <c r="G248" s="252"/>
      <c r="H248" s="33"/>
      <c r="I248" s="42">
        <v>6000</v>
      </c>
      <c r="J248" s="33">
        <f t="shared" si="31"/>
        <v>0</v>
      </c>
      <c r="K248" s="42">
        <f t="shared" si="32"/>
        <v>6600.0000000000009</v>
      </c>
      <c r="L248" s="33">
        <f t="shared" si="33"/>
        <v>0</v>
      </c>
      <c r="M248" s="42">
        <f t="shared" si="34"/>
        <v>7260.0000000000018</v>
      </c>
    </row>
    <row r="249" s="5" customFormat="1">
      <c r="A249" s="36"/>
      <c r="B249" s="37"/>
      <c r="C249" s="38"/>
      <c r="D249" s="38"/>
      <c r="E249" s="44"/>
      <c r="F249" s="38" t="s">
        <v>139</v>
      </c>
      <c r="G249" s="252"/>
      <c r="H249" s="33"/>
      <c r="I249" s="42">
        <v>3000</v>
      </c>
      <c r="J249" s="33">
        <f t="shared" ref="J249:K312" si="39">H249*1.1</f>
        <v>0</v>
      </c>
      <c r="K249" s="42">
        <f t="shared" ref="K249:K312" si="40">I249*1.1</f>
        <v>3300.0000000000005</v>
      </c>
      <c r="L249" s="33">
        <f t="shared" ref="L249:L312" si="41">J249*1.1</f>
        <v>0</v>
      </c>
      <c r="M249" s="42">
        <f t="shared" ref="M249:M312" si="42">K249*1.1</f>
        <v>3630.0000000000009</v>
      </c>
    </row>
    <row r="250" s="5" customFormat="1">
      <c r="A250" s="36"/>
      <c r="B250" s="37"/>
      <c r="C250" s="38"/>
      <c r="D250" s="38"/>
      <c r="E250" s="44"/>
      <c r="F250" s="38" t="s">
        <v>69</v>
      </c>
      <c r="G250" s="252"/>
      <c r="H250" s="33">
        <v>6000</v>
      </c>
      <c r="I250" s="42"/>
      <c r="J250" s="33">
        <f t="shared" si="39"/>
        <v>6600.0000000000009</v>
      </c>
      <c r="K250" s="42">
        <f t="shared" si="40"/>
        <v>0</v>
      </c>
      <c r="L250" s="33">
        <f t="shared" si="41"/>
        <v>7260.0000000000018</v>
      </c>
      <c r="M250" s="42">
        <f t="shared" si="42"/>
        <v>0</v>
      </c>
    </row>
    <row r="251" s="5" customFormat="1" ht="45">
      <c r="A251" s="36"/>
      <c r="B251" s="37"/>
      <c r="C251" s="38"/>
      <c r="D251" s="38"/>
      <c r="E251" s="44"/>
      <c r="F251" s="68" t="s">
        <v>140</v>
      </c>
      <c r="G251" s="252"/>
      <c r="H251" s="33"/>
      <c r="I251" s="42">
        <v>2000</v>
      </c>
      <c r="J251" s="33">
        <f t="shared" si="39"/>
        <v>0</v>
      </c>
      <c r="K251" s="42">
        <f t="shared" si="40"/>
        <v>2200</v>
      </c>
      <c r="L251" s="33">
        <f t="shared" si="41"/>
        <v>0</v>
      </c>
      <c r="M251" s="42">
        <f t="shared" si="42"/>
        <v>2420</v>
      </c>
    </row>
    <row r="252" s="5" customFormat="1">
      <c r="A252" s="36"/>
      <c r="B252" s="37"/>
      <c r="C252" s="38"/>
      <c r="D252" s="38"/>
      <c r="E252" s="44"/>
      <c r="F252" s="38" t="s">
        <v>100</v>
      </c>
      <c r="G252" s="252"/>
      <c r="H252" s="33"/>
      <c r="I252" s="42">
        <v>12000</v>
      </c>
      <c r="J252" s="33">
        <f t="shared" si="39"/>
        <v>0</v>
      </c>
      <c r="K252" s="42">
        <f t="shared" si="40"/>
        <v>13200.000000000002</v>
      </c>
      <c r="L252" s="33">
        <f t="shared" si="41"/>
        <v>0</v>
      </c>
      <c r="M252" s="42">
        <f t="shared" si="42"/>
        <v>14520.000000000004</v>
      </c>
    </row>
    <row r="253" s="5" customFormat="1" ht="15.75">
      <c r="A253" s="36"/>
      <c r="B253" s="45"/>
      <c r="C253" s="46"/>
      <c r="D253" s="46"/>
      <c r="E253" s="47"/>
      <c r="F253" s="46" t="s">
        <v>17</v>
      </c>
      <c r="G253" s="253"/>
      <c r="H253" s="51">
        <v>2000</v>
      </c>
      <c r="I253" s="50"/>
      <c r="J253" s="51">
        <f t="shared" si="39"/>
        <v>2200</v>
      </c>
      <c r="K253" s="50">
        <f t="shared" si="40"/>
        <v>0</v>
      </c>
      <c r="L253" s="51">
        <f t="shared" si="41"/>
        <v>2420</v>
      </c>
      <c r="M253" s="50">
        <f t="shared" si="42"/>
        <v>0</v>
      </c>
    </row>
    <row r="254" s="5" customFormat="1" ht="15.75">
      <c r="A254" s="36"/>
      <c r="B254" s="225" t="s">
        <v>22</v>
      </c>
      <c r="C254" s="226"/>
      <c r="D254" s="226"/>
      <c r="E254" s="227"/>
      <c r="F254" s="226"/>
      <c r="G254" s="228"/>
      <c r="H254" s="229">
        <f>SUM(H245:H253)</f>
        <v>16000</v>
      </c>
      <c r="I254" s="230">
        <f>SUM(I245:I253)</f>
        <v>23000</v>
      </c>
      <c r="J254" s="230">
        <f t="shared" ref="J254:M254" si="43">SUM(J245:J253)</f>
        <v>17600</v>
      </c>
      <c r="K254" s="230">
        <f t="shared" si="43"/>
        <v>25300.000000000004</v>
      </c>
      <c r="L254" s="230">
        <f t="shared" si="43"/>
        <v>19360.000000000004</v>
      </c>
      <c r="M254" s="230">
        <f t="shared" si="43"/>
        <v>27830.000000000007</v>
      </c>
    </row>
    <row r="255" s="5" customFormat="1" ht="57.75">
      <c r="A255" s="36">
        <v>27</v>
      </c>
      <c r="B255" s="121" t="s">
        <v>141</v>
      </c>
      <c r="C255" s="60"/>
      <c r="D255" s="60"/>
      <c r="E255" s="240" t="s">
        <v>119</v>
      </c>
      <c r="F255" s="60"/>
      <c r="G255" s="254" t="s">
        <v>54</v>
      </c>
      <c r="H255" s="62"/>
      <c r="I255" s="63"/>
      <c r="J255" s="64">
        <f t="shared" si="39"/>
        <v>0</v>
      </c>
      <c r="K255" s="65">
        <f t="shared" si="40"/>
        <v>0</v>
      </c>
      <c r="L255" s="64">
        <f t="shared" si="41"/>
        <v>0</v>
      </c>
      <c r="M255" s="65">
        <f t="shared" si="42"/>
        <v>0</v>
      </c>
    </row>
    <row r="256" s="5" customFormat="1">
      <c r="A256" s="36"/>
      <c r="B256" s="255" t="s">
        <v>142</v>
      </c>
      <c r="C256" s="136"/>
      <c r="D256" s="136"/>
      <c r="E256" s="256"/>
      <c r="F256" s="140" t="s">
        <v>39</v>
      </c>
      <c r="G256" s="257"/>
      <c r="H256" s="43">
        <v>1200</v>
      </c>
      <c r="I256" s="149"/>
      <c r="J256" s="33">
        <f t="shared" si="39"/>
        <v>1320</v>
      </c>
      <c r="K256" s="42">
        <f t="shared" si="40"/>
        <v>0</v>
      </c>
      <c r="L256" s="33">
        <f t="shared" si="41"/>
        <v>1452.0000000000002</v>
      </c>
      <c r="M256" s="42">
        <f t="shared" si="42"/>
        <v>0</v>
      </c>
    </row>
    <row r="257" s="5" customFormat="1">
      <c r="A257" s="36"/>
      <c r="B257" s="168"/>
      <c r="C257" s="136"/>
      <c r="D257" s="136"/>
      <c r="E257" s="256"/>
      <c r="F257" s="140" t="s">
        <v>29</v>
      </c>
      <c r="G257" s="257"/>
      <c r="H257" s="43">
        <v>1200</v>
      </c>
      <c r="I257" s="149"/>
      <c r="J257" s="33">
        <f t="shared" si="39"/>
        <v>1320</v>
      </c>
      <c r="K257" s="42">
        <f t="shared" si="40"/>
        <v>0</v>
      </c>
      <c r="L257" s="33">
        <f t="shared" si="41"/>
        <v>1452.0000000000002</v>
      </c>
      <c r="M257" s="42">
        <f t="shared" si="42"/>
        <v>0</v>
      </c>
    </row>
    <row r="258" s="5" customFormat="1" ht="15.75">
      <c r="A258" s="36"/>
      <c r="B258" s="170"/>
      <c r="C258" s="141"/>
      <c r="D258" s="141"/>
      <c r="E258" s="171"/>
      <c r="F258" s="107" t="s">
        <v>58</v>
      </c>
      <c r="G258" s="258"/>
      <c r="H258" s="49">
        <v>1200</v>
      </c>
      <c r="I258" s="144"/>
      <c r="J258" s="51">
        <f t="shared" si="39"/>
        <v>1320</v>
      </c>
      <c r="K258" s="50">
        <f t="shared" si="40"/>
        <v>0</v>
      </c>
      <c r="L258" s="51">
        <f t="shared" si="41"/>
        <v>1452.0000000000002</v>
      </c>
      <c r="M258" s="50">
        <f t="shared" si="42"/>
        <v>0</v>
      </c>
    </row>
    <row r="259" s="5" customFormat="1" ht="15.75">
      <c r="A259" s="36"/>
      <c r="B259" s="161" t="s">
        <v>33</v>
      </c>
      <c r="C259" s="152"/>
      <c r="D259" s="152"/>
      <c r="E259" s="162"/>
      <c r="F259" s="259"/>
      <c r="G259" s="260"/>
      <c r="H259" s="156">
        <f>SUM(H255:H258)</f>
        <v>3600</v>
      </c>
      <c r="I259" s="218">
        <f>SUM(I255:I258)</f>
        <v>0</v>
      </c>
      <c r="J259" s="156">
        <f t="shared" ref="J259:M259" si="44">SUM(J255:J258)</f>
        <v>3960</v>
      </c>
      <c r="K259" s="156">
        <f t="shared" si="44"/>
        <v>0</v>
      </c>
      <c r="L259" s="156">
        <f t="shared" si="44"/>
        <v>4356.0000000000009</v>
      </c>
      <c r="M259" s="156">
        <f t="shared" si="44"/>
        <v>0</v>
      </c>
    </row>
    <row r="260" s="5" customFormat="1" ht="51.75">
      <c r="A260" s="36">
        <v>28</v>
      </c>
      <c r="B260" s="59" t="s">
        <v>143</v>
      </c>
      <c r="C260" s="60"/>
      <c r="D260" s="60"/>
      <c r="E260" s="240" t="s">
        <v>144</v>
      </c>
      <c r="F260" s="60"/>
      <c r="G260" s="233"/>
      <c r="H260" s="62"/>
      <c r="I260" s="63"/>
      <c r="J260" s="64">
        <f t="shared" si="39"/>
        <v>0</v>
      </c>
      <c r="K260" s="65">
        <f t="shared" si="40"/>
        <v>0</v>
      </c>
      <c r="L260" s="64">
        <f t="shared" si="41"/>
        <v>0</v>
      </c>
      <c r="M260" s="65">
        <f t="shared" si="42"/>
        <v>0</v>
      </c>
    </row>
    <row r="261" s="5" customFormat="1">
      <c r="A261" s="36"/>
      <c r="B261" s="251"/>
      <c r="C261" s="38"/>
      <c r="D261" s="38"/>
      <c r="E261" s="44"/>
      <c r="F261" s="38" t="s">
        <v>145</v>
      </c>
      <c r="G261" s="79"/>
      <c r="H261" s="33"/>
      <c r="I261" s="42">
        <v>1000</v>
      </c>
      <c r="J261" s="33">
        <f t="shared" si="39"/>
        <v>0</v>
      </c>
      <c r="K261" s="42">
        <f t="shared" si="40"/>
        <v>1100</v>
      </c>
      <c r="L261" s="33">
        <f t="shared" si="41"/>
        <v>0</v>
      </c>
      <c r="M261" s="42">
        <f t="shared" si="42"/>
        <v>1210</v>
      </c>
    </row>
    <row r="262" s="5" customFormat="1">
      <c r="A262" s="36"/>
      <c r="B262" s="37"/>
      <c r="C262" s="38"/>
      <c r="D262" s="38"/>
      <c r="E262" s="44"/>
      <c r="F262" s="38" t="s">
        <v>58</v>
      </c>
      <c r="G262" s="79"/>
      <c r="H262" s="33">
        <v>2500</v>
      </c>
      <c r="I262" s="42"/>
      <c r="J262" s="33">
        <f t="shared" si="39"/>
        <v>2750</v>
      </c>
      <c r="K262" s="42">
        <f t="shared" si="40"/>
        <v>0</v>
      </c>
      <c r="L262" s="33">
        <f t="shared" si="41"/>
        <v>3025.0000000000005</v>
      </c>
      <c r="M262" s="42">
        <f t="shared" si="42"/>
        <v>0</v>
      </c>
    </row>
    <row r="263" s="5" customFormat="1">
      <c r="A263" s="36"/>
      <c r="B263" s="37"/>
      <c r="C263" s="38"/>
      <c r="D263" s="38"/>
      <c r="E263" s="44"/>
      <c r="F263" s="38" t="s">
        <v>39</v>
      </c>
      <c r="G263" s="79"/>
      <c r="H263" s="33">
        <v>20000</v>
      </c>
      <c r="I263" s="42"/>
      <c r="J263" s="33">
        <f t="shared" si="39"/>
        <v>22000</v>
      </c>
      <c r="K263" s="42">
        <f t="shared" si="40"/>
        <v>0</v>
      </c>
      <c r="L263" s="33">
        <f t="shared" si="41"/>
        <v>24200.000000000004</v>
      </c>
      <c r="M263" s="42">
        <f t="shared" si="42"/>
        <v>0</v>
      </c>
    </row>
    <row r="264" s="5" customFormat="1">
      <c r="A264" s="36"/>
      <c r="B264" s="37"/>
      <c r="C264" s="38"/>
      <c r="D264" s="38"/>
      <c r="E264" s="44"/>
      <c r="F264" s="38" t="s">
        <v>146</v>
      </c>
      <c r="G264" s="79"/>
      <c r="H264" s="33"/>
      <c r="I264" s="42">
        <v>20000</v>
      </c>
      <c r="J264" s="33">
        <f t="shared" si="39"/>
        <v>0</v>
      </c>
      <c r="K264" s="42">
        <f t="shared" si="40"/>
        <v>22000</v>
      </c>
      <c r="L264" s="33">
        <f t="shared" si="41"/>
        <v>0</v>
      </c>
      <c r="M264" s="42">
        <f t="shared" si="42"/>
        <v>24200.000000000004</v>
      </c>
    </row>
    <row r="265" s="5" customFormat="1" ht="15.75">
      <c r="A265" s="36"/>
      <c r="B265" s="45"/>
      <c r="C265" s="46"/>
      <c r="D265" s="46"/>
      <c r="E265" s="47"/>
      <c r="F265" s="46" t="s">
        <v>29</v>
      </c>
      <c r="G265" s="48"/>
      <c r="H265" s="51">
        <v>2000</v>
      </c>
      <c r="I265" s="50"/>
      <c r="J265" s="51">
        <f t="shared" si="39"/>
        <v>2200</v>
      </c>
      <c r="K265" s="50">
        <f t="shared" si="40"/>
        <v>0</v>
      </c>
      <c r="L265" s="51">
        <f t="shared" si="41"/>
        <v>2420</v>
      </c>
      <c r="M265" s="50">
        <f t="shared" si="42"/>
        <v>0</v>
      </c>
    </row>
    <row r="266" s="5" customFormat="1" ht="15.75">
      <c r="A266" s="36"/>
      <c r="B266" s="261" t="s">
        <v>33</v>
      </c>
      <c r="C266" s="262"/>
      <c r="D266" s="262"/>
      <c r="E266" s="263"/>
      <c r="F266" s="262"/>
      <c r="G266" s="228"/>
      <c r="H266" s="229">
        <f>SUM(H260:H265)</f>
        <v>24500</v>
      </c>
      <c r="I266" s="230">
        <f>SUM(I260:I265)</f>
        <v>21000</v>
      </c>
      <c r="J266" s="229">
        <f t="shared" ref="J266:M266" si="45">SUM(J260:J265)</f>
        <v>26950</v>
      </c>
      <c r="K266" s="229">
        <f t="shared" si="45"/>
        <v>23100</v>
      </c>
      <c r="L266" s="229">
        <f t="shared" si="45"/>
        <v>29645.000000000004</v>
      </c>
      <c r="M266" s="229">
        <f t="shared" si="45"/>
        <v>25410.000000000004</v>
      </c>
    </row>
    <row r="267" s="5" customFormat="1" ht="22.5" customHeight="1">
      <c r="A267" s="36">
        <v>29</v>
      </c>
      <c r="B267" s="264" t="s">
        <v>147</v>
      </c>
      <c r="C267" s="88"/>
      <c r="D267" s="88"/>
      <c r="E267" s="180" t="s">
        <v>119</v>
      </c>
      <c r="F267" s="88"/>
      <c r="G267" s="181" t="s">
        <v>14</v>
      </c>
      <c r="H267" s="64"/>
      <c r="I267" s="65"/>
      <c r="J267" s="64">
        <f t="shared" si="39"/>
        <v>0</v>
      </c>
      <c r="K267" s="65">
        <f t="shared" si="40"/>
        <v>0</v>
      </c>
      <c r="L267" s="64">
        <f t="shared" si="41"/>
        <v>0</v>
      </c>
      <c r="M267" s="65">
        <f t="shared" si="42"/>
        <v>0</v>
      </c>
    </row>
    <row r="268" s="5" customFormat="1">
      <c r="A268" s="36" t="s">
        <v>148</v>
      </c>
      <c r="B268" s="37"/>
      <c r="C268" s="38"/>
      <c r="D268" s="38"/>
      <c r="E268" s="44"/>
      <c r="F268" s="38" t="s">
        <v>149</v>
      </c>
      <c r="G268" s="79"/>
      <c r="H268" s="33"/>
      <c r="I268" s="42">
        <v>3000</v>
      </c>
      <c r="J268" s="33">
        <f t="shared" si="39"/>
        <v>0</v>
      </c>
      <c r="K268" s="42">
        <f t="shared" si="40"/>
        <v>3300.0000000000005</v>
      </c>
      <c r="L268" s="33">
        <f t="shared" si="41"/>
        <v>0</v>
      </c>
      <c r="M268" s="42">
        <f t="shared" si="42"/>
        <v>3630.0000000000009</v>
      </c>
    </row>
    <row r="269" s="5" customFormat="1">
      <c r="A269" s="36"/>
      <c r="B269" s="37"/>
      <c r="C269" s="38"/>
      <c r="D269" s="38"/>
      <c r="E269" s="44"/>
      <c r="F269" s="38" t="s">
        <v>150</v>
      </c>
      <c r="G269" s="79"/>
      <c r="H269" s="33">
        <v>3500</v>
      </c>
      <c r="I269" s="42"/>
      <c r="J269" s="33">
        <f t="shared" si="39"/>
        <v>3850.0000000000005</v>
      </c>
      <c r="K269" s="42">
        <f t="shared" si="40"/>
        <v>0</v>
      </c>
      <c r="L269" s="33">
        <f t="shared" si="41"/>
        <v>4235.0000000000009</v>
      </c>
      <c r="M269" s="42">
        <f t="shared" si="42"/>
        <v>0</v>
      </c>
    </row>
    <row r="270" s="5" customFormat="1">
      <c r="A270" s="36"/>
      <c r="B270" s="37"/>
      <c r="C270" s="38"/>
      <c r="D270" s="38"/>
      <c r="E270" s="44"/>
      <c r="F270" s="38" t="s">
        <v>151</v>
      </c>
      <c r="G270" s="79"/>
      <c r="H270" s="33">
        <v>8000</v>
      </c>
      <c r="I270" s="42"/>
      <c r="J270" s="33">
        <f t="shared" si="39"/>
        <v>8800</v>
      </c>
      <c r="K270" s="42">
        <f t="shared" si="40"/>
        <v>0</v>
      </c>
      <c r="L270" s="33">
        <f t="shared" si="41"/>
        <v>9680</v>
      </c>
      <c r="M270" s="42">
        <f t="shared" si="42"/>
        <v>0</v>
      </c>
    </row>
    <row r="271" s="5" customFormat="1" ht="57.75" customHeight="1">
      <c r="A271" s="36"/>
      <c r="B271" s="37"/>
      <c r="C271" s="38"/>
      <c r="D271" s="38"/>
      <c r="E271" s="44"/>
      <c r="F271" s="38" t="s">
        <v>152</v>
      </c>
      <c r="G271" s="79"/>
      <c r="H271" s="33">
        <v>10000</v>
      </c>
      <c r="I271" s="42"/>
      <c r="J271" s="33">
        <f t="shared" si="39"/>
        <v>11000</v>
      </c>
      <c r="K271" s="42">
        <f t="shared" si="40"/>
        <v>0</v>
      </c>
      <c r="L271" s="33">
        <f t="shared" si="41"/>
        <v>12100.000000000002</v>
      </c>
      <c r="M271" s="42">
        <f t="shared" si="42"/>
        <v>0</v>
      </c>
    </row>
    <row r="272" s="5" customFormat="1">
      <c r="A272" s="36"/>
      <c r="B272" s="37"/>
      <c r="C272" s="38"/>
      <c r="D272" s="38"/>
      <c r="E272" s="44"/>
      <c r="F272" s="38" t="s">
        <v>153</v>
      </c>
      <c r="G272" s="79"/>
      <c r="H272" s="33">
        <v>0</v>
      </c>
      <c r="I272" s="42">
        <v>15000</v>
      </c>
      <c r="J272" s="33">
        <f t="shared" si="39"/>
        <v>0</v>
      </c>
      <c r="K272" s="42">
        <f t="shared" si="40"/>
        <v>16500</v>
      </c>
      <c r="L272" s="33">
        <f t="shared" si="41"/>
        <v>0</v>
      </c>
      <c r="M272" s="42">
        <f t="shared" si="42"/>
        <v>18150</v>
      </c>
    </row>
    <row r="273" s="5" customFormat="1">
      <c r="A273" s="36"/>
      <c r="B273" s="37"/>
      <c r="C273" s="38"/>
      <c r="D273" s="38"/>
      <c r="E273" s="44"/>
      <c r="F273" s="38" t="s">
        <v>154</v>
      </c>
      <c r="G273" s="79"/>
      <c r="H273" s="33"/>
      <c r="I273" s="42">
        <v>3000</v>
      </c>
      <c r="J273" s="33">
        <f t="shared" si="39"/>
        <v>0</v>
      </c>
      <c r="K273" s="42">
        <f t="shared" si="40"/>
        <v>3300.0000000000005</v>
      </c>
      <c r="L273" s="33">
        <f t="shared" si="41"/>
        <v>0</v>
      </c>
      <c r="M273" s="42">
        <f t="shared" si="42"/>
        <v>3630.0000000000009</v>
      </c>
    </row>
    <row r="274" s="5" customFormat="1">
      <c r="A274" s="36"/>
      <c r="B274" s="37"/>
      <c r="C274" s="38"/>
      <c r="D274" s="38"/>
      <c r="E274" s="44"/>
      <c r="F274" s="38" t="s">
        <v>155</v>
      </c>
      <c r="G274" s="79"/>
      <c r="H274" s="33">
        <v>8000</v>
      </c>
      <c r="I274" s="42"/>
      <c r="J274" s="33">
        <f t="shared" si="39"/>
        <v>8800</v>
      </c>
      <c r="K274" s="42">
        <f t="shared" si="40"/>
        <v>0</v>
      </c>
      <c r="L274" s="33">
        <f t="shared" si="41"/>
        <v>9680</v>
      </c>
      <c r="M274" s="42">
        <f t="shared" si="42"/>
        <v>0</v>
      </c>
    </row>
    <row r="275" s="5" customFormat="1" ht="20.25" customHeight="1">
      <c r="A275" s="36" t="s">
        <v>148</v>
      </c>
      <c r="B275" s="37"/>
      <c r="C275" s="38"/>
      <c r="D275" s="38"/>
      <c r="E275" s="44"/>
      <c r="F275" s="38" t="s">
        <v>43</v>
      </c>
      <c r="G275" s="79"/>
      <c r="H275" s="33"/>
      <c r="I275" s="42">
        <v>4000</v>
      </c>
      <c r="J275" s="33">
        <f t="shared" si="39"/>
        <v>0</v>
      </c>
      <c r="K275" s="42">
        <f t="shared" si="40"/>
        <v>4400</v>
      </c>
      <c r="L275" s="33">
        <f t="shared" si="41"/>
        <v>0</v>
      </c>
      <c r="M275" s="42">
        <f t="shared" si="42"/>
        <v>4840</v>
      </c>
    </row>
    <row r="276" s="5" customFormat="1" ht="33" customHeight="1">
      <c r="A276" s="36"/>
      <c r="B276" s="37"/>
      <c r="C276" s="38"/>
      <c r="D276" s="38"/>
      <c r="E276" s="44"/>
      <c r="F276" s="38" t="s">
        <v>156</v>
      </c>
      <c r="G276" s="79"/>
      <c r="H276" s="33"/>
      <c r="I276" s="42">
        <v>3000</v>
      </c>
      <c r="J276" s="33">
        <f t="shared" si="39"/>
        <v>0</v>
      </c>
      <c r="K276" s="42">
        <f t="shared" si="40"/>
        <v>3300.0000000000005</v>
      </c>
      <c r="L276" s="33">
        <f t="shared" si="41"/>
        <v>0</v>
      </c>
      <c r="M276" s="42">
        <f>K276*1.1-0.6</f>
        <v>3629.400000000001</v>
      </c>
    </row>
    <row r="277" s="5" customFormat="1" ht="33" customHeight="1">
      <c r="A277" s="36"/>
      <c r="B277" s="37"/>
      <c r="C277" s="38"/>
      <c r="D277" s="38"/>
      <c r="E277" s="44"/>
      <c r="F277" s="68" t="s">
        <v>157</v>
      </c>
      <c r="G277" s="79"/>
      <c r="H277" s="33"/>
      <c r="I277" s="42">
        <v>10000</v>
      </c>
      <c r="J277" s="33">
        <f t="shared" si="39"/>
        <v>0</v>
      </c>
      <c r="K277" s="42">
        <f t="shared" si="40"/>
        <v>11000</v>
      </c>
      <c r="L277" s="33">
        <f t="shared" si="41"/>
        <v>0</v>
      </c>
      <c r="M277" s="42">
        <f t="shared" si="42"/>
        <v>12100.000000000002</v>
      </c>
    </row>
    <row r="278" s="5" customFormat="1" ht="20.25" customHeight="1">
      <c r="A278" s="36"/>
      <c r="B278" s="37"/>
      <c r="C278" s="38"/>
      <c r="D278" s="38"/>
      <c r="E278" s="44"/>
      <c r="F278" s="38" t="s">
        <v>158</v>
      </c>
      <c r="G278" s="79"/>
      <c r="H278" s="33"/>
      <c r="I278" s="42">
        <v>8000</v>
      </c>
      <c r="J278" s="33">
        <f t="shared" si="39"/>
        <v>0</v>
      </c>
      <c r="K278" s="42">
        <f t="shared" si="40"/>
        <v>8800</v>
      </c>
      <c r="L278" s="33">
        <f t="shared" si="41"/>
        <v>0</v>
      </c>
      <c r="M278" s="42">
        <f t="shared" si="42"/>
        <v>9680</v>
      </c>
    </row>
    <row r="279" s="5" customFormat="1" ht="20.25" customHeight="1">
      <c r="A279" s="36"/>
      <c r="B279" s="37"/>
      <c r="C279" s="38"/>
      <c r="D279" s="38"/>
      <c r="E279" s="44"/>
      <c r="F279" s="38" t="s">
        <v>159</v>
      </c>
      <c r="G279" s="79"/>
      <c r="H279" s="33">
        <v>3000</v>
      </c>
      <c r="I279" s="42"/>
      <c r="J279" s="33">
        <f t="shared" si="39"/>
        <v>3300.0000000000005</v>
      </c>
      <c r="K279" s="42">
        <f t="shared" si="40"/>
        <v>0</v>
      </c>
      <c r="L279" s="33">
        <f t="shared" si="41"/>
        <v>3630.0000000000009</v>
      </c>
      <c r="M279" s="42">
        <f t="shared" si="42"/>
        <v>0</v>
      </c>
    </row>
    <row r="280" s="5" customFormat="1" ht="20.25" customHeight="1">
      <c r="A280" s="36"/>
      <c r="B280" s="37"/>
      <c r="C280" s="38"/>
      <c r="D280" s="38"/>
      <c r="E280" s="44"/>
      <c r="F280" s="38" t="s">
        <v>160</v>
      </c>
      <c r="G280" s="79"/>
      <c r="H280" s="33">
        <v>2400</v>
      </c>
      <c r="I280" s="42"/>
      <c r="J280" s="33">
        <f t="shared" si="39"/>
        <v>2640</v>
      </c>
      <c r="K280" s="42">
        <f t="shared" si="40"/>
        <v>0</v>
      </c>
      <c r="L280" s="33">
        <f t="shared" si="41"/>
        <v>2904.0000000000005</v>
      </c>
      <c r="M280" s="42">
        <f t="shared" si="42"/>
        <v>0</v>
      </c>
    </row>
    <row r="281" s="5" customFormat="1" ht="20.25" customHeight="1">
      <c r="A281" s="36"/>
      <c r="B281" s="37"/>
      <c r="C281" s="38"/>
      <c r="D281" s="38"/>
      <c r="E281" s="44"/>
      <c r="F281" s="38" t="s">
        <v>16</v>
      </c>
      <c r="G281" s="79"/>
      <c r="H281" s="33">
        <v>10000</v>
      </c>
      <c r="I281" s="42"/>
      <c r="J281" s="33">
        <f t="shared" si="39"/>
        <v>11000</v>
      </c>
      <c r="K281" s="42">
        <f t="shared" si="40"/>
        <v>0</v>
      </c>
      <c r="L281" s="33">
        <f t="shared" si="41"/>
        <v>12100.000000000002</v>
      </c>
      <c r="M281" s="42">
        <f t="shared" si="42"/>
        <v>0</v>
      </c>
    </row>
    <row r="282" s="5" customFormat="1" ht="20.25" customHeight="1">
      <c r="A282" s="36"/>
      <c r="B282" s="37"/>
      <c r="C282" s="38"/>
      <c r="D282" s="38"/>
      <c r="E282" s="44"/>
      <c r="F282" s="38" t="s">
        <v>161</v>
      </c>
      <c r="G282" s="79"/>
      <c r="H282" s="33"/>
      <c r="I282" s="42">
        <v>50000</v>
      </c>
      <c r="J282" s="33">
        <f t="shared" si="39"/>
        <v>0</v>
      </c>
      <c r="K282" s="42">
        <f t="shared" si="40"/>
        <v>55000.000000000007</v>
      </c>
      <c r="L282" s="33">
        <f t="shared" si="41"/>
        <v>0</v>
      </c>
      <c r="M282" s="42">
        <f t="shared" si="42"/>
        <v>60500.000000000015</v>
      </c>
    </row>
    <row r="283" ht="20.25" customHeight="1">
      <c r="A283" s="36"/>
      <c r="B283" s="45"/>
      <c r="C283" s="46"/>
      <c r="D283" s="46"/>
      <c r="E283" s="47"/>
      <c r="F283" s="46"/>
      <c r="G283" s="48"/>
      <c r="H283" s="51"/>
      <c r="I283" s="50"/>
      <c r="J283" s="51">
        <f t="shared" si="39"/>
        <v>0</v>
      </c>
      <c r="K283" s="50">
        <f t="shared" si="40"/>
        <v>0</v>
      </c>
      <c r="L283" s="51">
        <f t="shared" si="41"/>
        <v>0</v>
      </c>
      <c r="M283" s="50">
        <f t="shared" si="42"/>
        <v>0</v>
      </c>
    </row>
    <row r="284" ht="15" customHeight="1">
      <c r="A284" s="133"/>
      <c r="B284" s="265" t="s">
        <v>22</v>
      </c>
      <c r="C284" s="266"/>
      <c r="D284" s="266"/>
      <c r="E284" s="267"/>
      <c r="F284" s="268"/>
      <c r="G284" s="269"/>
      <c r="H284" s="270">
        <f>SUM(H267:H283)</f>
        <v>44900</v>
      </c>
      <c r="I284" s="270">
        <f t="shared" ref="I284:M284" si="46">SUM(I267:I283)</f>
        <v>96000</v>
      </c>
      <c r="J284" s="270">
        <f t="shared" si="46"/>
        <v>49390</v>
      </c>
      <c r="K284" s="270">
        <f t="shared" si="46"/>
        <v>105600</v>
      </c>
      <c r="L284" s="270">
        <f t="shared" si="46"/>
        <v>54329</v>
      </c>
      <c r="M284" s="270">
        <f t="shared" si="46"/>
        <v>116159.40000000002</v>
      </c>
    </row>
    <row r="285" ht="78.75" customHeight="1">
      <c r="A285" s="36"/>
      <c r="B285" s="271" t="s">
        <v>162</v>
      </c>
      <c r="C285" s="36"/>
      <c r="D285" s="36"/>
      <c r="E285" s="128" t="s">
        <v>119</v>
      </c>
      <c r="F285" s="36"/>
      <c r="G285" s="67" t="s">
        <v>163</v>
      </c>
      <c r="H285" s="272"/>
      <c r="I285" s="272"/>
      <c r="J285" s="33">
        <f t="shared" si="39"/>
        <v>0</v>
      </c>
      <c r="K285" s="33">
        <f t="shared" si="39"/>
        <v>0</v>
      </c>
      <c r="L285" s="33">
        <f t="shared" ref="L285:L294" si="47">J285*1.1</f>
        <v>0</v>
      </c>
      <c r="M285" s="33">
        <f t="shared" ref="M285:M294" si="48">K285*1.1</f>
        <v>0</v>
      </c>
    </row>
    <row r="286" ht="26.25" customHeight="1">
      <c r="A286" s="36"/>
      <c r="B286" s="273"/>
      <c r="C286" s="36"/>
      <c r="D286" s="36"/>
      <c r="E286" s="128"/>
      <c r="F286" s="68" t="s">
        <v>164</v>
      </c>
      <c r="G286" s="67"/>
      <c r="H286" s="274">
        <v>20000</v>
      </c>
      <c r="I286" s="274">
        <v>0</v>
      </c>
      <c r="J286" s="33">
        <f t="shared" si="39"/>
        <v>22000</v>
      </c>
      <c r="K286" s="33">
        <f t="shared" si="39"/>
        <v>0</v>
      </c>
      <c r="L286" s="33">
        <f t="shared" si="47"/>
        <v>24200.000000000004</v>
      </c>
      <c r="M286" s="33">
        <f t="shared" si="48"/>
        <v>0</v>
      </c>
    </row>
    <row r="287" ht="27.75" customHeight="1">
      <c r="A287" s="36"/>
      <c r="B287" s="273"/>
      <c r="C287" s="36"/>
      <c r="D287" s="36"/>
      <c r="E287" s="128"/>
      <c r="F287" s="68" t="s">
        <v>165</v>
      </c>
      <c r="G287" s="67"/>
      <c r="H287" s="274">
        <v>20000</v>
      </c>
      <c r="I287" s="274">
        <v>0</v>
      </c>
      <c r="J287" s="33">
        <f t="shared" si="39"/>
        <v>22000</v>
      </c>
      <c r="K287" s="33">
        <f t="shared" si="39"/>
        <v>0</v>
      </c>
      <c r="L287" s="33">
        <f t="shared" si="47"/>
        <v>24200.000000000004</v>
      </c>
      <c r="M287" s="33">
        <f t="shared" si="48"/>
        <v>0</v>
      </c>
    </row>
    <row r="288" ht="29.25" customHeight="1">
      <c r="A288" s="36"/>
      <c r="B288" s="273"/>
      <c r="C288" s="36"/>
      <c r="D288" s="36"/>
      <c r="E288" s="128"/>
      <c r="F288" s="68" t="s">
        <v>166</v>
      </c>
      <c r="G288" s="67"/>
      <c r="H288" s="274">
        <v>20000</v>
      </c>
      <c r="I288" s="274">
        <v>0</v>
      </c>
      <c r="J288" s="33">
        <f t="shared" si="39"/>
        <v>22000</v>
      </c>
      <c r="K288" s="33">
        <f t="shared" si="39"/>
        <v>0</v>
      </c>
      <c r="L288" s="33">
        <f t="shared" si="47"/>
        <v>24200.000000000004</v>
      </c>
      <c r="M288" s="33">
        <f t="shared" si="48"/>
        <v>0</v>
      </c>
    </row>
    <row r="289" ht="25.5" customHeight="1">
      <c r="A289" s="36"/>
      <c r="B289" s="273"/>
      <c r="C289" s="36"/>
      <c r="D289" s="36"/>
      <c r="E289" s="128"/>
      <c r="F289" s="68" t="s">
        <v>167</v>
      </c>
      <c r="G289" s="67"/>
      <c r="H289" s="274">
        <v>5000</v>
      </c>
      <c r="I289" s="274">
        <v>0</v>
      </c>
      <c r="J289" s="33">
        <f t="shared" si="39"/>
        <v>5500</v>
      </c>
      <c r="K289" s="33">
        <f t="shared" si="39"/>
        <v>0</v>
      </c>
      <c r="L289" s="33">
        <f t="shared" si="47"/>
        <v>6050.0000000000009</v>
      </c>
      <c r="M289" s="33">
        <f t="shared" si="48"/>
        <v>0</v>
      </c>
    </row>
    <row r="290" ht="60">
      <c r="A290" s="36"/>
      <c r="B290" s="273"/>
      <c r="C290" s="36"/>
      <c r="D290" s="36"/>
      <c r="E290" s="128"/>
      <c r="F290" s="68" t="s">
        <v>168</v>
      </c>
      <c r="G290" s="67"/>
      <c r="H290" s="274">
        <v>0</v>
      </c>
      <c r="I290" s="274">
        <v>20000</v>
      </c>
      <c r="J290" s="33">
        <f t="shared" si="39"/>
        <v>0</v>
      </c>
      <c r="K290" s="33">
        <f t="shared" si="39"/>
        <v>22000</v>
      </c>
      <c r="L290" s="33">
        <f t="shared" si="47"/>
        <v>0</v>
      </c>
      <c r="M290" s="33">
        <f t="shared" si="48"/>
        <v>24200.000000000004</v>
      </c>
    </row>
    <row r="291" ht="19.5" customHeight="1">
      <c r="A291" s="36"/>
      <c r="B291" s="273"/>
      <c r="C291" s="36"/>
      <c r="D291" s="36"/>
      <c r="E291" s="128"/>
      <c r="F291" s="38" t="s">
        <v>169</v>
      </c>
      <c r="G291" s="67"/>
      <c r="H291" s="274">
        <v>0</v>
      </c>
      <c r="I291" s="274">
        <v>3000</v>
      </c>
      <c r="J291" s="33">
        <f t="shared" si="39"/>
        <v>0</v>
      </c>
      <c r="K291" s="33">
        <f t="shared" si="39"/>
        <v>3300.0000000000005</v>
      </c>
      <c r="L291" s="33">
        <f t="shared" si="47"/>
        <v>0</v>
      </c>
      <c r="M291" s="33">
        <f t="shared" si="48"/>
        <v>3630.0000000000009</v>
      </c>
    </row>
    <row r="292" ht="19.5" customHeight="1">
      <c r="A292" s="36"/>
      <c r="B292" s="273"/>
      <c r="C292" s="36"/>
      <c r="D292" s="36"/>
      <c r="E292" s="128"/>
      <c r="F292" s="38" t="s">
        <v>170</v>
      </c>
      <c r="G292" s="67"/>
      <c r="H292" s="274">
        <v>0</v>
      </c>
      <c r="I292" s="274">
        <v>2000</v>
      </c>
      <c r="J292" s="33">
        <f t="shared" si="39"/>
        <v>0</v>
      </c>
      <c r="K292" s="33">
        <f t="shared" si="39"/>
        <v>2200</v>
      </c>
      <c r="L292" s="33">
        <f t="shared" si="47"/>
        <v>0</v>
      </c>
      <c r="M292" s="33">
        <f t="shared" si="48"/>
        <v>2420</v>
      </c>
    </row>
    <row r="293" ht="19.5" customHeight="1">
      <c r="A293" s="36"/>
      <c r="B293" s="273"/>
      <c r="C293" s="36"/>
      <c r="D293" s="36"/>
      <c r="E293" s="128"/>
      <c r="F293" s="38" t="s">
        <v>39</v>
      </c>
      <c r="G293" s="67"/>
      <c r="H293" s="274">
        <v>5000</v>
      </c>
      <c r="I293" s="274">
        <v>0</v>
      </c>
      <c r="J293" s="33">
        <f t="shared" si="39"/>
        <v>5500</v>
      </c>
      <c r="K293" s="33">
        <f t="shared" si="39"/>
        <v>0</v>
      </c>
      <c r="L293" s="33">
        <f t="shared" si="47"/>
        <v>6050.0000000000009</v>
      </c>
      <c r="M293" s="33">
        <f t="shared" si="48"/>
        <v>0</v>
      </c>
    </row>
    <row r="294" ht="28.5" customHeight="1">
      <c r="A294" s="133"/>
      <c r="B294" s="275"/>
      <c r="C294" s="133"/>
      <c r="D294" s="133"/>
      <c r="E294" s="132"/>
      <c r="F294" s="70" t="s">
        <v>125</v>
      </c>
      <c r="G294" s="276"/>
      <c r="H294" s="277">
        <v>6000</v>
      </c>
      <c r="I294" s="277">
        <v>0</v>
      </c>
      <c r="J294" s="51">
        <f t="shared" si="39"/>
        <v>6600.0000000000009</v>
      </c>
      <c r="K294" s="51">
        <f t="shared" si="39"/>
        <v>0</v>
      </c>
      <c r="L294" s="51">
        <f t="shared" si="47"/>
        <v>7260.0000000000018</v>
      </c>
      <c r="M294" s="51">
        <f t="shared" si="48"/>
        <v>0</v>
      </c>
    </row>
    <row r="295" ht="27">
      <c r="A295" s="278"/>
      <c r="B295" s="279" t="s">
        <v>33</v>
      </c>
      <c r="C295" s="280"/>
      <c r="D295" s="280"/>
      <c r="E295" s="281"/>
      <c r="F295" s="280"/>
      <c r="G295" s="280"/>
      <c r="H295" s="282">
        <f>SUM(H285:H294)</f>
        <v>76000</v>
      </c>
      <c r="I295" s="282">
        <f t="shared" ref="I295:M295" si="49">SUM(I285:I294)</f>
        <v>25000</v>
      </c>
      <c r="J295" s="282">
        <f>SUM(J285:J294)</f>
        <v>83600</v>
      </c>
      <c r="K295" s="282">
        <f t="shared" si="49"/>
        <v>27500</v>
      </c>
      <c r="L295" s="282">
        <f t="shared" si="49"/>
        <v>91960.000000000015</v>
      </c>
      <c r="M295" s="283">
        <f t="shared" si="49"/>
        <v>30250.000000000004</v>
      </c>
    </row>
    <row r="296" ht="66.75" customHeight="1">
      <c r="A296" s="113">
        <v>30</v>
      </c>
      <c r="B296" s="250" t="s">
        <v>171</v>
      </c>
      <c r="C296" s="113"/>
      <c r="D296" s="113"/>
      <c r="E296" s="180" t="s">
        <v>172</v>
      </c>
      <c r="F296" s="113"/>
      <c r="G296" s="284" t="s">
        <v>14</v>
      </c>
      <c r="H296" s="189"/>
      <c r="I296" s="190"/>
      <c r="J296" s="64">
        <f t="shared" si="39"/>
        <v>0</v>
      </c>
      <c r="K296" s="65">
        <f t="shared" si="40"/>
        <v>0</v>
      </c>
      <c r="L296" s="64">
        <f t="shared" si="41"/>
        <v>0</v>
      </c>
      <c r="M296" s="65">
        <f t="shared" si="42"/>
        <v>0</v>
      </c>
    </row>
    <row r="297" ht="20.25" customHeight="1">
      <c r="A297" s="36"/>
      <c r="B297" s="187"/>
      <c r="C297" s="36"/>
      <c r="D297" s="36"/>
      <c r="E297" s="128"/>
      <c r="F297" s="38" t="s">
        <v>37</v>
      </c>
      <c r="G297" s="169" t="s">
        <v>26</v>
      </c>
      <c r="H297" s="33">
        <v>1000</v>
      </c>
      <c r="I297" s="42"/>
      <c r="J297" s="33">
        <f t="shared" si="39"/>
        <v>1100</v>
      </c>
      <c r="K297" s="42">
        <f t="shared" si="40"/>
        <v>0</v>
      </c>
      <c r="L297" s="33">
        <f t="shared" si="41"/>
        <v>1210</v>
      </c>
      <c r="M297" s="42">
        <f t="shared" si="42"/>
        <v>0</v>
      </c>
    </row>
    <row r="298" ht="20.25" customHeight="1">
      <c r="A298" s="36"/>
      <c r="B298" s="187"/>
      <c r="C298" s="36"/>
      <c r="D298" s="36"/>
      <c r="E298" s="128"/>
      <c r="F298" s="38"/>
      <c r="G298" s="252" t="s">
        <v>27</v>
      </c>
      <c r="H298" s="33">
        <v>1000</v>
      </c>
      <c r="I298" s="42"/>
      <c r="J298" s="33">
        <f t="shared" si="39"/>
        <v>1100</v>
      </c>
      <c r="K298" s="42">
        <f t="shared" si="40"/>
        <v>0</v>
      </c>
      <c r="L298" s="33">
        <f t="shared" si="41"/>
        <v>1210</v>
      </c>
      <c r="M298" s="42">
        <f t="shared" si="42"/>
        <v>0</v>
      </c>
    </row>
    <row r="299" ht="20.25" customHeight="1">
      <c r="A299" s="36"/>
      <c r="B299" s="184"/>
      <c r="C299" s="133"/>
      <c r="D299" s="133"/>
      <c r="E299" s="132"/>
      <c r="F299" s="46" t="s">
        <v>43</v>
      </c>
      <c r="G299" s="253"/>
      <c r="H299" s="51"/>
      <c r="I299" s="50">
        <v>7000</v>
      </c>
      <c r="J299" s="51">
        <f t="shared" si="39"/>
        <v>0</v>
      </c>
      <c r="K299" s="50">
        <f t="shared" si="40"/>
        <v>7700.0000000000009</v>
      </c>
      <c r="L299" s="51">
        <f t="shared" si="41"/>
        <v>0</v>
      </c>
      <c r="M299" s="50">
        <f t="shared" si="42"/>
        <v>8470.0000000000018</v>
      </c>
    </row>
    <row r="300" ht="15.75">
      <c r="A300" s="36"/>
      <c r="B300" s="285" t="s">
        <v>22</v>
      </c>
      <c r="C300" s="286"/>
      <c r="D300" s="286"/>
      <c r="E300" s="287"/>
      <c r="F300" s="286"/>
      <c r="G300" s="288"/>
      <c r="H300" s="289">
        <f>SUM(H296:H299)</f>
        <v>2000</v>
      </c>
      <c r="I300" s="289">
        <f t="shared" ref="I300:M305" si="50">SUM(I296:I299)</f>
        <v>7000</v>
      </c>
      <c r="J300" s="289">
        <f t="shared" si="50"/>
        <v>2200</v>
      </c>
      <c r="K300" s="289">
        <f t="shared" si="50"/>
        <v>7700.0000000000009</v>
      </c>
      <c r="L300" s="289">
        <f t="shared" si="50"/>
        <v>2420</v>
      </c>
      <c r="M300" s="289">
        <f t="shared" si="50"/>
        <v>8470.0000000000018</v>
      </c>
    </row>
    <row r="301" ht="90">
      <c r="A301" s="36">
        <v>31</v>
      </c>
      <c r="B301" s="250" t="s">
        <v>173</v>
      </c>
      <c r="C301" s="113"/>
      <c r="D301" s="113"/>
      <c r="E301" s="180"/>
      <c r="F301" s="113"/>
      <c r="G301" s="284"/>
      <c r="H301" s="189"/>
      <c r="I301" s="190"/>
      <c r="J301" s="64">
        <f t="shared" si="39"/>
        <v>0</v>
      </c>
      <c r="K301" s="65">
        <f t="shared" si="40"/>
        <v>0</v>
      </c>
      <c r="L301" s="64">
        <f t="shared" si="41"/>
        <v>0</v>
      </c>
      <c r="M301" s="65">
        <f t="shared" si="42"/>
        <v>0</v>
      </c>
    </row>
    <row r="302" s="2" customFormat="1">
      <c r="A302" s="36" t="s">
        <v>148</v>
      </c>
      <c r="B302" s="182"/>
      <c r="C302" s="36"/>
      <c r="D302" s="36"/>
      <c r="E302" s="128"/>
      <c r="F302" s="38" t="s">
        <v>16</v>
      </c>
      <c r="G302" s="169" t="s">
        <v>26</v>
      </c>
      <c r="H302" s="33">
        <v>10000</v>
      </c>
      <c r="I302" s="42"/>
      <c r="J302" s="33">
        <f t="shared" si="39"/>
        <v>11000</v>
      </c>
      <c r="K302" s="42">
        <f t="shared" si="40"/>
        <v>0</v>
      </c>
      <c r="L302" s="33">
        <f t="shared" si="41"/>
        <v>12100.000000000002</v>
      </c>
      <c r="M302" s="42">
        <f t="shared" si="42"/>
        <v>0</v>
      </c>
    </row>
    <row r="303">
      <c r="A303" s="36"/>
      <c r="B303" s="182"/>
      <c r="C303" s="36"/>
      <c r="D303" s="36"/>
      <c r="E303" s="128"/>
      <c r="F303" s="38" t="s">
        <v>174</v>
      </c>
      <c r="G303" s="169" t="s">
        <v>26</v>
      </c>
      <c r="H303" s="33"/>
      <c r="I303" s="42">
        <v>20000</v>
      </c>
      <c r="J303" s="33">
        <f t="shared" si="39"/>
        <v>0</v>
      </c>
      <c r="K303" s="42">
        <f t="shared" si="40"/>
        <v>22000</v>
      </c>
      <c r="L303" s="33">
        <f t="shared" si="41"/>
        <v>0</v>
      </c>
      <c r="M303" s="42">
        <f t="shared" si="42"/>
        <v>24200.000000000004</v>
      </c>
    </row>
    <row r="304" ht="15.75">
      <c r="A304" s="36"/>
      <c r="B304" s="184"/>
      <c r="C304" s="133"/>
      <c r="D304" s="133"/>
      <c r="E304" s="132"/>
      <c r="F304" s="46" t="s">
        <v>18</v>
      </c>
      <c r="G304" s="172" t="s">
        <v>26</v>
      </c>
      <c r="H304" s="51"/>
      <c r="I304" s="50">
        <v>15000</v>
      </c>
      <c r="J304" s="51">
        <f t="shared" si="39"/>
        <v>0</v>
      </c>
      <c r="K304" s="50">
        <f t="shared" si="40"/>
        <v>16500</v>
      </c>
      <c r="L304" s="51">
        <f t="shared" si="41"/>
        <v>0</v>
      </c>
      <c r="M304" s="50">
        <f t="shared" si="42"/>
        <v>18150</v>
      </c>
    </row>
    <row r="305" ht="27">
      <c r="A305" s="36"/>
      <c r="B305" s="290" t="s">
        <v>33</v>
      </c>
      <c r="C305" s="286"/>
      <c r="D305" s="286"/>
      <c r="E305" s="287"/>
      <c r="F305" s="286"/>
      <c r="G305" s="288"/>
      <c r="H305" s="289">
        <f>SUM(H301:H304)</f>
        <v>10000</v>
      </c>
      <c r="I305" s="291">
        <f t="shared" si="50"/>
        <v>35000</v>
      </c>
      <c r="J305" s="289">
        <f t="shared" ref="J305:M305" si="51">SUM(J301:J304)</f>
        <v>11000</v>
      </c>
      <c r="K305" s="289">
        <f t="shared" si="51"/>
        <v>38500</v>
      </c>
      <c r="L305" s="289">
        <f t="shared" si="51"/>
        <v>12100.000000000002</v>
      </c>
      <c r="M305" s="289">
        <f t="shared" si="51"/>
        <v>42350</v>
      </c>
    </row>
    <row r="306" ht="39">
      <c r="A306" s="36">
        <v>32</v>
      </c>
      <c r="B306" s="292" t="s">
        <v>175</v>
      </c>
      <c r="C306" s="293"/>
      <c r="D306" s="293"/>
      <c r="E306" s="294" t="s">
        <v>144</v>
      </c>
      <c r="F306" s="295"/>
      <c r="G306" s="296" t="s">
        <v>24</v>
      </c>
      <c r="H306" s="297"/>
      <c r="I306" s="298"/>
      <c r="J306" s="64">
        <f t="shared" si="39"/>
        <v>0</v>
      </c>
      <c r="K306" s="65">
        <f t="shared" si="40"/>
        <v>0</v>
      </c>
      <c r="L306" s="64">
        <f t="shared" si="41"/>
        <v>0</v>
      </c>
      <c r="M306" s="65">
        <f t="shared" si="42"/>
        <v>0</v>
      </c>
    </row>
    <row r="307">
      <c r="A307" s="36"/>
      <c r="B307" s="299"/>
      <c r="C307" s="300"/>
      <c r="D307" s="300"/>
      <c r="E307" s="301"/>
      <c r="F307" s="302" t="s">
        <v>176</v>
      </c>
      <c r="G307" s="303" t="s">
        <v>14</v>
      </c>
      <c r="H307" s="304">
        <v>2000</v>
      </c>
      <c r="I307" s="305"/>
      <c r="J307" s="33">
        <f t="shared" si="39"/>
        <v>2200</v>
      </c>
      <c r="K307" s="42">
        <f t="shared" si="40"/>
        <v>0</v>
      </c>
      <c r="L307" s="33">
        <f t="shared" si="41"/>
        <v>2420</v>
      </c>
      <c r="M307" s="42">
        <f t="shared" si="42"/>
        <v>0</v>
      </c>
    </row>
    <row r="308">
      <c r="A308" s="36"/>
      <c r="B308" s="299"/>
      <c r="C308" s="300"/>
      <c r="D308" s="300"/>
      <c r="E308" s="301"/>
      <c r="F308" s="302"/>
      <c r="G308" s="303" t="s">
        <v>27</v>
      </c>
      <c r="H308" s="304">
        <v>2000</v>
      </c>
      <c r="I308" s="305"/>
      <c r="J308" s="33">
        <f t="shared" si="39"/>
        <v>2200</v>
      </c>
      <c r="K308" s="42">
        <f t="shared" si="40"/>
        <v>0</v>
      </c>
      <c r="L308" s="33">
        <f t="shared" si="41"/>
        <v>2420</v>
      </c>
      <c r="M308" s="42">
        <f t="shared" si="42"/>
        <v>0</v>
      </c>
    </row>
    <row r="309">
      <c r="A309" s="36"/>
      <c r="B309" s="299"/>
      <c r="C309" s="300"/>
      <c r="D309" s="300"/>
      <c r="E309" s="301"/>
      <c r="F309" s="302" t="s">
        <v>29</v>
      </c>
      <c r="G309" s="303" t="s">
        <v>14</v>
      </c>
      <c r="H309" s="304">
        <v>1000</v>
      </c>
      <c r="I309" s="305"/>
      <c r="J309" s="33">
        <f t="shared" si="39"/>
        <v>1100</v>
      </c>
      <c r="K309" s="42">
        <f t="shared" si="40"/>
        <v>0</v>
      </c>
      <c r="L309" s="33">
        <f t="shared" si="41"/>
        <v>1210</v>
      </c>
      <c r="M309" s="42">
        <f t="shared" si="42"/>
        <v>0</v>
      </c>
    </row>
    <row r="310" s="5" customFormat="1" ht="15.75">
      <c r="A310" s="36"/>
      <c r="B310" s="306"/>
      <c r="C310" s="307"/>
      <c r="D310" s="307"/>
      <c r="E310" s="308"/>
      <c r="F310" s="309"/>
      <c r="G310" s="310" t="s">
        <v>27</v>
      </c>
      <c r="H310" s="311">
        <v>1000</v>
      </c>
      <c r="I310" s="312"/>
      <c r="J310" s="51">
        <f t="shared" si="39"/>
        <v>1100</v>
      </c>
      <c r="K310" s="50">
        <f t="shared" si="40"/>
        <v>0</v>
      </c>
      <c r="L310" s="51">
        <f t="shared" si="41"/>
        <v>1210</v>
      </c>
      <c r="M310" s="50">
        <f t="shared" si="42"/>
        <v>0</v>
      </c>
    </row>
    <row r="311" s="5" customFormat="1" ht="27">
      <c r="A311" s="36" t="s">
        <v>148</v>
      </c>
      <c r="B311" s="313" t="s">
        <v>33</v>
      </c>
      <c r="C311" s="314"/>
      <c r="D311" s="314"/>
      <c r="E311" s="315"/>
      <c r="F311" s="314"/>
      <c r="G311" s="316"/>
      <c r="H311" s="289">
        <v>6000</v>
      </c>
      <c r="I311" s="289">
        <v>0</v>
      </c>
      <c r="J311" s="289">
        <v>6600</v>
      </c>
      <c r="K311" s="289">
        <v>0</v>
      </c>
      <c r="L311" s="289">
        <v>7260</v>
      </c>
      <c r="M311" s="289">
        <v>0</v>
      </c>
    </row>
    <row r="312" s="5" customFormat="1" ht="26.25">
      <c r="A312" s="36">
        <v>33</v>
      </c>
      <c r="B312" s="250" t="s">
        <v>177</v>
      </c>
      <c r="C312" s="113"/>
      <c r="D312" s="113"/>
      <c r="E312" s="294" t="s">
        <v>178</v>
      </c>
      <c r="F312" s="113"/>
      <c r="G312" s="317" t="s">
        <v>24</v>
      </c>
      <c r="H312" s="189"/>
      <c r="I312" s="190"/>
      <c r="J312" s="64">
        <f t="shared" si="39"/>
        <v>0</v>
      </c>
      <c r="K312" s="65">
        <f t="shared" si="40"/>
        <v>0</v>
      </c>
      <c r="L312" s="64">
        <f t="shared" si="41"/>
        <v>0</v>
      </c>
      <c r="M312" s="65">
        <f t="shared" si="42"/>
        <v>0</v>
      </c>
    </row>
    <row r="313" s="5" customFormat="1">
      <c r="A313" s="36"/>
      <c r="B313" s="318" t="s">
        <v>179</v>
      </c>
      <c r="C313" s="36"/>
      <c r="D313" s="36"/>
      <c r="E313" s="128"/>
      <c r="F313" s="36"/>
      <c r="G313" s="319"/>
      <c r="H313" s="183"/>
      <c r="I313" s="129"/>
      <c r="J313" s="33">
        <f t="shared" ref="J313:K376" si="52">H313*1.1</f>
        <v>0</v>
      </c>
      <c r="K313" s="42">
        <f t="shared" ref="K313:K376" si="53">I313*1.1</f>
        <v>0</v>
      </c>
      <c r="L313" s="33">
        <f t="shared" ref="L313:L376" si="54">J313*1.1</f>
        <v>0</v>
      </c>
      <c r="M313" s="42">
        <f t="shared" ref="M313:M376" si="55">K313*1.1</f>
        <v>0</v>
      </c>
    </row>
    <row r="314" s="5" customFormat="1" ht="51.75">
      <c r="A314" s="36"/>
      <c r="B314" s="320" t="s">
        <v>180</v>
      </c>
      <c r="C314" s="36"/>
      <c r="D314" s="36"/>
      <c r="E314" s="128"/>
      <c r="F314" s="36"/>
      <c r="G314" s="319"/>
      <c r="H314" s="183"/>
      <c r="I314" s="129"/>
      <c r="J314" s="33">
        <f t="shared" si="52"/>
        <v>0</v>
      </c>
      <c r="K314" s="42">
        <f t="shared" si="53"/>
        <v>0</v>
      </c>
      <c r="L314" s="33">
        <f t="shared" si="54"/>
        <v>0</v>
      </c>
      <c r="M314" s="42">
        <f t="shared" si="55"/>
        <v>0</v>
      </c>
    </row>
    <row r="315" s="5" customFormat="1">
      <c r="A315" s="36"/>
      <c r="B315" s="182"/>
      <c r="C315" s="36"/>
      <c r="D315" s="36"/>
      <c r="E315" s="128"/>
      <c r="F315" s="38" t="s">
        <v>37</v>
      </c>
      <c r="G315" s="169" t="s">
        <v>26</v>
      </c>
      <c r="H315" s="33">
        <v>300</v>
      </c>
      <c r="I315" s="129"/>
      <c r="J315" s="33">
        <f t="shared" si="52"/>
        <v>330</v>
      </c>
      <c r="K315" s="42">
        <f t="shared" si="53"/>
        <v>0</v>
      </c>
      <c r="L315" s="33">
        <f t="shared" si="54"/>
        <v>363.00000000000006</v>
      </c>
      <c r="M315" s="42">
        <f t="shared" si="55"/>
        <v>0</v>
      </c>
    </row>
    <row r="316" s="5" customFormat="1">
      <c r="A316" s="36"/>
      <c r="B316" s="182"/>
      <c r="C316" s="36"/>
      <c r="D316" s="36"/>
      <c r="E316" s="128"/>
      <c r="F316" s="38"/>
      <c r="G316" s="252" t="s">
        <v>27</v>
      </c>
      <c r="H316" s="33">
        <v>500</v>
      </c>
      <c r="I316" s="129"/>
      <c r="J316" s="33">
        <f t="shared" si="52"/>
        <v>550</v>
      </c>
      <c r="K316" s="42">
        <f t="shared" si="53"/>
        <v>0</v>
      </c>
      <c r="L316" s="33">
        <f t="shared" si="54"/>
        <v>605</v>
      </c>
      <c r="M316" s="42">
        <f t="shared" si="55"/>
        <v>0</v>
      </c>
    </row>
    <row r="317" s="5" customFormat="1">
      <c r="A317" s="36"/>
      <c r="B317" s="182"/>
      <c r="C317" s="36"/>
      <c r="D317" s="36"/>
      <c r="E317" s="128"/>
      <c r="F317" s="38" t="s">
        <v>16</v>
      </c>
      <c r="G317" s="169" t="s">
        <v>26</v>
      </c>
      <c r="H317" s="33">
        <v>2000</v>
      </c>
      <c r="I317" s="129"/>
      <c r="J317" s="33">
        <f t="shared" si="52"/>
        <v>2200</v>
      </c>
      <c r="K317" s="42">
        <f t="shared" si="53"/>
        <v>0</v>
      </c>
      <c r="L317" s="33">
        <f t="shared" si="54"/>
        <v>2420</v>
      </c>
      <c r="M317" s="42">
        <f t="shared" si="55"/>
        <v>0</v>
      </c>
    </row>
    <row r="318" s="5" customFormat="1">
      <c r="A318" s="36"/>
      <c r="B318" s="182"/>
      <c r="C318" s="36"/>
      <c r="D318" s="36"/>
      <c r="E318" s="128"/>
      <c r="F318" s="38"/>
      <c r="G318" s="252" t="s">
        <v>27</v>
      </c>
      <c r="H318" s="33">
        <v>1000</v>
      </c>
      <c r="I318" s="129"/>
      <c r="J318" s="33">
        <f t="shared" si="52"/>
        <v>1100</v>
      </c>
      <c r="K318" s="42">
        <f t="shared" si="53"/>
        <v>0</v>
      </c>
      <c r="L318" s="33">
        <f t="shared" si="54"/>
        <v>1210</v>
      </c>
      <c r="M318" s="42">
        <f t="shared" si="55"/>
        <v>0</v>
      </c>
    </row>
    <row r="319" s="5" customFormat="1">
      <c r="A319" s="36"/>
      <c r="B319" s="182"/>
      <c r="C319" s="36"/>
      <c r="D319" s="36"/>
      <c r="E319" s="128"/>
      <c r="F319" s="38" t="s">
        <v>176</v>
      </c>
      <c r="G319" s="169" t="s">
        <v>26</v>
      </c>
      <c r="H319" s="33">
        <v>2000</v>
      </c>
      <c r="I319" s="129"/>
      <c r="J319" s="33">
        <f t="shared" si="52"/>
        <v>2200</v>
      </c>
      <c r="K319" s="42">
        <f t="shared" si="53"/>
        <v>0</v>
      </c>
      <c r="L319" s="33">
        <f t="shared" si="54"/>
        <v>2420</v>
      </c>
      <c r="M319" s="42">
        <f t="shared" si="55"/>
        <v>0</v>
      </c>
    </row>
    <row r="320" s="5" customFormat="1">
      <c r="A320" s="36"/>
      <c r="B320" s="182"/>
      <c r="C320" s="36"/>
      <c r="D320" s="36"/>
      <c r="E320" s="128"/>
      <c r="F320" s="38"/>
      <c r="G320" s="252" t="s">
        <v>27</v>
      </c>
      <c r="H320" s="33">
        <v>2000</v>
      </c>
      <c r="I320" s="129"/>
      <c r="J320" s="33">
        <f t="shared" si="52"/>
        <v>2200</v>
      </c>
      <c r="K320" s="42">
        <f t="shared" si="53"/>
        <v>0</v>
      </c>
      <c r="L320" s="33">
        <f t="shared" si="54"/>
        <v>2420</v>
      </c>
      <c r="M320" s="42">
        <f t="shared" si="55"/>
        <v>0</v>
      </c>
    </row>
    <row r="321" s="5" customFormat="1" ht="15.75">
      <c r="A321" s="321"/>
      <c r="B321" s="184"/>
      <c r="C321" s="133"/>
      <c r="D321" s="133"/>
      <c r="E321" s="132"/>
      <c r="F321" s="46" t="s">
        <v>181</v>
      </c>
      <c r="G321" s="172" t="s">
        <v>26</v>
      </c>
      <c r="H321" s="51">
        <v>1000</v>
      </c>
      <c r="I321" s="134"/>
      <c r="J321" s="51">
        <f t="shared" si="52"/>
        <v>1100</v>
      </c>
      <c r="K321" s="50">
        <f t="shared" si="53"/>
        <v>0</v>
      </c>
      <c r="L321" s="51">
        <f t="shared" si="54"/>
        <v>1210</v>
      </c>
      <c r="M321" s="50">
        <f t="shared" si="55"/>
        <v>0</v>
      </c>
    </row>
    <row r="322" s="5" customFormat="1" ht="27">
      <c r="A322" s="36"/>
      <c r="B322" s="290" t="s">
        <v>33</v>
      </c>
      <c r="C322" s="286"/>
      <c r="D322" s="286"/>
      <c r="E322" s="287"/>
      <c r="F322" s="286"/>
      <c r="G322" s="322"/>
      <c r="H322" s="289">
        <f>SUM(H312:H321)</f>
        <v>8800</v>
      </c>
      <c r="I322" s="289">
        <f t="shared" ref="I322:M322" si="56">SUM(I312:I321)</f>
        <v>0</v>
      </c>
      <c r="J322" s="289">
        <f t="shared" si="56"/>
        <v>9680</v>
      </c>
      <c r="K322" s="289">
        <f t="shared" si="56"/>
        <v>0</v>
      </c>
      <c r="L322" s="289">
        <f t="shared" si="56"/>
        <v>10648</v>
      </c>
      <c r="M322" s="289">
        <f t="shared" si="56"/>
        <v>0</v>
      </c>
    </row>
    <row r="323" s="5" customFormat="1" ht="43.5">
      <c r="A323" s="36">
        <v>34</v>
      </c>
      <c r="B323" s="292" t="s">
        <v>182</v>
      </c>
      <c r="C323" s="293"/>
      <c r="D323" s="293"/>
      <c r="E323" s="294" t="s">
        <v>178</v>
      </c>
      <c r="F323" s="293"/>
      <c r="G323" s="323" t="s">
        <v>183</v>
      </c>
      <c r="H323" s="324"/>
      <c r="I323" s="298"/>
      <c r="J323" s="64">
        <f t="shared" si="52"/>
        <v>0</v>
      </c>
      <c r="K323" s="65">
        <f t="shared" si="53"/>
        <v>0</v>
      </c>
      <c r="L323" s="64">
        <f t="shared" si="54"/>
        <v>0</v>
      </c>
      <c r="M323" s="65">
        <f t="shared" si="55"/>
        <v>0</v>
      </c>
    </row>
    <row r="324" s="5" customFormat="1" ht="30">
      <c r="A324" s="36"/>
      <c r="B324" s="325"/>
      <c r="C324" s="300"/>
      <c r="D324" s="300"/>
      <c r="E324" s="326"/>
      <c r="F324" s="327" t="s">
        <v>166</v>
      </c>
      <c r="G324" s="328"/>
      <c r="H324" s="304">
        <v>2000</v>
      </c>
      <c r="I324" s="305"/>
      <c r="J324" s="33">
        <f t="shared" si="52"/>
        <v>2200</v>
      </c>
      <c r="K324" s="42">
        <f t="shared" si="53"/>
        <v>0</v>
      </c>
      <c r="L324" s="33">
        <f t="shared" si="54"/>
        <v>2420</v>
      </c>
      <c r="M324" s="42">
        <f t="shared" si="55"/>
        <v>0</v>
      </c>
    </row>
    <row r="325" s="5" customFormat="1">
      <c r="A325" s="36"/>
      <c r="B325" s="325"/>
      <c r="C325" s="300"/>
      <c r="D325" s="300"/>
      <c r="E325" s="326"/>
      <c r="F325" s="327" t="s">
        <v>39</v>
      </c>
      <c r="G325" s="328"/>
      <c r="H325" s="304">
        <v>2000</v>
      </c>
      <c r="I325" s="305"/>
      <c r="J325" s="33">
        <f t="shared" si="52"/>
        <v>2200</v>
      </c>
      <c r="K325" s="42">
        <f t="shared" si="53"/>
        <v>0</v>
      </c>
      <c r="L325" s="33">
        <f t="shared" si="54"/>
        <v>2420</v>
      </c>
      <c r="M325" s="42">
        <f t="shared" si="55"/>
        <v>0</v>
      </c>
    </row>
    <row r="326" s="5" customFormat="1" ht="30.75">
      <c r="A326" s="36"/>
      <c r="B326" s="329"/>
      <c r="C326" s="307"/>
      <c r="D326" s="307"/>
      <c r="E326" s="330"/>
      <c r="F326" s="331" t="s">
        <v>167</v>
      </c>
      <c r="G326" s="332"/>
      <c r="H326" s="311">
        <v>1000</v>
      </c>
      <c r="I326" s="312"/>
      <c r="J326" s="51">
        <f t="shared" si="52"/>
        <v>1100</v>
      </c>
      <c r="K326" s="50">
        <f t="shared" si="53"/>
        <v>0</v>
      </c>
      <c r="L326" s="51">
        <f t="shared" si="54"/>
        <v>1210</v>
      </c>
      <c r="M326" s="50">
        <f t="shared" si="55"/>
        <v>0</v>
      </c>
    </row>
    <row r="327" s="5" customFormat="1" ht="27">
      <c r="A327" s="36"/>
      <c r="B327" s="313" t="s">
        <v>33</v>
      </c>
      <c r="C327" s="314"/>
      <c r="D327" s="314"/>
      <c r="E327" s="333"/>
      <c r="F327" s="334"/>
      <c r="G327" s="335"/>
      <c r="H327" s="289">
        <f>SUM(H323:H326)</f>
        <v>5000</v>
      </c>
      <c r="I327" s="289">
        <f t="shared" ref="I327:M327" si="57">SUM(I323:I326)</f>
        <v>0</v>
      </c>
      <c r="J327" s="289">
        <f t="shared" si="57"/>
        <v>5500</v>
      </c>
      <c r="K327" s="289">
        <f t="shared" si="57"/>
        <v>0</v>
      </c>
      <c r="L327" s="289">
        <f t="shared" si="57"/>
        <v>6050</v>
      </c>
      <c r="M327" s="289">
        <f t="shared" si="57"/>
        <v>0</v>
      </c>
    </row>
    <row r="328" s="5" customFormat="1" ht="64.5">
      <c r="A328" s="36">
        <v>35</v>
      </c>
      <c r="B328" s="250" t="s">
        <v>184</v>
      </c>
      <c r="C328" s="336"/>
      <c r="D328" s="336"/>
      <c r="E328" s="294" t="s">
        <v>178</v>
      </c>
      <c r="F328" s="336"/>
      <c r="G328" s="337" t="s">
        <v>14</v>
      </c>
      <c r="H328" s="338"/>
      <c r="I328" s="339"/>
      <c r="J328" s="64">
        <f t="shared" si="52"/>
        <v>0</v>
      </c>
      <c r="K328" s="65">
        <f t="shared" si="53"/>
        <v>0</v>
      </c>
      <c r="L328" s="64">
        <f t="shared" si="54"/>
        <v>0</v>
      </c>
      <c r="M328" s="65">
        <f t="shared" si="55"/>
        <v>0</v>
      </c>
    </row>
    <row r="329" s="5" customFormat="1">
      <c r="A329" s="36"/>
      <c r="B329" s="340"/>
      <c r="C329" s="38"/>
      <c r="D329" s="38"/>
      <c r="E329" s="44"/>
      <c r="F329" s="38"/>
      <c r="G329" s="79"/>
      <c r="H329" s="33"/>
      <c r="I329" s="42"/>
      <c r="J329" s="33">
        <f t="shared" si="52"/>
        <v>0</v>
      </c>
      <c r="K329" s="42">
        <f t="shared" si="53"/>
        <v>0</v>
      </c>
      <c r="L329" s="33">
        <f t="shared" si="54"/>
        <v>0</v>
      </c>
      <c r="M329" s="42">
        <f t="shared" si="55"/>
        <v>0</v>
      </c>
    </row>
    <row r="330" s="5" customFormat="1">
      <c r="A330" s="36"/>
      <c r="B330" s="340"/>
      <c r="C330" s="38"/>
      <c r="D330" s="38"/>
      <c r="E330" s="44"/>
      <c r="F330" s="38"/>
      <c r="G330" s="79"/>
      <c r="H330" s="33"/>
      <c r="I330" s="42"/>
      <c r="J330" s="33">
        <f t="shared" si="52"/>
        <v>0</v>
      </c>
      <c r="K330" s="42">
        <f t="shared" si="53"/>
        <v>0</v>
      </c>
      <c r="L330" s="33">
        <f t="shared" si="54"/>
        <v>0</v>
      </c>
      <c r="M330" s="42">
        <f t="shared" si="55"/>
        <v>0</v>
      </c>
    </row>
    <row r="331" s="5" customFormat="1">
      <c r="A331" s="36"/>
      <c r="B331" s="37"/>
      <c r="C331" s="38"/>
      <c r="D331" s="38"/>
      <c r="E331" s="44"/>
      <c r="F331" s="38" t="s">
        <v>16</v>
      </c>
      <c r="G331" s="169" t="s">
        <v>26</v>
      </c>
      <c r="H331" s="33">
        <v>2000</v>
      </c>
      <c r="I331" s="42"/>
      <c r="J331" s="33">
        <v>1210</v>
      </c>
      <c r="K331" s="42">
        <f t="shared" si="53"/>
        <v>0</v>
      </c>
      <c r="L331" s="33">
        <f t="shared" si="54"/>
        <v>1331</v>
      </c>
      <c r="M331" s="42">
        <f t="shared" si="55"/>
        <v>0</v>
      </c>
    </row>
    <row r="332" s="5" customFormat="1">
      <c r="A332" s="341"/>
      <c r="B332" s="37"/>
      <c r="C332" s="38"/>
      <c r="D332" s="38"/>
      <c r="E332" s="44"/>
      <c r="F332" s="38" t="s">
        <v>176</v>
      </c>
      <c r="G332" s="169" t="s">
        <v>26</v>
      </c>
      <c r="H332" s="33">
        <v>3000</v>
      </c>
      <c r="I332" s="42"/>
      <c r="J332" s="33">
        <v>1210</v>
      </c>
      <c r="K332" s="42">
        <f t="shared" si="53"/>
        <v>0</v>
      </c>
      <c r="L332" s="33">
        <f t="shared" si="54"/>
        <v>1331</v>
      </c>
      <c r="M332" s="42">
        <f t="shared" si="55"/>
        <v>0</v>
      </c>
    </row>
    <row r="333" s="5" customFormat="1">
      <c r="A333" s="36"/>
      <c r="B333" s="37"/>
      <c r="C333" s="38"/>
      <c r="D333" s="38"/>
      <c r="E333" s="44"/>
      <c r="F333" s="38"/>
      <c r="G333" s="79" t="s">
        <v>27</v>
      </c>
      <c r="H333" s="33">
        <v>2000</v>
      </c>
      <c r="I333" s="42"/>
      <c r="J333" s="33">
        <v>1210</v>
      </c>
      <c r="K333" s="42">
        <f t="shared" si="53"/>
        <v>0</v>
      </c>
      <c r="L333" s="33">
        <f t="shared" si="54"/>
        <v>1331</v>
      </c>
      <c r="M333" s="42">
        <f t="shared" si="55"/>
        <v>0</v>
      </c>
    </row>
    <row r="334" s="5" customFormat="1" ht="15.75">
      <c r="A334" s="36" t="s">
        <v>148</v>
      </c>
      <c r="B334" s="45"/>
      <c r="C334" s="46"/>
      <c r="D334" s="46"/>
      <c r="E334" s="47"/>
      <c r="F334" s="46"/>
      <c r="G334" s="48"/>
      <c r="H334" s="51"/>
      <c r="I334" s="50"/>
      <c r="J334" s="51">
        <f t="shared" si="52"/>
        <v>0</v>
      </c>
      <c r="K334" s="50">
        <f t="shared" si="53"/>
        <v>0</v>
      </c>
      <c r="L334" s="51">
        <f t="shared" si="54"/>
        <v>0</v>
      </c>
      <c r="M334" s="50">
        <f t="shared" si="55"/>
        <v>0</v>
      </c>
    </row>
    <row r="335" s="5" customFormat="1" ht="27">
      <c r="A335" s="36"/>
      <c r="B335" s="342" t="s">
        <v>33</v>
      </c>
      <c r="C335" s="262" t="s">
        <v>22</v>
      </c>
      <c r="D335" s="262"/>
      <c r="E335" s="263"/>
      <c r="F335" s="262"/>
      <c r="G335" s="343"/>
      <c r="H335" s="289">
        <f>SUM(H328:H334)</f>
        <v>7000</v>
      </c>
      <c r="I335" s="289">
        <f t="shared" ref="I335:M335" si="58">SUM(I328:I334)</f>
        <v>0</v>
      </c>
      <c r="J335" s="289">
        <f t="shared" si="58"/>
        <v>3630</v>
      </c>
      <c r="K335" s="289">
        <f t="shared" si="58"/>
        <v>0</v>
      </c>
      <c r="L335" s="289">
        <f t="shared" si="58"/>
        <v>3993</v>
      </c>
      <c r="M335" s="289">
        <f t="shared" si="58"/>
        <v>0</v>
      </c>
    </row>
    <row r="336" s="5" customFormat="1" ht="26.25">
      <c r="A336" s="36">
        <v>36</v>
      </c>
      <c r="B336" s="344" t="s">
        <v>185</v>
      </c>
      <c r="C336" s="88"/>
      <c r="D336" s="88"/>
      <c r="E336" s="89"/>
      <c r="F336" s="88"/>
      <c r="G336" s="90"/>
      <c r="H336" s="64"/>
      <c r="I336" s="65"/>
      <c r="J336" s="64">
        <f t="shared" si="52"/>
        <v>0</v>
      </c>
      <c r="K336" s="65">
        <f t="shared" si="53"/>
        <v>0</v>
      </c>
      <c r="L336" s="64">
        <f t="shared" si="54"/>
        <v>0</v>
      </c>
      <c r="M336" s="65">
        <f t="shared" si="55"/>
        <v>0</v>
      </c>
    </row>
    <row r="337" s="5" customFormat="1">
      <c r="A337" s="36"/>
      <c r="B337" s="345" t="s">
        <v>186</v>
      </c>
      <c r="C337" s="38"/>
      <c r="D337" s="38"/>
      <c r="E337" s="128" t="s">
        <v>187</v>
      </c>
      <c r="F337" s="38"/>
      <c r="G337" s="125" t="s">
        <v>24</v>
      </c>
      <c r="H337" s="33"/>
      <c r="I337" s="42"/>
      <c r="J337" s="33">
        <f t="shared" si="52"/>
        <v>0</v>
      </c>
      <c r="K337" s="42">
        <f t="shared" si="53"/>
        <v>0</v>
      </c>
      <c r="L337" s="33">
        <f t="shared" si="54"/>
        <v>0</v>
      </c>
      <c r="M337" s="42">
        <f t="shared" si="55"/>
        <v>0</v>
      </c>
    </row>
    <row r="338" s="5" customFormat="1">
      <c r="A338" s="36"/>
      <c r="B338" s="37"/>
      <c r="C338" s="38"/>
      <c r="D338" s="38"/>
      <c r="E338" s="44"/>
      <c r="F338" s="38" t="s">
        <v>69</v>
      </c>
      <c r="G338" s="169" t="s">
        <v>26</v>
      </c>
      <c r="H338" s="33">
        <v>4000</v>
      </c>
      <c r="I338" s="42"/>
      <c r="J338" s="33">
        <f t="shared" si="52"/>
        <v>4400</v>
      </c>
      <c r="K338" s="42">
        <f t="shared" si="53"/>
        <v>0</v>
      </c>
      <c r="L338" s="33">
        <f t="shared" si="54"/>
        <v>4840</v>
      </c>
      <c r="M338" s="42">
        <f t="shared" si="55"/>
        <v>0</v>
      </c>
    </row>
    <row r="339" s="5" customFormat="1">
      <c r="A339" s="36"/>
      <c r="B339" s="37"/>
      <c r="C339" s="38"/>
      <c r="D339" s="38"/>
      <c r="E339" s="44"/>
      <c r="F339" s="38" t="s">
        <v>29</v>
      </c>
      <c r="G339" s="169" t="s">
        <v>26</v>
      </c>
      <c r="H339" s="33">
        <v>2400</v>
      </c>
      <c r="I339" s="42"/>
      <c r="J339" s="33">
        <f t="shared" si="52"/>
        <v>2640</v>
      </c>
      <c r="K339" s="42">
        <f t="shared" si="53"/>
        <v>0</v>
      </c>
      <c r="L339" s="33">
        <f t="shared" si="54"/>
        <v>2904.0000000000005</v>
      </c>
      <c r="M339" s="42">
        <f t="shared" si="55"/>
        <v>0</v>
      </c>
    </row>
    <row r="340" s="5" customFormat="1">
      <c r="A340" s="36"/>
      <c r="B340" s="37"/>
      <c r="C340" s="38"/>
      <c r="D340" s="38"/>
      <c r="E340" s="44"/>
      <c r="F340" s="38" t="s">
        <v>58</v>
      </c>
      <c r="G340" s="169" t="s">
        <v>26</v>
      </c>
      <c r="H340" s="33">
        <v>2400</v>
      </c>
      <c r="I340" s="42"/>
      <c r="J340" s="33">
        <f t="shared" si="52"/>
        <v>2640</v>
      </c>
      <c r="K340" s="42">
        <f t="shared" si="53"/>
        <v>0</v>
      </c>
      <c r="L340" s="33">
        <f t="shared" si="54"/>
        <v>2904.0000000000005</v>
      </c>
      <c r="M340" s="42">
        <f t="shared" si="55"/>
        <v>0</v>
      </c>
    </row>
    <row r="341" s="5" customFormat="1">
      <c r="A341" s="36"/>
      <c r="B341" s="37"/>
      <c r="C341" s="38"/>
      <c r="D341" s="38"/>
      <c r="E341" s="44"/>
      <c r="F341" s="38" t="s">
        <v>39</v>
      </c>
      <c r="G341" s="169" t="s">
        <v>26</v>
      </c>
      <c r="H341" s="33">
        <v>4000</v>
      </c>
      <c r="I341" s="42"/>
      <c r="J341" s="33">
        <f t="shared" si="52"/>
        <v>4400</v>
      </c>
      <c r="K341" s="42">
        <f t="shared" si="53"/>
        <v>0</v>
      </c>
      <c r="L341" s="33">
        <f t="shared" si="54"/>
        <v>4840</v>
      </c>
      <c r="M341" s="42">
        <f t="shared" si="55"/>
        <v>0</v>
      </c>
    </row>
    <row r="342" s="5" customFormat="1">
      <c r="A342" s="36"/>
      <c r="B342" s="37"/>
      <c r="C342" s="38"/>
      <c r="D342" s="38"/>
      <c r="E342" s="44"/>
      <c r="F342" s="38" t="s">
        <v>18</v>
      </c>
      <c r="G342" s="169" t="s">
        <v>26</v>
      </c>
      <c r="H342" s="33"/>
      <c r="I342" s="42">
        <v>4000</v>
      </c>
      <c r="J342" s="33">
        <f t="shared" si="52"/>
        <v>0</v>
      </c>
      <c r="K342" s="42">
        <f t="shared" si="53"/>
        <v>4400</v>
      </c>
      <c r="L342" s="33">
        <f t="shared" si="54"/>
        <v>0</v>
      </c>
      <c r="M342" s="42">
        <f t="shared" si="55"/>
        <v>4840</v>
      </c>
    </row>
    <row r="343" s="5" customFormat="1" ht="42" customHeight="1">
      <c r="A343" s="36"/>
      <c r="B343" s="37"/>
      <c r="C343" s="38"/>
      <c r="D343" s="38"/>
      <c r="E343" s="44"/>
      <c r="F343" s="68" t="s">
        <v>188</v>
      </c>
      <c r="G343" s="169" t="s">
        <v>26</v>
      </c>
      <c r="H343" s="33"/>
      <c r="I343" s="42">
        <v>6000</v>
      </c>
      <c r="J343" s="33">
        <f t="shared" si="52"/>
        <v>0</v>
      </c>
      <c r="K343" s="42">
        <f t="shared" si="53"/>
        <v>6600.0000000000009</v>
      </c>
      <c r="L343" s="33">
        <f t="shared" si="54"/>
        <v>0</v>
      </c>
      <c r="M343" s="42">
        <f t="shared" si="55"/>
        <v>7260.0000000000018</v>
      </c>
    </row>
    <row r="344" s="5" customFormat="1">
      <c r="A344" s="36"/>
      <c r="B344" s="37"/>
      <c r="C344" s="38"/>
      <c r="D344" s="38"/>
      <c r="E344" s="44"/>
      <c r="F344" s="38" t="s">
        <v>66</v>
      </c>
      <c r="G344" s="169" t="s">
        <v>26</v>
      </c>
      <c r="H344" s="33">
        <v>1000</v>
      </c>
      <c r="I344" s="42"/>
      <c r="J344" s="33">
        <f t="shared" si="52"/>
        <v>1100</v>
      </c>
      <c r="K344" s="42">
        <f t="shared" si="53"/>
        <v>0</v>
      </c>
      <c r="L344" s="33">
        <f t="shared" si="54"/>
        <v>1210</v>
      </c>
      <c r="M344" s="42">
        <f t="shared" si="55"/>
        <v>0</v>
      </c>
    </row>
    <row r="345" s="5" customFormat="1">
      <c r="A345" s="36"/>
      <c r="B345" s="37"/>
      <c r="C345" s="38"/>
      <c r="D345" s="38"/>
      <c r="E345" s="44"/>
      <c r="F345" s="38" t="s">
        <v>98</v>
      </c>
      <c r="G345" s="169" t="s">
        <v>26</v>
      </c>
      <c r="H345" s="33">
        <v>300</v>
      </c>
      <c r="I345" s="42"/>
      <c r="J345" s="33">
        <f t="shared" si="52"/>
        <v>330</v>
      </c>
      <c r="K345" s="42">
        <f t="shared" si="53"/>
        <v>0</v>
      </c>
      <c r="L345" s="33">
        <f t="shared" si="54"/>
        <v>363.00000000000006</v>
      </c>
      <c r="M345" s="42">
        <f t="shared" si="55"/>
        <v>0</v>
      </c>
    </row>
    <row r="346" s="5" customFormat="1" ht="15.75">
      <c r="A346" s="36"/>
      <c r="B346" s="45"/>
      <c r="C346" s="46"/>
      <c r="D346" s="46"/>
      <c r="E346" s="47"/>
      <c r="F346" s="46"/>
      <c r="G346" s="48"/>
      <c r="H346" s="51"/>
      <c r="I346" s="50"/>
      <c r="J346" s="51">
        <f t="shared" si="52"/>
        <v>0</v>
      </c>
      <c r="K346" s="50">
        <f t="shared" si="53"/>
        <v>0</v>
      </c>
      <c r="L346" s="51">
        <f t="shared" si="54"/>
        <v>0</v>
      </c>
      <c r="M346" s="50">
        <f t="shared" si="55"/>
        <v>0</v>
      </c>
    </row>
    <row r="347" s="5" customFormat="1" ht="27">
      <c r="A347" s="36"/>
      <c r="B347" s="342" t="s">
        <v>189</v>
      </c>
      <c r="C347" s="262"/>
      <c r="D347" s="262"/>
      <c r="E347" s="263"/>
      <c r="F347" s="262"/>
      <c r="G347" s="343"/>
      <c r="H347" s="289">
        <f>SUM(H336:H346)</f>
        <v>14100</v>
      </c>
      <c r="I347" s="289">
        <f t="shared" ref="I347:M347" si="59">SUM(I336:I346)</f>
        <v>10000</v>
      </c>
      <c r="J347" s="289">
        <f t="shared" si="59"/>
        <v>15510</v>
      </c>
      <c r="K347" s="289">
        <f t="shared" si="59"/>
        <v>11000</v>
      </c>
      <c r="L347" s="289">
        <f t="shared" si="59"/>
        <v>17061</v>
      </c>
      <c r="M347" s="289">
        <f t="shared" si="59"/>
        <v>12100.000000000002</v>
      </c>
    </row>
    <row r="348" s="5" customFormat="1" ht="51.75">
      <c r="A348" s="341">
        <v>37</v>
      </c>
      <c r="B348" s="250" t="s">
        <v>190</v>
      </c>
      <c r="C348" s="88"/>
      <c r="D348" s="88"/>
      <c r="E348" s="180" t="s">
        <v>187</v>
      </c>
      <c r="F348" s="88"/>
      <c r="G348" s="181" t="s">
        <v>24</v>
      </c>
      <c r="H348" s="64"/>
      <c r="I348" s="65"/>
      <c r="J348" s="64">
        <f t="shared" si="52"/>
        <v>0</v>
      </c>
      <c r="K348" s="65">
        <f t="shared" si="53"/>
        <v>0</v>
      </c>
      <c r="L348" s="64">
        <f t="shared" si="54"/>
        <v>0</v>
      </c>
      <c r="M348" s="65">
        <f t="shared" si="55"/>
        <v>0</v>
      </c>
    </row>
    <row r="349" s="5" customFormat="1">
      <c r="A349" s="36"/>
      <c r="B349" s="37"/>
      <c r="C349" s="38"/>
      <c r="D349" s="38"/>
      <c r="E349" s="44"/>
      <c r="F349" s="38" t="s">
        <v>69</v>
      </c>
      <c r="G349" s="169" t="s">
        <v>26</v>
      </c>
      <c r="H349" s="33">
        <v>1000</v>
      </c>
      <c r="I349" s="42"/>
      <c r="J349" s="33">
        <f t="shared" si="52"/>
        <v>1100</v>
      </c>
      <c r="K349" s="42">
        <f t="shared" si="53"/>
        <v>0</v>
      </c>
      <c r="L349" s="33">
        <f t="shared" si="54"/>
        <v>1210</v>
      </c>
      <c r="M349" s="42">
        <f t="shared" si="55"/>
        <v>0</v>
      </c>
    </row>
    <row r="350" s="5" customFormat="1">
      <c r="A350" s="36" t="s">
        <v>148</v>
      </c>
      <c r="B350" s="37"/>
      <c r="C350" s="38"/>
      <c r="D350" s="38"/>
      <c r="E350" s="44"/>
      <c r="F350" s="38"/>
      <c r="G350" s="79" t="s">
        <v>27</v>
      </c>
      <c r="H350" s="33">
        <v>1000</v>
      </c>
      <c r="I350" s="42"/>
      <c r="J350" s="33">
        <f t="shared" si="52"/>
        <v>1100</v>
      </c>
      <c r="K350" s="42">
        <f t="shared" si="53"/>
        <v>0</v>
      </c>
      <c r="L350" s="33">
        <f t="shared" si="54"/>
        <v>1210</v>
      </c>
      <c r="M350" s="42">
        <f t="shared" si="55"/>
        <v>0</v>
      </c>
    </row>
    <row r="351" s="5" customFormat="1">
      <c r="A351" s="36"/>
      <c r="B351" s="37"/>
      <c r="C351" s="38"/>
      <c r="D351" s="38"/>
      <c r="E351" s="44"/>
      <c r="F351" s="38" t="s">
        <v>29</v>
      </c>
      <c r="G351" s="169" t="s">
        <v>26</v>
      </c>
      <c r="H351" s="33">
        <v>1000</v>
      </c>
      <c r="I351" s="42"/>
      <c r="J351" s="33">
        <f t="shared" si="52"/>
        <v>1100</v>
      </c>
      <c r="K351" s="42">
        <f t="shared" si="53"/>
        <v>0</v>
      </c>
      <c r="L351" s="33">
        <f t="shared" si="54"/>
        <v>1210</v>
      </c>
      <c r="M351" s="42">
        <f t="shared" si="55"/>
        <v>0</v>
      </c>
    </row>
    <row r="352" s="5" customFormat="1">
      <c r="A352" s="36"/>
      <c r="B352" s="37"/>
      <c r="C352" s="38"/>
      <c r="D352" s="38"/>
      <c r="E352" s="44"/>
      <c r="F352" s="38"/>
      <c r="G352" s="79" t="s">
        <v>27</v>
      </c>
      <c r="H352" s="33">
        <v>1000</v>
      </c>
      <c r="I352" s="42"/>
      <c r="J352" s="33">
        <f t="shared" si="52"/>
        <v>1100</v>
      </c>
      <c r="K352" s="42">
        <f t="shared" si="53"/>
        <v>0</v>
      </c>
      <c r="L352" s="33">
        <f t="shared" si="54"/>
        <v>1210</v>
      </c>
      <c r="M352" s="42">
        <f t="shared" si="55"/>
        <v>0</v>
      </c>
    </row>
    <row r="353" s="5" customFormat="1">
      <c r="A353" s="36"/>
      <c r="B353" s="37"/>
      <c r="C353" s="38"/>
      <c r="D353" s="38"/>
      <c r="E353" s="44"/>
      <c r="F353" s="38" t="s">
        <v>58</v>
      </c>
      <c r="G353" s="169" t="s">
        <v>26</v>
      </c>
      <c r="H353" s="33">
        <v>500</v>
      </c>
      <c r="I353" s="42"/>
      <c r="J353" s="33">
        <f t="shared" si="52"/>
        <v>550</v>
      </c>
      <c r="K353" s="42">
        <f t="shared" si="53"/>
        <v>0</v>
      </c>
      <c r="L353" s="33">
        <f t="shared" si="54"/>
        <v>605</v>
      </c>
      <c r="M353" s="42">
        <f t="shared" si="55"/>
        <v>0</v>
      </c>
    </row>
    <row r="354" s="5" customFormat="1">
      <c r="A354" s="36"/>
      <c r="B354" s="37"/>
      <c r="C354" s="38"/>
      <c r="D354" s="38"/>
      <c r="E354" s="44"/>
      <c r="F354" s="38"/>
      <c r="G354" s="79" t="s">
        <v>27</v>
      </c>
      <c r="H354" s="33">
        <v>500</v>
      </c>
      <c r="I354" s="42"/>
      <c r="J354" s="33">
        <f t="shared" si="52"/>
        <v>550</v>
      </c>
      <c r="K354" s="42">
        <f t="shared" si="53"/>
        <v>0</v>
      </c>
      <c r="L354" s="33">
        <f t="shared" si="54"/>
        <v>605</v>
      </c>
      <c r="M354" s="42">
        <f t="shared" si="55"/>
        <v>0</v>
      </c>
    </row>
    <row r="355" s="5" customFormat="1">
      <c r="A355" s="36"/>
      <c r="B355" s="37"/>
      <c r="C355" s="38"/>
      <c r="D355" s="38"/>
      <c r="E355" s="44"/>
      <c r="F355" s="38" t="s">
        <v>39</v>
      </c>
      <c r="G355" s="169" t="s">
        <v>26</v>
      </c>
      <c r="H355" s="33">
        <v>1000</v>
      </c>
      <c r="I355" s="42"/>
      <c r="J355" s="33">
        <f t="shared" si="52"/>
        <v>1100</v>
      </c>
      <c r="K355" s="42">
        <f t="shared" si="53"/>
        <v>0</v>
      </c>
      <c r="L355" s="33">
        <f t="shared" si="54"/>
        <v>1210</v>
      </c>
      <c r="M355" s="42">
        <f t="shared" si="55"/>
        <v>0</v>
      </c>
    </row>
    <row r="356" s="5" customFormat="1" ht="15.75">
      <c r="A356" s="36"/>
      <c r="B356" s="45"/>
      <c r="C356" s="46"/>
      <c r="D356" s="46"/>
      <c r="E356" s="47"/>
      <c r="F356" s="46"/>
      <c r="G356" s="48" t="s">
        <v>27</v>
      </c>
      <c r="H356" s="51">
        <v>2000</v>
      </c>
      <c r="I356" s="50"/>
      <c r="J356" s="51">
        <f t="shared" si="52"/>
        <v>2200</v>
      </c>
      <c r="K356" s="50">
        <f t="shared" si="53"/>
        <v>0</v>
      </c>
      <c r="L356" s="51">
        <f t="shared" si="54"/>
        <v>2420</v>
      </c>
      <c r="M356" s="50">
        <f t="shared" si="55"/>
        <v>0</v>
      </c>
    </row>
    <row r="357" s="5" customFormat="1" ht="27">
      <c r="A357" s="36"/>
      <c r="B357" s="342" t="s">
        <v>22</v>
      </c>
      <c r="C357" s="262"/>
      <c r="D357" s="262"/>
      <c r="E357" s="263"/>
      <c r="F357" s="262"/>
      <c r="G357" s="343"/>
      <c r="H357" s="289">
        <f>SUM(H348:H356)</f>
        <v>8000</v>
      </c>
      <c r="I357" s="289">
        <f t="shared" ref="I357:M357" si="60">SUM(I348:I356)</f>
        <v>0</v>
      </c>
      <c r="J357" s="289">
        <f t="shared" si="60"/>
        <v>8800</v>
      </c>
      <c r="K357" s="289">
        <f t="shared" si="60"/>
        <v>0</v>
      </c>
      <c r="L357" s="289">
        <f t="shared" si="60"/>
        <v>9680</v>
      </c>
      <c r="M357" s="289">
        <f t="shared" si="60"/>
        <v>0</v>
      </c>
    </row>
    <row r="358" ht="39">
      <c r="A358" s="36">
        <v>38</v>
      </c>
      <c r="B358" s="59" t="s">
        <v>191</v>
      </c>
      <c r="C358" s="88"/>
      <c r="D358" s="88"/>
      <c r="E358" s="180" t="s">
        <v>187</v>
      </c>
      <c r="F358" s="88"/>
      <c r="G358" s="147" t="s">
        <v>24</v>
      </c>
      <c r="H358" s="64"/>
      <c r="I358" s="65"/>
      <c r="J358" s="64">
        <f t="shared" si="52"/>
        <v>0</v>
      </c>
      <c r="K358" s="65">
        <f t="shared" si="53"/>
        <v>0</v>
      </c>
      <c r="L358" s="64">
        <f t="shared" si="54"/>
        <v>0</v>
      </c>
      <c r="M358" s="65">
        <f t="shared" si="55"/>
        <v>0</v>
      </c>
    </row>
    <row r="359" ht="24.75">
      <c r="A359" s="36"/>
      <c r="B359" s="37"/>
      <c r="C359" s="38"/>
      <c r="D359" s="38"/>
      <c r="E359" s="44" t="s">
        <v>111</v>
      </c>
      <c r="F359" s="38"/>
      <c r="G359" s="169" t="s">
        <v>14</v>
      </c>
      <c r="H359" s="33">
        <v>1000</v>
      </c>
      <c r="I359" s="42"/>
      <c r="J359" s="33">
        <f t="shared" si="52"/>
        <v>1100</v>
      </c>
      <c r="K359" s="42">
        <f t="shared" si="53"/>
        <v>0</v>
      </c>
      <c r="L359" s="33">
        <f t="shared" si="54"/>
        <v>1210</v>
      </c>
      <c r="M359" s="42">
        <f t="shared" si="55"/>
        <v>0</v>
      </c>
    </row>
    <row r="360">
      <c r="A360" s="36"/>
      <c r="B360" s="37"/>
      <c r="C360" s="38"/>
      <c r="D360" s="38"/>
      <c r="E360" s="44"/>
      <c r="F360" s="38"/>
      <c r="G360" s="169" t="s">
        <v>27</v>
      </c>
      <c r="H360" s="33">
        <v>1000</v>
      </c>
      <c r="I360" s="42"/>
      <c r="J360" s="33">
        <f t="shared" si="52"/>
        <v>1100</v>
      </c>
      <c r="K360" s="42">
        <f t="shared" si="53"/>
        <v>0</v>
      </c>
      <c r="L360" s="33">
        <f t="shared" si="54"/>
        <v>1210</v>
      </c>
      <c r="M360" s="42">
        <f t="shared" si="55"/>
        <v>0</v>
      </c>
    </row>
    <row r="361">
      <c r="A361" s="36" t="s">
        <v>148</v>
      </c>
      <c r="B361" s="37"/>
      <c r="C361" s="38"/>
      <c r="D361" s="38"/>
      <c r="E361" s="44" t="s">
        <v>29</v>
      </c>
      <c r="F361" s="38"/>
      <c r="G361" s="169" t="s">
        <v>26</v>
      </c>
      <c r="H361" s="33">
        <v>600</v>
      </c>
      <c r="I361" s="42"/>
      <c r="J361" s="33">
        <f t="shared" si="52"/>
        <v>660</v>
      </c>
      <c r="K361" s="42">
        <f t="shared" si="53"/>
        <v>0</v>
      </c>
      <c r="L361" s="33">
        <f t="shared" si="54"/>
        <v>726.00000000000011</v>
      </c>
      <c r="M361" s="42">
        <f t="shared" si="55"/>
        <v>0</v>
      </c>
    </row>
    <row r="362">
      <c r="A362" s="36"/>
      <c r="B362" s="37"/>
      <c r="C362" s="38"/>
      <c r="D362" s="38"/>
      <c r="E362" s="44"/>
      <c r="F362" s="38"/>
      <c r="G362" s="169" t="s">
        <v>27</v>
      </c>
      <c r="H362" s="33">
        <v>600</v>
      </c>
      <c r="I362" s="42"/>
      <c r="J362" s="33">
        <f t="shared" si="52"/>
        <v>660</v>
      </c>
      <c r="K362" s="42">
        <f t="shared" si="53"/>
        <v>0</v>
      </c>
      <c r="L362" s="33">
        <f t="shared" si="54"/>
        <v>726.00000000000011</v>
      </c>
      <c r="M362" s="42">
        <f t="shared" si="55"/>
        <v>0</v>
      </c>
    </row>
    <row r="363" ht="61.5">
      <c r="A363" s="36"/>
      <c r="B363" s="37"/>
      <c r="C363" s="38"/>
      <c r="D363" s="38"/>
      <c r="E363" s="44" t="s">
        <v>192</v>
      </c>
      <c r="F363" s="38"/>
      <c r="G363" s="169" t="s">
        <v>26</v>
      </c>
      <c r="H363" s="33">
        <v>2000</v>
      </c>
      <c r="I363" s="42"/>
      <c r="J363" s="33">
        <f t="shared" si="52"/>
        <v>2200</v>
      </c>
      <c r="K363" s="42">
        <f t="shared" si="53"/>
        <v>0</v>
      </c>
      <c r="L363" s="33">
        <f t="shared" si="54"/>
        <v>2420</v>
      </c>
      <c r="M363" s="42">
        <f t="shared" si="55"/>
        <v>0</v>
      </c>
    </row>
    <row r="364" ht="15.75" hidden="1">
      <c r="A364" s="36"/>
      <c r="B364" s="45"/>
      <c r="C364" s="46"/>
      <c r="D364" s="46"/>
      <c r="E364" s="47"/>
      <c r="F364" s="46"/>
      <c r="G364" s="48"/>
      <c r="H364" s="51"/>
      <c r="I364" s="50"/>
      <c r="J364" s="51">
        <f t="shared" si="52"/>
        <v>0</v>
      </c>
      <c r="K364" s="50">
        <f t="shared" si="53"/>
        <v>0</v>
      </c>
      <c r="L364" s="51">
        <f t="shared" si="54"/>
        <v>0</v>
      </c>
      <c r="M364" s="50">
        <f t="shared" si="55"/>
        <v>0</v>
      </c>
    </row>
    <row r="365" ht="27">
      <c r="A365" s="36"/>
      <c r="B365" s="342" t="s">
        <v>33</v>
      </c>
      <c r="C365" s="262"/>
      <c r="D365" s="262"/>
      <c r="E365" s="263"/>
      <c r="F365" s="262"/>
      <c r="G365" s="343"/>
      <c r="H365" s="289">
        <f>SUM(H358:H364)</f>
        <v>5200</v>
      </c>
      <c r="I365" s="289">
        <f t="shared" ref="I365:M365" si="61">SUM(I358:I364)</f>
        <v>0</v>
      </c>
      <c r="J365" s="289">
        <f t="shared" si="61"/>
        <v>5720</v>
      </c>
      <c r="K365" s="289">
        <f t="shared" si="61"/>
        <v>0</v>
      </c>
      <c r="L365" s="289">
        <f t="shared" si="61"/>
        <v>6292</v>
      </c>
      <c r="M365" s="289">
        <f t="shared" si="61"/>
        <v>0</v>
      </c>
    </row>
    <row r="366">
      <c r="A366" s="36">
        <v>39</v>
      </c>
      <c r="B366" s="346" t="s">
        <v>193</v>
      </c>
      <c r="C366" s="347"/>
      <c r="D366" s="347"/>
      <c r="E366" s="348" t="s">
        <v>194</v>
      </c>
      <c r="F366" s="347"/>
      <c r="G366" s="241" t="s">
        <v>24</v>
      </c>
      <c r="H366" s="64"/>
      <c r="I366" s="65"/>
      <c r="J366" s="64">
        <f t="shared" si="52"/>
        <v>0</v>
      </c>
      <c r="K366" s="65">
        <f t="shared" si="53"/>
        <v>0</v>
      </c>
      <c r="L366" s="64">
        <f t="shared" si="54"/>
        <v>0</v>
      </c>
      <c r="M366" s="65">
        <f t="shared" si="55"/>
        <v>0</v>
      </c>
    </row>
    <row r="367" ht="39">
      <c r="A367" s="36"/>
      <c r="B367" s="320" t="s">
        <v>195</v>
      </c>
      <c r="C367" s="349"/>
      <c r="D367" s="349"/>
      <c r="E367" s="350"/>
      <c r="F367" s="351"/>
      <c r="G367" s="125"/>
      <c r="H367" s="33"/>
      <c r="I367" s="42"/>
      <c r="J367" s="33">
        <f t="shared" si="52"/>
        <v>0</v>
      </c>
      <c r="K367" s="42">
        <f t="shared" si="53"/>
        <v>0</v>
      </c>
      <c r="L367" s="33">
        <f t="shared" si="54"/>
        <v>0</v>
      </c>
      <c r="M367" s="42">
        <f t="shared" si="55"/>
        <v>0</v>
      </c>
    </row>
    <row r="368">
      <c r="A368" s="36"/>
      <c r="B368" s="37"/>
      <c r="C368" s="38"/>
      <c r="D368" s="38"/>
      <c r="E368" s="44"/>
      <c r="F368" s="38" t="s">
        <v>29</v>
      </c>
      <c r="G368" s="169" t="s">
        <v>26</v>
      </c>
      <c r="H368" s="33">
        <v>300</v>
      </c>
      <c r="I368" s="42"/>
      <c r="J368" s="33">
        <f t="shared" si="52"/>
        <v>330</v>
      </c>
      <c r="K368" s="42">
        <f t="shared" si="53"/>
        <v>0</v>
      </c>
      <c r="L368" s="33">
        <f t="shared" si="54"/>
        <v>363.00000000000006</v>
      </c>
      <c r="M368" s="42">
        <f t="shared" si="55"/>
        <v>0</v>
      </c>
    </row>
    <row r="369">
      <c r="A369" s="341"/>
      <c r="B369" s="37"/>
      <c r="C369" s="38"/>
      <c r="D369" s="38"/>
      <c r="E369" s="44"/>
      <c r="F369" s="38"/>
      <c r="G369" s="79" t="s">
        <v>27</v>
      </c>
      <c r="H369" s="33">
        <v>600</v>
      </c>
      <c r="I369" s="42"/>
      <c r="J369" s="33">
        <f t="shared" si="52"/>
        <v>660</v>
      </c>
      <c r="K369" s="42">
        <f t="shared" si="53"/>
        <v>0</v>
      </c>
      <c r="L369" s="33">
        <f t="shared" si="54"/>
        <v>726.00000000000011</v>
      </c>
      <c r="M369" s="42">
        <f t="shared" si="55"/>
        <v>0</v>
      </c>
    </row>
    <row r="370" ht="15.75">
      <c r="A370" s="36"/>
      <c r="B370" s="37"/>
      <c r="C370" s="38"/>
      <c r="D370" s="38"/>
      <c r="E370" s="44"/>
      <c r="F370" s="38" t="s">
        <v>58</v>
      </c>
      <c r="G370" s="169" t="s">
        <v>27</v>
      </c>
      <c r="H370" s="33">
        <v>600</v>
      </c>
      <c r="I370" s="42"/>
      <c r="J370" s="33">
        <f t="shared" si="52"/>
        <v>660</v>
      </c>
      <c r="K370" s="42">
        <f t="shared" si="53"/>
        <v>0</v>
      </c>
      <c r="L370" s="33">
        <f t="shared" si="54"/>
        <v>726.00000000000011</v>
      </c>
      <c r="M370" s="42">
        <f t="shared" si="55"/>
        <v>0</v>
      </c>
    </row>
    <row r="371" ht="0.75" hidden="1" customHeight="1">
      <c r="A371" s="36"/>
      <c r="B371" s="37"/>
      <c r="C371" s="38"/>
      <c r="D371" s="38"/>
      <c r="E371" s="44"/>
      <c r="F371" s="38"/>
      <c r="G371" s="79"/>
      <c r="H371" s="33"/>
      <c r="I371" s="42"/>
      <c r="J371" s="33">
        <f t="shared" si="52"/>
        <v>0</v>
      </c>
      <c r="K371" s="42">
        <f t="shared" si="53"/>
        <v>0</v>
      </c>
      <c r="L371" s="33">
        <f t="shared" si="54"/>
        <v>0</v>
      </c>
      <c r="M371" s="42">
        <f t="shared" si="55"/>
        <v>0</v>
      </c>
    </row>
    <row r="372" hidden="1">
      <c r="A372" s="352"/>
      <c r="B372" s="37"/>
      <c r="C372" s="38"/>
      <c r="D372" s="38"/>
      <c r="E372" s="44"/>
      <c r="F372" s="38"/>
      <c r="G372" s="169"/>
      <c r="H372" s="33"/>
      <c r="I372" s="42"/>
      <c r="J372" s="33">
        <f t="shared" si="52"/>
        <v>0</v>
      </c>
      <c r="K372" s="42">
        <f t="shared" si="53"/>
        <v>0</v>
      </c>
      <c r="L372" s="33">
        <f t="shared" si="54"/>
        <v>0</v>
      </c>
      <c r="M372" s="42">
        <f t="shared" si="55"/>
        <v>0</v>
      </c>
    </row>
    <row r="373" hidden="1">
      <c r="A373" s="36"/>
      <c r="B373" s="37"/>
      <c r="C373" s="38"/>
      <c r="D373" s="38"/>
      <c r="E373" s="44"/>
      <c r="F373" s="38"/>
      <c r="G373" s="79"/>
      <c r="H373" s="33"/>
      <c r="I373" s="42"/>
      <c r="J373" s="33">
        <f t="shared" si="52"/>
        <v>0</v>
      </c>
      <c r="K373" s="42">
        <f t="shared" si="53"/>
        <v>0</v>
      </c>
      <c r="L373" s="33">
        <f t="shared" si="54"/>
        <v>0</v>
      </c>
      <c r="M373" s="42">
        <f t="shared" si="55"/>
        <v>0</v>
      </c>
    </row>
    <row r="374" ht="15.75" hidden="1">
      <c r="A374" s="36"/>
      <c r="B374" s="45"/>
      <c r="C374" s="46"/>
      <c r="D374" s="46"/>
      <c r="E374" s="47"/>
      <c r="F374" s="46"/>
      <c r="G374" s="48"/>
      <c r="H374" s="51"/>
      <c r="I374" s="50"/>
      <c r="J374" s="51">
        <f t="shared" si="52"/>
        <v>0</v>
      </c>
      <c r="K374" s="50">
        <f t="shared" si="53"/>
        <v>0</v>
      </c>
      <c r="L374" s="51">
        <f t="shared" si="54"/>
        <v>0</v>
      </c>
      <c r="M374" s="50">
        <f t="shared" si="55"/>
        <v>0</v>
      </c>
    </row>
    <row r="375" ht="27">
      <c r="A375" s="36"/>
      <c r="B375" s="342" t="s">
        <v>33</v>
      </c>
      <c r="C375" s="262"/>
      <c r="D375" s="262">
        <f>SUBTOTAL(109,D267:D374)</f>
        <v>0</v>
      </c>
      <c r="E375" s="263"/>
      <c r="F375" s="262"/>
      <c r="G375" s="343"/>
      <c r="H375" s="289">
        <f>SUM(H366:H374)</f>
        <v>1500</v>
      </c>
      <c r="I375" s="289">
        <f t="shared" ref="I375:M375" si="62">SUM(I366:I374)</f>
        <v>0</v>
      </c>
      <c r="J375" s="289">
        <f t="shared" si="62"/>
        <v>1650</v>
      </c>
      <c r="K375" s="289">
        <f t="shared" si="62"/>
        <v>0</v>
      </c>
      <c r="L375" s="289">
        <f t="shared" si="62"/>
        <v>1815.0000000000005</v>
      </c>
      <c r="M375" s="289">
        <f t="shared" si="62"/>
        <v>0</v>
      </c>
    </row>
    <row r="376" ht="39">
      <c r="A376" s="36">
        <v>40</v>
      </c>
      <c r="B376" s="250" t="s">
        <v>196</v>
      </c>
      <c r="C376" s="353"/>
      <c r="D376" s="353"/>
      <c r="E376" s="348" t="s">
        <v>194</v>
      </c>
      <c r="F376" s="347"/>
      <c r="G376" s="181" t="s">
        <v>24</v>
      </c>
      <c r="H376" s="64"/>
      <c r="I376" s="65"/>
      <c r="J376" s="64">
        <f t="shared" si="52"/>
        <v>0</v>
      </c>
      <c r="K376" s="65">
        <f t="shared" si="53"/>
        <v>0</v>
      </c>
      <c r="L376" s="64">
        <f t="shared" si="54"/>
        <v>0</v>
      </c>
      <c r="M376" s="65">
        <f t="shared" si="55"/>
        <v>0</v>
      </c>
    </row>
    <row r="377" hidden="1">
      <c r="A377" s="36"/>
      <c r="B377" s="37"/>
      <c r="C377" s="38"/>
      <c r="D377" s="38"/>
      <c r="E377" s="44"/>
      <c r="F377" s="38"/>
      <c r="G377" s="79"/>
      <c r="H377" s="33"/>
      <c r="I377" s="42"/>
      <c r="J377" s="33">
        <f t="shared" ref="J377:K440" si="63">H377*1.1</f>
        <v>0</v>
      </c>
      <c r="K377" s="42">
        <f t="shared" ref="K377:K440" si="64">I377*1.1</f>
        <v>0</v>
      </c>
      <c r="L377" s="33">
        <f t="shared" ref="L377:L440" si="65">J377*1.1</f>
        <v>0</v>
      </c>
      <c r="M377" s="42">
        <f t="shared" ref="M377:M440" si="66">K377*1.1</f>
        <v>0</v>
      </c>
    </row>
    <row r="378">
      <c r="A378" s="36"/>
      <c r="B378" s="37"/>
      <c r="C378" s="38"/>
      <c r="D378" s="38"/>
      <c r="E378" s="44"/>
      <c r="F378" s="38" t="s">
        <v>29</v>
      </c>
      <c r="G378" s="169" t="s">
        <v>26</v>
      </c>
      <c r="H378" s="33">
        <v>300</v>
      </c>
      <c r="I378" s="42"/>
      <c r="J378" s="33">
        <f t="shared" si="63"/>
        <v>330</v>
      </c>
      <c r="K378" s="42">
        <f t="shared" si="64"/>
        <v>0</v>
      </c>
      <c r="L378" s="33">
        <f t="shared" si="65"/>
        <v>363.00000000000006</v>
      </c>
      <c r="M378" s="42">
        <f t="shared" si="66"/>
        <v>0</v>
      </c>
    </row>
    <row r="379">
      <c r="A379" s="36"/>
      <c r="B379" s="37"/>
      <c r="C379" s="38"/>
      <c r="D379" s="38"/>
      <c r="E379" s="44"/>
      <c r="F379" s="38"/>
      <c r="G379" s="79" t="s">
        <v>27</v>
      </c>
      <c r="H379" s="33">
        <v>300</v>
      </c>
      <c r="I379" s="42"/>
      <c r="J379" s="33">
        <f t="shared" si="63"/>
        <v>330</v>
      </c>
      <c r="K379" s="42">
        <f t="shared" si="64"/>
        <v>0</v>
      </c>
      <c r="L379" s="33">
        <f t="shared" si="65"/>
        <v>363.00000000000006</v>
      </c>
      <c r="M379" s="42">
        <f t="shared" si="66"/>
        <v>0</v>
      </c>
    </row>
    <row r="380" ht="0.75" customHeight="1">
      <c r="A380" s="36"/>
      <c r="B380" s="37"/>
      <c r="C380" s="38"/>
      <c r="D380" s="38"/>
      <c r="E380" s="44"/>
      <c r="F380" s="38"/>
      <c r="G380" s="169"/>
      <c r="H380" s="33"/>
      <c r="I380" s="42"/>
      <c r="J380" s="33">
        <f t="shared" si="63"/>
        <v>0</v>
      </c>
      <c r="K380" s="42">
        <f t="shared" si="64"/>
        <v>0</v>
      </c>
      <c r="L380" s="33">
        <f t="shared" si="65"/>
        <v>0</v>
      </c>
      <c r="M380" s="42">
        <f t="shared" si="66"/>
        <v>0</v>
      </c>
    </row>
    <row r="381">
      <c r="A381" s="36"/>
      <c r="B381" s="37"/>
      <c r="C381" s="38"/>
      <c r="D381" s="38"/>
      <c r="E381" s="44"/>
      <c r="F381" s="38" t="s">
        <v>58</v>
      </c>
      <c r="G381" s="79" t="s">
        <v>14</v>
      </c>
      <c r="H381" s="33">
        <v>200</v>
      </c>
      <c r="I381" s="42"/>
      <c r="J381" s="33">
        <f t="shared" si="63"/>
        <v>220.00000000000003</v>
      </c>
      <c r="K381" s="42">
        <f t="shared" si="64"/>
        <v>0</v>
      </c>
      <c r="L381" s="33">
        <f t="shared" si="65"/>
        <v>242.00000000000006</v>
      </c>
      <c r="M381" s="42">
        <f t="shared" si="66"/>
        <v>0</v>
      </c>
    </row>
    <row r="382">
      <c r="A382" s="36"/>
      <c r="B382" s="37"/>
      <c r="C382" s="38"/>
      <c r="D382" s="38"/>
      <c r="E382" s="44"/>
      <c r="F382" s="38" t="s">
        <v>39</v>
      </c>
      <c r="G382" s="169" t="s">
        <v>26</v>
      </c>
      <c r="H382" s="33">
        <v>3000</v>
      </c>
      <c r="I382" s="42"/>
      <c r="J382" s="33">
        <f t="shared" si="63"/>
        <v>3300.0000000000005</v>
      </c>
      <c r="K382" s="42">
        <f t="shared" si="64"/>
        <v>0</v>
      </c>
      <c r="L382" s="33">
        <f t="shared" si="65"/>
        <v>3630.0000000000009</v>
      </c>
      <c r="M382" s="42">
        <f t="shared" si="66"/>
        <v>0</v>
      </c>
    </row>
    <row r="383" s="5" customFormat="1" ht="15.75">
      <c r="A383" s="36"/>
      <c r="B383" s="45"/>
      <c r="C383" s="46"/>
      <c r="D383" s="46"/>
      <c r="E383" s="47"/>
      <c r="F383" s="46"/>
      <c r="G383" s="48" t="s">
        <v>27</v>
      </c>
      <c r="H383" s="51">
        <v>2000</v>
      </c>
      <c r="I383" s="50"/>
      <c r="J383" s="51">
        <f t="shared" si="63"/>
        <v>2200</v>
      </c>
      <c r="K383" s="50">
        <f t="shared" si="64"/>
        <v>0</v>
      </c>
      <c r="L383" s="51">
        <f t="shared" si="65"/>
        <v>2420</v>
      </c>
      <c r="M383" s="50">
        <f t="shared" si="66"/>
        <v>0</v>
      </c>
    </row>
    <row r="384" s="5" customFormat="1" ht="27">
      <c r="A384" s="36"/>
      <c r="B384" s="342" t="s">
        <v>33</v>
      </c>
      <c r="C384" s="262"/>
      <c r="D384" s="262"/>
      <c r="E384" s="263"/>
      <c r="F384" s="262"/>
      <c r="G384" s="343"/>
      <c r="H384" s="289">
        <f>SUM(H376:H383)</f>
        <v>5800</v>
      </c>
      <c r="I384" s="289">
        <f t="shared" ref="I384:M384" si="67">SUM(I376:I383)</f>
        <v>0</v>
      </c>
      <c r="J384" s="289">
        <f t="shared" si="67"/>
        <v>6380</v>
      </c>
      <c r="K384" s="289">
        <f t="shared" si="67"/>
        <v>0</v>
      </c>
      <c r="L384" s="289">
        <f t="shared" si="67"/>
        <v>7018.0000000000009</v>
      </c>
      <c r="M384" s="289">
        <f t="shared" si="67"/>
        <v>0</v>
      </c>
    </row>
    <row r="385" s="5" customFormat="1" ht="51.75">
      <c r="A385" s="36">
        <v>41</v>
      </c>
      <c r="B385" s="250" t="s">
        <v>197</v>
      </c>
      <c r="C385" s="353"/>
      <c r="D385" s="353"/>
      <c r="E385" s="348" t="s">
        <v>194</v>
      </c>
      <c r="F385" s="347"/>
      <c r="G385" s="181" t="s">
        <v>14</v>
      </c>
      <c r="H385" s="64"/>
      <c r="I385" s="65"/>
      <c r="J385" s="64">
        <f t="shared" si="63"/>
        <v>0</v>
      </c>
      <c r="K385" s="65">
        <f t="shared" si="64"/>
        <v>0</v>
      </c>
      <c r="L385" s="64">
        <f t="shared" si="65"/>
        <v>0</v>
      </c>
      <c r="M385" s="65">
        <f t="shared" si="66"/>
        <v>0</v>
      </c>
    </row>
    <row r="386" s="5" customFormat="1">
      <c r="A386" s="36"/>
      <c r="B386" s="37"/>
      <c r="C386" s="38"/>
      <c r="D386" s="38"/>
      <c r="E386" s="44"/>
      <c r="F386" s="38" t="s">
        <v>29</v>
      </c>
      <c r="G386" s="169" t="s">
        <v>26</v>
      </c>
      <c r="H386" s="33">
        <v>1000</v>
      </c>
      <c r="I386" s="42"/>
      <c r="J386" s="33">
        <f t="shared" si="63"/>
        <v>1100</v>
      </c>
      <c r="K386" s="42">
        <f t="shared" si="64"/>
        <v>0</v>
      </c>
      <c r="L386" s="33">
        <f t="shared" si="65"/>
        <v>1210</v>
      </c>
      <c r="M386" s="42">
        <f t="shared" si="66"/>
        <v>0</v>
      </c>
    </row>
    <row r="387" s="5" customFormat="1">
      <c r="A387" s="36"/>
      <c r="B387" s="37"/>
      <c r="C387" s="38"/>
      <c r="D387" s="38"/>
      <c r="E387" s="44"/>
      <c r="F387" s="38" t="s">
        <v>58</v>
      </c>
      <c r="G387" s="169" t="s">
        <v>26</v>
      </c>
      <c r="H387" s="33">
        <v>1000</v>
      </c>
      <c r="I387" s="42"/>
      <c r="J387" s="33">
        <f t="shared" si="63"/>
        <v>1100</v>
      </c>
      <c r="K387" s="42">
        <f t="shared" si="64"/>
        <v>0</v>
      </c>
      <c r="L387" s="33">
        <f t="shared" si="65"/>
        <v>1210</v>
      </c>
      <c r="M387" s="42">
        <f t="shared" si="66"/>
        <v>0</v>
      </c>
    </row>
    <row r="388" s="5" customFormat="1">
      <c r="A388" s="36"/>
      <c r="B388" s="37"/>
      <c r="C388" s="38"/>
      <c r="D388" s="38"/>
      <c r="E388" s="44"/>
      <c r="F388" s="38" t="s">
        <v>39</v>
      </c>
      <c r="G388" s="169" t="s">
        <v>26</v>
      </c>
      <c r="H388" s="33">
        <v>2500</v>
      </c>
      <c r="I388" s="42"/>
      <c r="J388" s="33">
        <f t="shared" si="63"/>
        <v>2750</v>
      </c>
      <c r="K388" s="42">
        <f t="shared" si="64"/>
        <v>0</v>
      </c>
      <c r="L388" s="33">
        <f t="shared" si="65"/>
        <v>3025.0000000000005</v>
      </c>
      <c r="M388" s="42">
        <f t="shared" si="66"/>
        <v>0</v>
      </c>
    </row>
    <row r="389" s="5" customFormat="1">
      <c r="A389" s="36"/>
      <c r="B389" s="37"/>
      <c r="C389" s="38"/>
      <c r="D389" s="38"/>
      <c r="E389" s="44"/>
      <c r="F389" s="38" t="s">
        <v>18</v>
      </c>
      <c r="G389" s="169" t="s">
        <v>26</v>
      </c>
      <c r="H389" s="33"/>
      <c r="I389" s="42">
        <v>2000</v>
      </c>
      <c r="J389" s="33">
        <f t="shared" si="63"/>
        <v>0</v>
      </c>
      <c r="K389" s="42">
        <f t="shared" si="64"/>
        <v>2200</v>
      </c>
      <c r="L389" s="33">
        <f t="shared" si="65"/>
        <v>0</v>
      </c>
      <c r="M389" s="42">
        <f t="shared" si="66"/>
        <v>2420</v>
      </c>
    </row>
    <row r="390" s="5" customFormat="1" ht="0.75" customHeight="1">
      <c r="A390" s="36"/>
      <c r="B390" s="45"/>
      <c r="C390" s="46"/>
      <c r="D390" s="46"/>
      <c r="E390" s="47"/>
      <c r="F390" s="46"/>
      <c r="G390" s="48"/>
      <c r="H390" s="51"/>
      <c r="I390" s="50"/>
      <c r="J390" s="51">
        <f t="shared" si="63"/>
        <v>0</v>
      </c>
      <c r="K390" s="50">
        <f t="shared" si="64"/>
        <v>0</v>
      </c>
      <c r="L390" s="51">
        <f t="shared" si="65"/>
        <v>0</v>
      </c>
      <c r="M390" s="50">
        <f t="shared" si="66"/>
        <v>0</v>
      </c>
    </row>
    <row r="391" s="5" customFormat="1" ht="27">
      <c r="A391" s="36"/>
      <c r="B391" s="342" t="s">
        <v>33</v>
      </c>
      <c r="C391" s="262"/>
      <c r="D391" s="262"/>
      <c r="E391" s="263"/>
      <c r="F391" s="262"/>
      <c r="G391" s="343"/>
      <c r="H391" s="289">
        <f>SUM(H385:H390)</f>
        <v>4500</v>
      </c>
      <c r="I391" s="289">
        <f t="shared" ref="I391:M391" si="68">SUM(I385:I390)</f>
        <v>2000</v>
      </c>
      <c r="J391" s="289">
        <f t="shared" si="68"/>
        <v>4950</v>
      </c>
      <c r="K391" s="289">
        <f t="shared" si="68"/>
        <v>2200</v>
      </c>
      <c r="L391" s="289">
        <f t="shared" si="68"/>
        <v>5445</v>
      </c>
      <c r="M391" s="289">
        <f t="shared" si="68"/>
        <v>2420</v>
      </c>
    </row>
    <row r="392" s="5" customFormat="1" ht="26.25">
      <c r="A392" s="36">
        <v>42</v>
      </c>
      <c r="B392" s="250" t="s">
        <v>198</v>
      </c>
      <c r="C392" s="88"/>
      <c r="D392" s="88"/>
      <c r="E392" s="348" t="s">
        <v>194</v>
      </c>
      <c r="F392" s="88"/>
      <c r="G392" s="181" t="s">
        <v>24</v>
      </c>
      <c r="H392" s="64"/>
      <c r="I392" s="65"/>
      <c r="J392" s="64">
        <f t="shared" si="63"/>
        <v>0</v>
      </c>
      <c r="K392" s="65">
        <f t="shared" si="64"/>
        <v>0</v>
      </c>
      <c r="L392" s="64">
        <f t="shared" si="65"/>
        <v>0</v>
      </c>
      <c r="M392" s="65">
        <f t="shared" si="66"/>
        <v>0</v>
      </c>
    </row>
    <row r="393" s="5" customFormat="1" ht="26.25">
      <c r="A393" s="36"/>
      <c r="B393" s="320" t="s">
        <v>199</v>
      </c>
      <c r="C393" s="38"/>
      <c r="D393" s="38"/>
      <c r="E393" s="44"/>
      <c r="F393" s="38"/>
      <c r="G393" s="79"/>
      <c r="H393" s="33"/>
      <c r="I393" s="42"/>
      <c r="J393" s="33">
        <f t="shared" si="63"/>
        <v>0</v>
      </c>
      <c r="K393" s="42">
        <f t="shared" si="64"/>
        <v>0</v>
      </c>
      <c r="L393" s="33">
        <f t="shared" si="65"/>
        <v>0</v>
      </c>
      <c r="M393" s="42">
        <f t="shared" si="66"/>
        <v>0</v>
      </c>
    </row>
    <row r="394" s="5" customFormat="1">
      <c r="A394" s="36"/>
      <c r="B394" s="37"/>
      <c r="C394" s="38"/>
      <c r="D394" s="38"/>
      <c r="E394" s="44"/>
      <c r="F394" s="38" t="s">
        <v>69</v>
      </c>
      <c r="G394" s="169" t="s">
        <v>26</v>
      </c>
      <c r="H394" s="33">
        <v>10000</v>
      </c>
      <c r="I394" s="42"/>
      <c r="J394" s="33">
        <f t="shared" si="63"/>
        <v>11000</v>
      </c>
      <c r="K394" s="42">
        <f t="shared" si="64"/>
        <v>0</v>
      </c>
      <c r="L394" s="33">
        <f t="shared" si="65"/>
        <v>12100.000000000002</v>
      </c>
      <c r="M394" s="42">
        <f t="shared" si="66"/>
        <v>0</v>
      </c>
    </row>
    <row r="395" s="5" customFormat="1">
      <c r="A395" s="36"/>
      <c r="B395" s="37"/>
      <c r="C395" s="38"/>
      <c r="D395" s="38"/>
      <c r="E395" s="44"/>
      <c r="F395" s="38"/>
      <c r="G395" s="169" t="s">
        <v>27</v>
      </c>
      <c r="H395" s="33">
        <v>3000</v>
      </c>
      <c r="I395" s="42"/>
      <c r="J395" s="33">
        <f t="shared" si="63"/>
        <v>3300.0000000000005</v>
      </c>
      <c r="K395" s="42">
        <f t="shared" si="64"/>
        <v>0</v>
      </c>
      <c r="L395" s="33">
        <f t="shared" si="65"/>
        <v>3630.0000000000009</v>
      </c>
      <c r="M395" s="42">
        <f t="shared" si="66"/>
        <v>0</v>
      </c>
    </row>
    <row r="396" s="5" customFormat="1" ht="19.5" customHeight="1">
      <c r="A396" s="36"/>
      <c r="B396" s="37"/>
      <c r="C396" s="38"/>
      <c r="D396" s="38"/>
      <c r="E396" s="44"/>
      <c r="F396" s="38" t="s">
        <v>107</v>
      </c>
      <c r="G396" s="169" t="s">
        <v>26</v>
      </c>
      <c r="H396" s="33">
        <v>10000</v>
      </c>
      <c r="I396" s="42"/>
      <c r="J396" s="33">
        <f t="shared" si="63"/>
        <v>11000</v>
      </c>
      <c r="K396" s="42">
        <f t="shared" si="64"/>
        <v>0</v>
      </c>
      <c r="L396" s="33">
        <f t="shared" si="65"/>
        <v>12100.000000000002</v>
      </c>
      <c r="M396" s="42">
        <f t="shared" si="66"/>
        <v>0</v>
      </c>
    </row>
    <row r="397" s="5" customFormat="1">
      <c r="A397" s="36"/>
      <c r="B397" s="37"/>
      <c r="C397" s="38"/>
      <c r="D397" s="38"/>
      <c r="E397" s="44"/>
      <c r="F397" s="38" t="s">
        <v>18</v>
      </c>
      <c r="G397" s="169" t="s">
        <v>26</v>
      </c>
      <c r="H397" s="33"/>
      <c r="I397" s="42">
        <v>8000</v>
      </c>
      <c r="J397" s="33">
        <f t="shared" si="63"/>
        <v>0</v>
      </c>
      <c r="K397" s="42">
        <f t="shared" si="64"/>
        <v>8800</v>
      </c>
      <c r="L397" s="33">
        <f t="shared" si="65"/>
        <v>0</v>
      </c>
      <c r="M397" s="42">
        <f t="shared" si="66"/>
        <v>9680</v>
      </c>
    </row>
    <row r="398" s="5" customFormat="1" hidden="1">
      <c r="A398" s="36"/>
      <c r="B398" s="37"/>
      <c r="C398" s="38"/>
      <c r="D398" s="38"/>
      <c r="E398" s="44"/>
      <c r="F398" s="38"/>
      <c r="G398" s="169"/>
      <c r="H398" s="33"/>
      <c r="I398" s="42"/>
      <c r="J398" s="33">
        <f t="shared" si="63"/>
        <v>0</v>
      </c>
      <c r="K398" s="42">
        <f t="shared" si="64"/>
        <v>0</v>
      </c>
      <c r="L398" s="33">
        <f t="shared" si="65"/>
        <v>0</v>
      </c>
      <c r="M398" s="42">
        <f t="shared" si="66"/>
        <v>0</v>
      </c>
    </row>
    <row r="399" s="5" customFormat="1">
      <c r="A399" s="36"/>
      <c r="B399" s="37"/>
      <c r="C399" s="38"/>
      <c r="D399" s="38"/>
      <c r="E399" s="44"/>
      <c r="F399" s="38" t="s">
        <v>39</v>
      </c>
      <c r="G399" s="169" t="s">
        <v>26</v>
      </c>
      <c r="H399" s="33">
        <v>5000</v>
      </c>
      <c r="I399" s="42"/>
      <c r="J399" s="33">
        <f t="shared" si="63"/>
        <v>5500</v>
      </c>
      <c r="K399" s="42">
        <f t="shared" si="64"/>
        <v>0</v>
      </c>
      <c r="L399" s="33">
        <f t="shared" si="65"/>
        <v>6050.0000000000009</v>
      </c>
      <c r="M399" s="42">
        <f t="shared" si="66"/>
        <v>0</v>
      </c>
    </row>
    <row r="400" s="5" customFormat="1" ht="18" customHeight="1">
      <c r="A400" s="36"/>
      <c r="B400" s="37"/>
      <c r="C400" s="38"/>
      <c r="D400" s="38"/>
      <c r="E400" s="44"/>
      <c r="F400" s="38"/>
      <c r="G400" s="169" t="s">
        <v>27</v>
      </c>
      <c r="H400" s="33">
        <v>5000</v>
      </c>
      <c r="I400" s="42"/>
      <c r="J400" s="33">
        <f t="shared" si="63"/>
        <v>5500</v>
      </c>
      <c r="K400" s="42">
        <f t="shared" si="64"/>
        <v>0</v>
      </c>
      <c r="L400" s="33">
        <f t="shared" si="65"/>
        <v>6050.0000000000009</v>
      </c>
      <c r="M400" s="42">
        <f t="shared" si="66"/>
        <v>0</v>
      </c>
    </row>
    <row r="401" s="5" customFormat="1">
      <c r="A401" s="36"/>
      <c r="B401" s="37"/>
      <c r="C401" s="38"/>
      <c r="D401" s="38"/>
      <c r="E401" s="44"/>
      <c r="F401" s="38" t="s">
        <v>200</v>
      </c>
      <c r="G401" s="169" t="s">
        <v>26</v>
      </c>
      <c r="H401" s="33"/>
      <c r="I401" s="42">
        <v>8000</v>
      </c>
      <c r="J401" s="33">
        <f t="shared" si="63"/>
        <v>0</v>
      </c>
      <c r="K401" s="42">
        <f t="shared" si="64"/>
        <v>8800</v>
      </c>
      <c r="L401" s="33">
        <f t="shared" si="65"/>
        <v>0</v>
      </c>
      <c r="M401" s="42">
        <f t="shared" si="66"/>
        <v>9680</v>
      </c>
    </row>
    <row r="402" s="5" customFormat="1">
      <c r="A402" s="36"/>
      <c r="B402" s="37"/>
      <c r="C402" s="38"/>
      <c r="D402" s="38"/>
      <c r="E402" s="44"/>
      <c r="F402" s="38" t="s">
        <v>174</v>
      </c>
      <c r="G402" s="169" t="s">
        <v>26</v>
      </c>
      <c r="H402" s="33"/>
      <c r="I402" s="42">
        <v>20000</v>
      </c>
      <c r="J402" s="33">
        <f t="shared" si="63"/>
        <v>0</v>
      </c>
      <c r="K402" s="42">
        <f t="shared" si="64"/>
        <v>22000</v>
      </c>
      <c r="L402" s="33">
        <f t="shared" si="65"/>
        <v>0</v>
      </c>
      <c r="M402" s="42">
        <f t="shared" si="66"/>
        <v>24200.000000000004</v>
      </c>
    </row>
    <row r="403" s="5" customFormat="1">
      <c r="A403" s="36"/>
      <c r="B403" s="37"/>
      <c r="C403" s="38"/>
      <c r="D403" s="38"/>
      <c r="E403" s="44"/>
      <c r="F403" s="38" t="s">
        <v>66</v>
      </c>
      <c r="G403" s="169" t="s">
        <v>26</v>
      </c>
      <c r="H403" s="33"/>
      <c r="I403" s="42">
        <v>1000</v>
      </c>
      <c r="J403" s="33">
        <f t="shared" si="63"/>
        <v>0</v>
      </c>
      <c r="K403" s="42">
        <f t="shared" si="64"/>
        <v>1100</v>
      </c>
      <c r="L403" s="33">
        <f t="shared" si="65"/>
        <v>0</v>
      </c>
      <c r="M403" s="42">
        <f t="shared" si="66"/>
        <v>1210</v>
      </c>
    </row>
    <row r="404" s="5" customFormat="1">
      <c r="A404" s="36"/>
      <c r="B404" s="37"/>
      <c r="C404" s="38"/>
      <c r="D404" s="38"/>
      <c r="E404" s="44"/>
      <c r="F404" s="38" t="s">
        <v>17</v>
      </c>
      <c r="G404" s="169" t="s">
        <v>26</v>
      </c>
      <c r="H404" s="33">
        <v>2400</v>
      </c>
      <c r="I404" s="42"/>
      <c r="J404" s="33">
        <f t="shared" si="63"/>
        <v>2640</v>
      </c>
      <c r="K404" s="42">
        <f t="shared" si="64"/>
        <v>0</v>
      </c>
      <c r="L404" s="33">
        <f t="shared" si="65"/>
        <v>2904.0000000000005</v>
      </c>
      <c r="M404" s="42">
        <f t="shared" si="66"/>
        <v>0</v>
      </c>
    </row>
    <row r="405" s="5" customFormat="1">
      <c r="A405" s="36"/>
      <c r="B405" s="37"/>
      <c r="C405" s="38"/>
      <c r="D405" s="38"/>
      <c r="E405" s="44"/>
      <c r="F405" s="38"/>
      <c r="G405" s="169" t="s">
        <v>27</v>
      </c>
      <c r="H405" s="33">
        <v>3600</v>
      </c>
      <c r="I405" s="42"/>
      <c r="J405" s="33">
        <f t="shared" si="63"/>
        <v>3960.0000000000005</v>
      </c>
      <c r="K405" s="42">
        <f t="shared" si="64"/>
        <v>0</v>
      </c>
      <c r="L405" s="33">
        <f t="shared" si="65"/>
        <v>4356.0000000000009</v>
      </c>
      <c r="M405" s="42">
        <f t="shared" si="66"/>
        <v>0</v>
      </c>
    </row>
    <row r="406" s="5" customFormat="1" ht="15.75">
      <c r="A406" s="36"/>
      <c r="B406" s="37"/>
      <c r="C406" s="38"/>
      <c r="D406" s="38"/>
      <c r="E406" s="44"/>
      <c r="F406" s="38" t="s">
        <v>68</v>
      </c>
      <c r="G406" s="169" t="s">
        <v>26</v>
      </c>
      <c r="H406" s="33"/>
      <c r="I406" s="42">
        <v>2400</v>
      </c>
      <c r="J406" s="33">
        <f t="shared" si="63"/>
        <v>0</v>
      </c>
      <c r="K406" s="42">
        <f t="shared" si="64"/>
        <v>2640</v>
      </c>
      <c r="L406" s="33">
        <f t="shared" si="65"/>
        <v>0</v>
      </c>
      <c r="M406" s="42">
        <f t="shared" si="66"/>
        <v>2904.0000000000005</v>
      </c>
    </row>
    <row r="407" s="5" customFormat="1" ht="15.75" hidden="1">
      <c r="A407" s="36"/>
      <c r="B407" s="45"/>
      <c r="C407" s="46"/>
      <c r="D407" s="46"/>
      <c r="E407" s="47"/>
      <c r="F407" s="46"/>
      <c r="G407" s="48"/>
      <c r="H407" s="51"/>
      <c r="I407" s="50"/>
      <c r="J407" s="51">
        <f t="shared" si="63"/>
        <v>0</v>
      </c>
      <c r="K407" s="50">
        <f t="shared" si="64"/>
        <v>0</v>
      </c>
      <c r="L407" s="51">
        <f t="shared" si="65"/>
        <v>0</v>
      </c>
      <c r="M407" s="50">
        <f t="shared" si="66"/>
        <v>0</v>
      </c>
    </row>
    <row r="408" s="5" customFormat="1" ht="27">
      <c r="A408" s="36"/>
      <c r="B408" s="342" t="s">
        <v>33</v>
      </c>
      <c r="C408" s="262"/>
      <c r="D408" s="262"/>
      <c r="E408" s="263"/>
      <c r="F408" s="262"/>
      <c r="G408" s="343"/>
      <c r="H408" s="289">
        <f>SUM(H392:H407)</f>
        <v>39000</v>
      </c>
      <c r="I408" s="289">
        <f t="shared" ref="I408:M408" si="69">SUM(I392:I407)</f>
        <v>39400</v>
      </c>
      <c r="J408" s="289">
        <f t="shared" si="69"/>
        <v>42900</v>
      </c>
      <c r="K408" s="289">
        <f t="shared" si="69"/>
        <v>43340</v>
      </c>
      <c r="L408" s="289">
        <f t="shared" si="69"/>
        <v>47190.000000000007</v>
      </c>
      <c r="M408" s="289">
        <f t="shared" si="69"/>
        <v>47674</v>
      </c>
    </row>
    <row r="409" s="5" customFormat="1" ht="51.75">
      <c r="A409" s="36">
        <v>43</v>
      </c>
      <c r="B409" s="292" t="s">
        <v>201</v>
      </c>
      <c r="C409" s="295"/>
      <c r="D409" s="295"/>
      <c r="E409" s="354" t="s">
        <v>194</v>
      </c>
      <c r="F409" s="295"/>
      <c r="G409" s="355" t="s">
        <v>24</v>
      </c>
      <c r="H409" s="297"/>
      <c r="I409" s="356"/>
      <c r="J409" s="64">
        <f t="shared" si="63"/>
        <v>0</v>
      </c>
      <c r="K409" s="65">
        <f t="shared" si="64"/>
        <v>0</v>
      </c>
      <c r="L409" s="64">
        <f t="shared" si="65"/>
        <v>0</v>
      </c>
      <c r="M409" s="65">
        <f t="shared" si="66"/>
        <v>0</v>
      </c>
    </row>
    <row r="410" s="5" customFormat="1" ht="18.75" customHeight="1">
      <c r="A410" s="36"/>
      <c r="B410" s="357"/>
      <c r="C410" s="302"/>
      <c r="D410" s="302"/>
      <c r="E410" s="358"/>
      <c r="F410" s="38" t="s">
        <v>69</v>
      </c>
      <c r="G410" s="359" t="s">
        <v>26</v>
      </c>
      <c r="H410" s="304">
        <v>10000</v>
      </c>
      <c r="I410" s="360"/>
      <c r="J410" s="33">
        <f t="shared" si="63"/>
        <v>11000</v>
      </c>
      <c r="K410" s="42">
        <f t="shared" si="64"/>
        <v>0</v>
      </c>
      <c r="L410" s="33">
        <f t="shared" si="65"/>
        <v>12100.000000000002</v>
      </c>
      <c r="M410" s="42">
        <f t="shared" si="66"/>
        <v>0</v>
      </c>
    </row>
    <row r="411" s="5" customFormat="1">
      <c r="A411" s="36"/>
      <c r="B411" s="357"/>
      <c r="C411" s="302"/>
      <c r="D411" s="302"/>
      <c r="E411" s="358"/>
      <c r="F411" s="38" t="s">
        <v>200</v>
      </c>
      <c r="G411" s="359" t="s">
        <v>26</v>
      </c>
      <c r="H411" s="304"/>
      <c r="I411" s="360">
        <v>8000</v>
      </c>
      <c r="J411" s="33">
        <f t="shared" si="63"/>
        <v>0</v>
      </c>
      <c r="K411" s="42">
        <f t="shared" si="64"/>
        <v>8800</v>
      </c>
      <c r="L411" s="33">
        <f t="shared" si="65"/>
        <v>0</v>
      </c>
      <c r="M411" s="42">
        <f t="shared" si="66"/>
        <v>9680</v>
      </c>
    </row>
    <row r="412" s="5" customFormat="1" ht="0.75" customHeight="1">
      <c r="A412" s="36"/>
      <c r="B412" s="357"/>
      <c r="C412" s="302"/>
      <c r="D412" s="302"/>
      <c r="E412" s="358"/>
      <c r="F412" s="68"/>
      <c r="G412" s="359"/>
      <c r="H412" s="304"/>
      <c r="I412" s="360"/>
      <c r="J412" s="33">
        <f t="shared" si="63"/>
        <v>0</v>
      </c>
      <c r="K412" s="42">
        <f t="shared" si="64"/>
        <v>0</v>
      </c>
      <c r="L412" s="33">
        <f t="shared" si="65"/>
        <v>0</v>
      </c>
      <c r="M412" s="42">
        <f t="shared" si="66"/>
        <v>0</v>
      </c>
    </row>
    <row r="413" s="5" customFormat="1" ht="14.25" customHeight="1">
      <c r="A413" s="36"/>
      <c r="B413" s="357"/>
      <c r="C413" s="302"/>
      <c r="D413" s="302"/>
      <c r="E413" s="358"/>
      <c r="F413" s="68" t="s">
        <v>39</v>
      </c>
      <c r="G413" s="359" t="s">
        <v>27</v>
      </c>
      <c r="H413" s="304">
        <v>15000</v>
      </c>
      <c r="I413" s="360"/>
      <c r="J413" s="33">
        <f t="shared" si="63"/>
        <v>16500</v>
      </c>
      <c r="K413" s="42">
        <f t="shared" si="64"/>
        <v>0</v>
      </c>
      <c r="L413" s="33">
        <f t="shared" si="65"/>
        <v>18150</v>
      </c>
      <c r="M413" s="42">
        <f t="shared" si="66"/>
        <v>0</v>
      </c>
    </row>
    <row r="414" s="5" customFormat="1">
      <c r="A414" s="36"/>
      <c r="B414" s="357"/>
      <c r="C414" s="302"/>
      <c r="D414" s="302"/>
      <c r="E414" s="358"/>
      <c r="F414" s="68" t="s">
        <v>18</v>
      </c>
      <c r="G414" s="359" t="s">
        <v>26</v>
      </c>
      <c r="H414" s="304"/>
      <c r="I414" s="360">
        <v>3000</v>
      </c>
      <c r="J414" s="33">
        <f t="shared" si="63"/>
        <v>0</v>
      </c>
      <c r="K414" s="42">
        <f t="shared" si="64"/>
        <v>3300.0000000000005</v>
      </c>
      <c r="L414" s="33">
        <f t="shared" si="65"/>
        <v>0</v>
      </c>
      <c r="M414" s="42">
        <f t="shared" si="66"/>
        <v>3630.0000000000009</v>
      </c>
    </row>
    <row r="415" s="5" customFormat="1" ht="30.75">
      <c r="A415" s="36"/>
      <c r="B415" s="361"/>
      <c r="C415" s="309"/>
      <c r="D415" s="309"/>
      <c r="E415" s="362"/>
      <c r="F415" s="70" t="s">
        <v>167</v>
      </c>
      <c r="G415" s="363" t="s">
        <v>26</v>
      </c>
      <c r="H415" s="311"/>
      <c r="I415" s="364">
        <v>1800</v>
      </c>
      <c r="J415" s="51">
        <f t="shared" si="63"/>
        <v>0</v>
      </c>
      <c r="K415" s="50">
        <f t="shared" si="64"/>
        <v>1980.0000000000002</v>
      </c>
      <c r="L415" s="51">
        <f t="shared" si="65"/>
        <v>0</v>
      </c>
      <c r="M415" s="50">
        <f t="shared" si="66"/>
        <v>2178.0000000000005</v>
      </c>
    </row>
    <row r="416" s="5" customFormat="1" ht="27">
      <c r="A416" s="36"/>
      <c r="B416" s="365" t="s">
        <v>33</v>
      </c>
      <c r="C416" s="366"/>
      <c r="D416" s="366"/>
      <c r="E416" s="367"/>
      <c r="F416" s="154"/>
      <c r="G416" s="368"/>
      <c r="H416" s="289">
        <f>SUM(H409:H415)</f>
        <v>25000</v>
      </c>
      <c r="I416" s="289">
        <f t="shared" ref="I416:M416" si="70">SUM(I409:I415)</f>
        <v>12800</v>
      </c>
      <c r="J416" s="289">
        <f t="shared" si="70"/>
        <v>27500</v>
      </c>
      <c r="K416" s="289">
        <f t="shared" si="70"/>
        <v>14080</v>
      </c>
      <c r="L416" s="289">
        <f t="shared" si="70"/>
        <v>30250</v>
      </c>
      <c r="M416" s="289">
        <f t="shared" si="70"/>
        <v>15488</v>
      </c>
    </row>
    <row r="417" s="5" customFormat="1" ht="62.25" customHeight="1">
      <c r="A417" s="36">
        <v>44</v>
      </c>
      <c r="B417" s="292" t="s">
        <v>202</v>
      </c>
      <c r="C417" s="295"/>
      <c r="D417" s="295"/>
      <c r="E417" s="354" t="s">
        <v>144</v>
      </c>
      <c r="F417" s="102"/>
      <c r="G417" s="355" t="s">
        <v>24</v>
      </c>
      <c r="H417" s="324"/>
      <c r="I417" s="298"/>
      <c r="J417" s="64">
        <f t="shared" si="63"/>
        <v>0</v>
      </c>
      <c r="K417" s="65">
        <f t="shared" si="64"/>
        <v>0</v>
      </c>
      <c r="L417" s="64">
        <f t="shared" si="65"/>
        <v>0</v>
      </c>
      <c r="M417" s="65">
        <f t="shared" si="66"/>
        <v>0</v>
      </c>
    </row>
    <row r="418" s="5" customFormat="1" ht="15" customHeight="1">
      <c r="A418" s="36"/>
      <c r="B418" s="369"/>
      <c r="C418" s="302"/>
      <c r="D418" s="302"/>
      <c r="E418" s="326"/>
      <c r="F418" s="244" t="s">
        <v>29</v>
      </c>
      <c r="G418" s="359" t="s">
        <v>14</v>
      </c>
      <c r="H418" s="304">
        <v>10000</v>
      </c>
      <c r="I418" s="360"/>
      <c r="J418" s="33">
        <f t="shared" si="63"/>
        <v>11000</v>
      </c>
      <c r="K418" s="42">
        <f t="shared" si="64"/>
        <v>0</v>
      </c>
      <c r="L418" s="33">
        <f t="shared" si="65"/>
        <v>12100.000000000002</v>
      </c>
      <c r="M418" s="42">
        <f t="shared" si="66"/>
        <v>0</v>
      </c>
    </row>
    <row r="419" s="5" customFormat="1">
      <c r="A419" s="36"/>
      <c r="B419" s="369"/>
      <c r="C419" s="302"/>
      <c r="D419" s="302"/>
      <c r="E419" s="326"/>
      <c r="F419" s="244"/>
      <c r="G419" s="359" t="s">
        <v>27</v>
      </c>
      <c r="H419" s="304">
        <v>1000</v>
      </c>
      <c r="I419" s="360"/>
      <c r="J419" s="33">
        <f t="shared" si="63"/>
        <v>1100</v>
      </c>
      <c r="K419" s="42">
        <f t="shared" si="64"/>
        <v>0</v>
      </c>
      <c r="L419" s="33">
        <f t="shared" si="65"/>
        <v>1210</v>
      </c>
      <c r="M419" s="42">
        <f t="shared" si="66"/>
        <v>0</v>
      </c>
    </row>
    <row r="420" s="5" customFormat="1">
      <c r="A420" s="36"/>
      <c r="B420" s="369"/>
      <c r="C420" s="302"/>
      <c r="D420" s="302"/>
      <c r="E420" s="326"/>
      <c r="F420" s="244" t="s">
        <v>39</v>
      </c>
      <c r="G420" s="359" t="s">
        <v>26</v>
      </c>
      <c r="H420" s="304">
        <v>2500</v>
      </c>
      <c r="I420" s="360"/>
      <c r="J420" s="33">
        <f t="shared" si="63"/>
        <v>2750</v>
      </c>
      <c r="K420" s="42">
        <f t="shared" si="64"/>
        <v>0</v>
      </c>
      <c r="L420" s="33">
        <f t="shared" si="65"/>
        <v>3025.0000000000005</v>
      </c>
      <c r="M420" s="42">
        <f t="shared" si="66"/>
        <v>0</v>
      </c>
    </row>
    <row r="421" s="5" customFormat="1" ht="18" customHeight="1">
      <c r="A421" s="36"/>
      <c r="B421" s="369"/>
      <c r="C421" s="302"/>
      <c r="D421" s="302"/>
      <c r="E421" s="326"/>
      <c r="F421" s="244" t="s">
        <v>203</v>
      </c>
      <c r="G421" s="359" t="s">
        <v>26</v>
      </c>
      <c r="H421" s="304">
        <v>2000</v>
      </c>
      <c r="I421" s="360"/>
      <c r="J421" s="33">
        <f t="shared" si="63"/>
        <v>2200</v>
      </c>
      <c r="K421" s="42">
        <f t="shared" si="64"/>
        <v>0</v>
      </c>
      <c r="L421" s="33">
        <f t="shared" si="65"/>
        <v>2420</v>
      </c>
      <c r="M421" s="42">
        <f t="shared" si="66"/>
        <v>0</v>
      </c>
    </row>
    <row r="422" s="5" customFormat="1" ht="15.75">
      <c r="A422" s="36"/>
      <c r="B422" s="370"/>
      <c r="C422" s="309"/>
      <c r="D422" s="309"/>
      <c r="E422" s="330"/>
      <c r="F422" s="109"/>
      <c r="G422" s="363" t="s">
        <v>27</v>
      </c>
      <c r="H422" s="311">
        <v>500</v>
      </c>
      <c r="I422" s="364"/>
      <c r="J422" s="51">
        <f t="shared" si="63"/>
        <v>550</v>
      </c>
      <c r="K422" s="50">
        <f t="shared" si="64"/>
        <v>0</v>
      </c>
      <c r="L422" s="51">
        <f t="shared" si="65"/>
        <v>605</v>
      </c>
      <c r="M422" s="50">
        <f t="shared" si="66"/>
        <v>0</v>
      </c>
    </row>
    <row r="423" s="5" customFormat="1" ht="27">
      <c r="A423" s="36"/>
      <c r="B423" s="313" t="s">
        <v>33</v>
      </c>
      <c r="C423" s="371"/>
      <c r="D423" s="371"/>
      <c r="E423" s="333"/>
      <c r="F423" s="154"/>
      <c r="G423" s="368"/>
      <c r="H423" s="289">
        <f>SUM(H417:H422)</f>
        <v>16000</v>
      </c>
      <c r="I423" s="289">
        <f t="shared" ref="I423:M423" si="71">SUM(I417:I422)</f>
        <v>0</v>
      </c>
      <c r="J423" s="289">
        <f t="shared" si="71"/>
        <v>17600</v>
      </c>
      <c r="K423" s="289">
        <f t="shared" si="71"/>
        <v>0</v>
      </c>
      <c r="L423" s="289">
        <f t="shared" si="71"/>
        <v>19360</v>
      </c>
      <c r="M423" s="289">
        <f t="shared" si="71"/>
        <v>0</v>
      </c>
    </row>
    <row r="424" s="5" customFormat="1" ht="43.5">
      <c r="A424" s="36">
        <v>45</v>
      </c>
      <c r="B424" s="292" t="s">
        <v>204</v>
      </c>
      <c r="C424" s="295"/>
      <c r="D424" s="295"/>
      <c r="E424" s="354" t="s">
        <v>144</v>
      </c>
      <c r="F424" s="102"/>
      <c r="G424" s="323" t="s">
        <v>205</v>
      </c>
      <c r="H424" s="324"/>
      <c r="I424" s="356"/>
      <c r="J424" s="64">
        <f t="shared" si="63"/>
        <v>0</v>
      </c>
      <c r="K424" s="65">
        <f t="shared" si="64"/>
        <v>0</v>
      </c>
      <c r="L424" s="64">
        <f t="shared" si="65"/>
        <v>0</v>
      </c>
      <c r="M424" s="65">
        <f t="shared" si="66"/>
        <v>0</v>
      </c>
    </row>
    <row r="425" s="5" customFormat="1" ht="15.75">
      <c r="A425" s="36"/>
      <c r="B425" s="370"/>
      <c r="C425" s="309"/>
      <c r="D425" s="309"/>
      <c r="E425" s="330"/>
      <c r="F425" s="109" t="s">
        <v>61</v>
      </c>
      <c r="G425" s="372"/>
      <c r="H425" s="373">
        <v>0</v>
      </c>
      <c r="I425" s="364">
        <v>2000</v>
      </c>
      <c r="J425" s="51">
        <f t="shared" si="63"/>
        <v>0</v>
      </c>
      <c r="K425" s="50">
        <f t="shared" si="64"/>
        <v>2200</v>
      </c>
      <c r="L425" s="51">
        <f t="shared" si="65"/>
        <v>0</v>
      </c>
      <c r="M425" s="50">
        <f t="shared" si="66"/>
        <v>2420</v>
      </c>
    </row>
    <row r="426" s="5" customFormat="1" ht="16.5" customHeight="1">
      <c r="A426" s="36"/>
      <c r="B426" s="313" t="s">
        <v>33</v>
      </c>
      <c r="C426" s="371"/>
      <c r="D426" s="371"/>
      <c r="E426" s="333"/>
      <c r="F426" s="154"/>
      <c r="G426" s="374"/>
      <c r="H426" s="289">
        <f>SUM(H424:H425)</f>
        <v>0</v>
      </c>
      <c r="I426" s="291">
        <v>2000</v>
      </c>
      <c r="J426" s="291">
        <f t="shared" ref="J426:M426" si="72">SUM(J424:J425)</f>
        <v>0</v>
      </c>
      <c r="K426" s="291">
        <f t="shared" si="72"/>
        <v>2200</v>
      </c>
      <c r="L426" s="291">
        <f t="shared" si="72"/>
        <v>0</v>
      </c>
      <c r="M426" s="291">
        <f t="shared" si="72"/>
        <v>2420</v>
      </c>
    </row>
    <row r="427" s="5" customFormat="1" ht="64.5">
      <c r="A427" s="36">
        <v>46</v>
      </c>
      <c r="B427" s="292" t="s">
        <v>206</v>
      </c>
      <c r="C427" s="295"/>
      <c r="D427" s="295"/>
      <c r="E427" s="354" t="s">
        <v>144</v>
      </c>
      <c r="F427" s="102"/>
      <c r="G427" s="323" t="s">
        <v>24</v>
      </c>
      <c r="H427" s="297"/>
      <c r="I427" s="356"/>
      <c r="J427" s="64">
        <f t="shared" si="63"/>
        <v>0</v>
      </c>
      <c r="K427" s="65">
        <f t="shared" si="64"/>
        <v>0</v>
      </c>
      <c r="L427" s="64">
        <f t="shared" si="65"/>
        <v>0</v>
      </c>
      <c r="M427" s="65">
        <f t="shared" si="66"/>
        <v>0</v>
      </c>
    </row>
    <row r="428" s="5" customFormat="1" ht="30">
      <c r="A428" s="36"/>
      <c r="B428" s="369"/>
      <c r="C428" s="302"/>
      <c r="D428" s="302"/>
      <c r="E428" s="326"/>
      <c r="F428" s="244" t="s">
        <v>207</v>
      </c>
      <c r="G428" s="375" t="s">
        <v>14</v>
      </c>
      <c r="H428" s="304">
        <v>5000</v>
      </c>
      <c r="I428" s="360"/>
      <c r="J428" s="33">
        <f t="shared" si="63"/>
        <v>5500</v>
      </c>
      <c r="K428" s="42">
        <f t="shared" si="64"/>
        <v>0</v>
      </c>
      <c r="L428" s="33">
        <f t="shared" si="65"/>
        <v>6050.0000000000009</v>
      </c>
      <c r="M428" s="42">
        <f t="shared" si="66"/>
        <v>0</v>
      </c>
    </row>
    <row r="429" s="5" customFormat="1" ht="15.75">
      <c r="A429" s="36"/>
      <c r="B429" s="370"/>
      <c r="C429" s="309"/>
      <c r="D429" s="309"/>
      <c r="E429" s="330"/>
      <c r="F429" s="109"/>
      <c r="G429" s="372" t="s">
        <v>27</v>
      </c>
      <c r="H429" s="311">
        <v>5000</v>
      </c>
      <c r="I429" s="364"/>
      <c r="J429" s="51">
        <f t="shared" si="63"/>
        <v>5500</v>
      </c>
      <c r="K429" s="50">
        <f t="shared" si="64"/>
        <v>0</v>
      </c>
      <c r="L429" s="51">
        <f t="shared" si="65"/>
        <v>6050.0000000000009</v>
      </c>
      <c r="M429" s="50">
        <f t="shared" si="66"/>
        <v>0</v>
      </c>
    </row>
    <row r="430" s="5" customFormat="1" ht="27">
      <c r="A430" s="36"/>
      <c r="B430" s="313" t="s">
        <v>33</v>
      </c>
      <c r="C430" s="371"/>
      <c r="D430" s="371"/>
      <c r="E430" s="333"/>
      <c r="F430" s="154"/>
      <c r="G430" s="374"/>
      <c r="H430" s="289">
        <f>SUM(H427:H429)</f>
        <v>10000</v>
      </c>
      <c r="I430" s="291">
        <f>SUM(I427:I429)</f>
        <v>0</v>
      </c>
      <c r="J430" s="289">
        <f t="shared" ref="J430:M430" si="73">SUM(J427:J429)</f>
        <v>11000</v>
      </c>
      <c r="K430" s="289">
        <f t="shared" si="73"/>
        <v>0</v>
      </c>
      <c r="L430" s="289">
        <f t="shared" si="73"/>
        <v>12100.000000000002</v>
      </c>
      <c r="M430" s="289">
        <f t="shared" si="73"/>
        <v>0</v>
      </c>
    </row>
    <row r="431" s="5" customFormat="1" ht="64.5">
      <c r="A431" s="36">
        <v>47</v>
      </c>
      <c r="B431" s="292" t="s">
        <v>208</v>
      </c>
      <c r="C431" s="295"/>
      <c r="D431" s="295"/>
      <c r="E431" s="354" t="s">
        <v>144</v>
      </c>
      <c r="F431" s="102"/>
      <c r="G431" s="323" t="s">
        <v>209</v>
      </c>
      <c r="H431" s="297"/>
      <c r="I431" s="356"/>
      <c r="J431" s="64">
        <f t="shared" si="63"/>
        <v>0</v>
      </c>
      <c r="K431" s="65">
        <f t="shared" si="64"/>
        <v>0</v>
      </c>
      <c r="L431" s="64">
        <f t="shared" si="65"/>
        <v>0</v>
      </c>
      <c r="M431" s="65">
        <f t="shared" si="66"/>
        <v>0</v>
      </c>
    </row>
    <row r="432" s="5" customFormat="1">
      <c r="A432" s="36"/>
      <c r="B432" s="369"/>
      <c r="C432" s="302"/>
      <c r="D432" s="302"/>
      <c r="E432" s="326"/>
      <c r="F432" s="244" t="s">
        <v>39</v>
      </c>
      <c r="G432" s="375"/>
      <c r="H432" s="304">
        <v>4000</v>
      </c>
      <c r="I432" s="360"/>
      <c r="J432" s="33">
        <f t="shared" si="63"/>
        <v>4400</v>
      </c>
      <c r="K432" s="42">
        <f t="shared" si="64"/>
        <v>0</v>
      </c>
      <c r="L432" s="33">
        <f t="shared" si="65"/>
        <v>4840</v>
      </c>
      <c r="M432" s="42">
        <f t="shared" si="66"/>
        <v>0</v>
      </c>
    </row>
    <row r="433" s="5" customFormat="1" ht="15.75">
      <c r="A433" s="36"/>
      <c r="B433" s="370"/>
      <c r="C433" s="309"/>
      <c r="D433" s="309"/>
      <c r="E433" s="330"/>
      <c r="F433" s="109" t="s">
        <v>29</v>
      </c>
      <c r="G433" s="372"/>
      <c r="H433" s="311">
        <v>1000</v>
      </c>
      <c r="I433" s="364"/>
      <c r="J433" s="51">
        <f t="shared" si="63"/>
        <v>1100</v>
      </c>
      <c r="K433" s="50">
        <f t="shared" si="64"/>
        <v>0</v>
      </c>
      <c r="L433" s="51">
        <f t="shared" si="65"/>
        <v>1210</v>
      </c>
      <c r="M433" s="50">
        <f t="shared" si="66"/>
        <v>0</v>
      </c>
    </row>
    <row r="434" s="5" customFormat="1" ht="25.5" customHeight="1">
      <c r="A434" s="173"/>
      <c r="B434" s="313" t="s">
        <v>33</v>
      </c>
      <c r="C434" s="371"/>
      <c r="D434" s="371"/>
      <c r="E434" s="333"/>
      <c r="F434" s="154"/>
      <c r="G434" s="374"/>
      <c r="H434" s="376">
        <f>SUM(H431:H433)</f>
        <v>5000</v>
      </c>
      <c r="I434" s="376">
        <f t="shared" ref="I434:M434" si="74">SUM(I431:I433)</f>
        <v>0</v>
      </c>
      <c r="J434" s="376">
        <f t="shared" si="74"/>
        <v>5500</v>
      </c>
      <c r="K434" s="376">
        <f t="shared" si="74"/>
        <v>0</v>
      </c>
      <c r="L434" s="376">
        <f t="shared" si="74"/>
        <v>6050</v>
      </c>
      <c r="M434" s="376">
        <f t="shared" si="74"/>
        <v>0</v>
      </c>
    </row>
    <row r="435" s="5" customFormat="1" ht="51.75">
      <c r="A435" s="36">
        <v>48</v>
      </c>
      <c r="B435" s="292" t="s">
        <v>210</v>
      </c>
      <c r="C435" s="295"/>
      <c r="D435" s="295"/>
      <c r="E435" s="354" t="s">
        <v>144</v>
      </c>
      <c r="F435" s="102"/>
      <c r="G435" s="323"/>
      <c r="H435" s="297"/>
      <c r="I435" s="356"/>
      <c r="J435" s="64">
        <f t="shared" si="63"/>
        <v>0</v>
      </c>
      <c r="K435" s="65">
        <f t="shared" si="64"/>
        <v>0</v>
      </c>
      <c r="L435" s="64">
        <f t="shared" si="65"/>
        <v>0</v>
      </c>
      <c r="M435" s="65">
        <f t="shared" si="66"/>
        <v>0</v>
      </c>
    </row>
    <row r="436" s="5" customFormat="1">
      <c r="A436" s="36"/>
      <c r="B436" s="369"/>
      <c r="C436" s="302"/>
      <c r="D436" s="302"/>
      <c r="E436" s="326"/>
      <c r="F436" s="244" t="s">
        <v>39</v>
      </c>
      <c r="G436" s="375"/>
      <c r="H436" s="304">
        <v>15000</v>
      </c>
      <c r="I436" s="360"/>
      <c r="J436" s="33">
        <f t="shared" si="63"/>
        <v>16500</v>
      </c>
      <c r="K436" s="42">
        <f t="shared" si="64"/>
        <v>0</v>
      </c>
      <c r="L436" s="33">
        <f t="shared" si="65"/>
        <v>18150</v>
      </c>
      <c r="M436" s="42">
        <f t="shared" si="66"/>
        <v>0</v>
      </c>
    </row>
    <row r="437" s="5" customFormat="1">
      <c r="A437" s="36"/>
      <c r="B437" s="369"/>
      <c r="C437" s="302"/>
      <c r="D437" s="302"/>
      <c r="E437" s="326"/>
      <c r="F437" s="244" t="s">
        <v>29</v>
      </c>
      <c r="G437" s="375"/>
      <c r="H437" s="304">
        <v>2500</v>
      </c>
      <c r="I437" s="360"/>
      <c r="J437" s="33">
        <f t="shared" si="63"/>
        <v>2750</v>
      </c>
      <c r="K437" s="42">
        <f t="shared" si="64"/>
        <v>0</v>
      </c>
      <c r="L437" s="33">
        <f t="shared" si="65"/>
        <v>3025.0000000000005</v>
      </c>
      <c r="M437" s="42">
        <f t="shared" si="66"/>
        <v>0</v>
      </c>
    </row>
    <row r="438" s="5" customFormat="1">
      <c r="A438" s="36"/>
      <c r="B438" s="369"/>
      <c r="C438" s="302"/>
      <c r="D438" s="302"/>
      <c r="E438" s="326"/>
      <c r="F438" s="244" t="s">
        <v>18</v>
      </c>
      <c r="G438" s="375"/>
      <c r="H438" s="304"/>
      <c r="I438" s="360">
        <v>15000</v>
      </c>
      <c r="J438" s="33">
        <f t="shared" si="63"/>
        <v>0</v>
      </c>
      <c r="K438" s="42">
        <f t="shared" si="64"/>
        <v>16500</v>
      </c>
      <c r="L438" s="33">
        <f t="shared" si="65"/>
        <v>0</v>
      </c>
      <c r="M438" s="42">
        <f t="shared" si="66"/>
        <v>18150</v>
      </c>
    </row>
    <row r="439" s="5" customFormat="1" ht="30">
      <c r="A439" s="36"/>
      <c r="B439" s="369"/>
      <c r="C439" s="302"/>
      <c r="D439" s="302"/>
      <c r="E439" s="326"/>
      <c r="F439" s="244" t="s">
        <v>167</v>
      </c>
      <c r="G439" s="375"/>
      <c r="H439" s="304"/>
      <c r="I439" s="360">
        <v>3000</v>
      </c>
      <c r="J439" s="33">
        <f t="shared" si="63"/>
        <v>0</v>
      </c>
      <c r="K439" s="42">
        <f t="shared" si="64"/>
        <v>3300.0000000000005</v>
      </c>
      <c r="L439" s="33">
        <f t="shared" si="65"/>
        <v>0</v>
      </c>
      <c r="M439" s="42">
        <f t="shared" si="66"/>
        <v>3630.0000000000009</v>
      </c>
    </row>
    <row r="440" s="5" customFormat="1">
      <c r="A440" s="36"/>
      <c r="B440" s="369"/>
      <c r="C440" s="302"/>
      <c r="D440" s="302"/>
      <c r="E440" s="326"/>
      <c r="F440" s="244" t="s">
        <v>102</v>
      </c>
      <c r="G440" s="375"/>
      <c r="H440" s="304"/>
      <c r="I440" s="360">
        <v>10000</v>
      </c>
      <c r="J440" s="33">
        <f t="shared" si="63"/>
        <v>0</v>
      </c>
      <c r="K440" s="42">
        <f t="shared" si="64"/>
        <v>11000</v>
      </c>
      <c r="L440" s="33">
        <f t="shared" si="65"/>
        <v>0</v>
      </c>
      <c r="M440" s="42">
        <f t="shared" si="66"/>
        <v>12100.000000000002</v>
      </c>
    </row>
    <row r="441" s="5" customFormat="1" ht="15.75">
      <c r="A441" s="36"/>
      <c r="B441" s="370"/>
      <c r="C441" s="309"/>
      <c r="D441" s="309"/>
      <c r="E441" s="330"/>
      <c r="F441" s="109" t="s">
        <v>58</v>
      </c>
      <c r="G441" s="372"/>
      <c r="H441" s="311">
        <v>3630</v>
      </c>
      <c r="I441" s="364"/>
      <c r="J441" s="51">
        <f t="shared" ref="J441:K453" si="75">H441*1.1</f>
        <v>3993.0000000000005</v>
      </c>
      <c r="K441" s="50">
        <f t="shared" ref="K441:K453" si="76">I441*1.1</f>
        <v>0</v>
      </c>
      <c r="L441" s="51">
        <f t="shared" ref="L441:L453" si="77">J441*1.1</f>
        <v>4392.3000000000011</v>
      </c>
      <c r="M441" s="50">
        <f t="shared" ref="M441:M453" si="78">K441*1.1</f>
        <v>0</v>
      </c>
    </row>
    <row r="442" s="5" customFormat="1" ht="15.75">
      <c r="A442" s="36"/>
      <c r="B442" s="377" t="s">
        <v>33</v>
      </c>
      <c r="C442" s="371"/>
      <c r="D442" s="371"/>
      <c r="E442" s="367"/>
      <c r="F442" s="154"/>
      <c r="G442" s="368"/>
      <c r="H442" s="376">
        <f>SUM(H435:H441)</f>
        <v>21130</v>
      </c>
      <c r="I442" s="376">
        <f t="shared" ref="I442:M442" si="79">SUM(I435:I441)</f>
        <v>28000</v>
      </c>
      <c r="J442" s="376">
        <f t="shared" si="79"/>
        <v>23243</v>
      </c>
      <c r="K442" s="376">
        <f t="shared" si="79"/>
        <v>30800</v>
      </c>
      <c r="L442" s="376">
        <f t="shared" si="79"/>
        <v>25567.300000000003</v>
      </c>
      <c r="M442" s="376">
        <f t="shared" si="79"/>
        <v>33880</v>
      </c>
    </row>
    <row r="443" s="5" customFormat="1" ht="86.25">
      <c r="A443" s="36">
        <v>49</v>
      </c>
      <c r="B443" s="378" t="s">
        <v>211</v>
      </c>
      <c r="C443" s="295"/>
      <c r="D443" s="295"/>
      <c r="E443" s="379" t="s">
        <v>178</v>
      </c>
      <c r="F443" s="102"/>
      <c r="G443" s="323" t="s">
        <v>212</v>
      </c>
      <c r="H443" s="297"/>
      <c r="I443" s="356"/>
      <c r="J443" s="64">
        <f t="shared" si="75"/>
        <v>0</v>
      </c>
      <c r="K443" s="65">
        <f t="shared" si="76"/>
        <v>0</v>
      </c>
      <c r="L443" s="64">
        <f t="shared" si="77"/>
        <v>0</v>
      </c>
      <c r="M443" s="65">
        <f t="shared" si="78"/>
        <v>0</v>
      </c>
    </row>
    <row r="444" s="5" customFormat="1">
      <c r="A444" s="36"/>
      <c r="B444" s="380"/>
      <c r="C444" s="302"/>
      <c r="D444" s="302"/>
      <c r="E444" s="381"/>
      <c r="F444" s="244" t="s">
        <v>39</v>
      </c>
      <c r="G444" s="382"/>
      <c r="H444" s="304">
        <v>1000</v>
      </c>
      <c r="I444" s="360"/>
      <c r="J444" s="33">
        <f t="shared" si="75"/>
        <v>1100</v>
      </c>
      <c r="K444" s="42">
        <f t="shared" si="76"/>
        <v>0</v>
      </c>
      <c r="L444" s="33">
        <f t="shared" si="77"/>
        <v>1210</v>
      </c>
      <c r="M444" s="42">
        <f t="shared" si="78"/>
        <v>0</v>
      </c>
    </row>
    <row r="445" s="5" customFormat="1">
      <c r="A445" s="36"/>
      <c r="B445" s="380"/>
      <c r="C445" s="302"/>
      <c r="D445" s="302"/>
      <c r="E445" s="381"/>
      <c r="F445" s="244" t="s">
        <v>58</v>
      </c>
      <c r="G445" s="382"/>
      <c r="H445" s="304">
        <v>300</v>
      </c>
      <c r="I445" s="360"/>
      <c r="J445" s="33">
        <f t="shared" si="75"/>
        <v>330</v>
      </c>
      <c r="K445" s="42">
        <f t="shared" si="76"/>
        <v>0</v>
      </c>
      <c r="L445" s="33">
        <f t="shared" si="77"/>
        <v>363.00000000000006</v>
      </c>
      <c r="M445" s="42">
        <f t="shared" si="78"/>
        <v>0</v>
      </c>
    </row>
    <row r="446" s="5" customFormat="1">
      <c r="A446" s="36"/>
      <c r="B446" s="380"/>
      <c r="C446" s="302"/>
      <c r="D446" s="302"/>
      <c r="E446" s="381"/>
      <c r="F446" s="244" t="s">
        <v>98</v>
      </c>
      <c r="G446" s="382"/>
      <c r="H446" s="304"/>
      <c r="I446" s="360">
        <v>300</v>
      </c>
      <c r="J446" s="33">
        <f t="shared" si="75"/>
        <v>0</v>
      </c>
      <c r="K446" s="42">
        <f t="shared" si="76"/>
        <v>330</v>
      </c>
      <c r="L446" s="33">
        <f t="shared" si="77"/>
        <v>0</v>
      </c>
      <c r="M446" s="42">
        <f t="shared" si="78"/>
        <v>363.00000000000006</v>
      </c>
    </row>
    <row r="447" s="5" customFormat="1">
      <c r="A447" s="36"/>
      <c r="B447" s="380"/>
      <c r="C447" s="302"/>
      <c r="D447" s="302"/>
      <c r="E447" s="381"/>
      <c r="F447" s="244" t="s">
        <v>29</v>
      </c>
      <c r="G447" s="382"/>
      <c r="H447" s="304">
        <v>500</v>
      </c>
      <c r="I447" s="360"/>
      <c r="J447" s="33">
        <f t="shared" si="75"/>
        <v>550</v>
      </c>
      <c r="K447" s="42">
        <f t="shared" si="76"/>
        <v>0</v>
      </c>
      <c r="L447" s="33">
        <f t="shared" si="77"/>
        <v>605</v>
      </c>
      <c r="M447" s="42">
        <f t="shared" si="78"/>
        <v>0</v>
      </c>
    </row>
    <row r="448" s="5" customFormat="1" ht="30.75">
      <c r="A448" s="36"/>
      <c r="B448" s="383"/>
      <c r="C448" s="309"/>
      <c r="D448" s="309"/>
      <c r="E448" s="384"/>
      <c r="F448" s="109" t="s">
        <v>213</v>
      </c>
      <c r="G448" s="385"/>
      <c r="H448" s="311">
        <v>2000</v>
      </c>
      <c r="I448" s="364"/>
      <c r="J448" s="51">
        <f t="shared" si="75"/>
        <v>2200</v>
      </c>
      <c r="K448" s="50">
        <f t="shared" si="76"/>
        <v>0</v>
      </c>
      <c r="L448" s="51">
        <f t="shared" si="77"/>
        <v>2420</v>
      </c>
      <c r="M448" s="50">
        <f t="shared" si="78"/>
        <v>0</v>
      </c>
    </row>
    <row r="449" s="5" customFormat="1" ht="27">
      <c r="A449" s="36"/>
      <c r="B449" s="342" t="s">
        <v>33</v>
      </c>
      <c r="C449" s="262"/>
      <c r="D449" s="262"/>
      <c r="E449" s="386"/>
      <c r="F449" s="387"/>
      <c r="G449" s="388"/>
      <c r="H449" s="289">
        <f>SUM(H443:H448)</f>
        <v>3800</v>
      </c>
      <c r="I449" s="289">
        <f t="shared" ref="I449:M449" si="80">SUM(I443:I448)</f>
        <v>300</v>
      </c>
      <c r="J449" s="289">
        <f t="shared" si="80"/>
        <v>4180</v>
      </c>
      <c r="K449" s="289">
        <f t="shared" si="80"/>
        <v>330</v>
      </c>
      <c r="L449" s="289">
        <f t="shared" si="80"/>
        <v>4598</v>
      </c>
      <c r="M449" s="289">
        <f t="shared" si="80"/>
        <v>363.00000000000006</v>
      </c>
    </row>
    <row r="450" s="5" customFormat="1" ht="102.75">
      <c r="A450" s="36">
        <v>50</v>
      </c>
      <c r="B450" s="378" t="s">
        <v>214</v>
      </c>
      <c r="C450" s="295"/>
      <c r="D450" s="295"/>
      <c r="E450" s="379" t="s">
        <v>215</v>
      </c>
      <c r="F450" s="102"/>
      <c r="G450" s="323" t="s">
        <v>212</v>
      </c>
      <c r="H450" s="297"/>
      <c r="I450" s="298"/>
      <c r="J450" s="64">
        <f t="shared" si="75"/>
        <v>0</v>
      </c>
      <c r="K450" s="65">
        <f t="shared" si="76"/>
        <v>0</v>
      </c>
      <c r="L450" s="64">
        <f t="shared" si="77"/>
        <v>0</v>
      </c>
      <c r="M450" s="65">
        <f t="shared" si="78"/>
        <v>0</v>
      </c>
    </row>
    <row r="451" s="5" customFormat="1" ht="45">
      <c r="A451" s="36"/>
      <c r="B451" s="380"/>
      <c r="C451" s="302"/>
      <c r="D451" s="302"/>
      <c r="E451" s="381"/>
      <c r="F451" s="244" t="s">
        <v>216</v>
      </c>
      <c r="G451" s="382"/>
      <c r="H451" s="304">
        <v>3000</v>
      </c>
      <c r="I451" s="305"/>
      <c r="J451" s="33">
        <f t="shared" si="75"/>
        <v>3300.0000000000005</v>
      </c>
      <c r="K451" s="42">
        <f t="shared" si="76"/>
        <v>0</v>
      </c>
      <c r="L451" s="33">
        <f t="shared" si="77"/>
        <v>3630.0000000000009</v>
      </c>
      <c r="M451" s="42">
        <f t="shared" si="78"/>
        <v>0</v>
      </c>
    </row>
    <row r="452" s="5" customFormat="1">
      <c r="A452" s="36"/>
      <c r="B452" s="380"/>
      <c r="C452" s="302"/>
      <c r="D452" s="302"/>
      <c r="E452" s="381"/>
      <c r="F452" s="244" t="s">
        <v>181</v>
      </c>
      <c r="G452" s="382"/>
      <c r="H452" s="304">
        <v>500</v>
      </c>
      <c r="I452" s="305"/>
      <c r="J452" s="33">
        <f t="shared" si="75"/>
        <v>550</v>
      </c>
      <c r="K452" s="42">
        <f t="shared" si="76"/>
        <v>0</v>
      </c>
      <c r="L452" s="33">
        <f t="shared" si="77"/>
        <v>605</v>
      </c>
      <c r="M452" s="42">
        <f t="shared" si="78"/>
        <v>0</v>
      </c>
    </row>
    <row r="453" s="5" customFormat="1" ht="30.75">
      <c r="A453" s="36"/>
      <c r="B453" s="383"/>
      <c r="C453" s="309"/>
      <c r="D453" s="309"/>
      <c r="E453" s="384"/>
      <c r="F453" s="109" t="s">
        <v>213</v>
      </c>
      <c r="G453" s="385"/>
      <c r="H453" s="311">
        <v>1000</v>
      </c>
      <c r="I453" s="312"/>
      <c r="J453" s="51">
        <f t="shared" si="75"/>
        <v>1100</v>
      </c>
      <c r="K453" s="50">
        <f t="shared" si="76"/>
        <v>0</v>
      </c>
      <c r="L453" s="51">
        <f t="shared" si="77"/>
        <v>1210</v>
      </c>
      <c r="M453" s="50">
        <f t="shared" si="78"/>
        <v>0</v>
      </c>
    </row>
    <row r="454" s="5" customFormat="1" ht="15.75">
      <c r="A454" s="36"/>
      <c r="B454" s="261" t="s">
        <v>33</v>
      </c>
      <c r="C454" s="262"/>
      <c r="D454" s="262"/>
      <c r="E454" s="263"/>
      <c r="F454" s="387"/>
      <c r="G454" s="343"/>
      <c r="H454" s="289">
        <f>SUM(H450:H453)</f>
        <v>4500</v>
      </c>
      <c r="I454" s="289">
        <f t="shared" ref="I454:M454" si="81">SUM(I450:I453)</f>
        <v>0</v>
      </c>
      <c r="J454" s="289">
        <f t="shared" si="81"/>
        <v>4950</v>
      </c>
      <c r="K454" s="289">
        <f t="shared" si="81"/>
        <v>0</v>
      </c>
      <c r="L454" s="289">
        <f t="shared" si="81"/>
        <v>5445.0000000000009</v>
      </c>
      <c r="M454" s="289">
        <f t="shared" si="81"/>
        <v>0</v>
      </c>
    </row>
    <row r="455" s="5" customFormat="1" ht="87">
      <c r="A455" s="36"/>
      <c r="B455" s="389" t="s">
        <v>217</v>
      </c>
      <c r="C455" s="390"/>
      <c r="D455" s="390"/>
      <c r="E455" s="391" t="s">
        <v>144</v>
      </c>
      <c r="F455" s="68" t="s">
        <v>218</v>
      </c>
      <c r="G455" s="392" t="s">
        <v>212</v>
      </c>
      <c r="H455" s="393">
        <v>5000</v>
      </c>
      <c r="I455" s="394">
        <v>2000</v>
      </c>
      <c r="J455" s="51">
        <f>H455*1.1</f>
        <v>5500</v>
      </c>
      <c r="K455" s="51">
        <f>I455*1.1</f>
        <v>2200</v>
      </c>
      <c r="L455" s="51">
        <f>J455*1.1</f>
        <v>6050.0000000000009</v>
      </c>
      <c r="M455" s="51">
        <f>K455*1.1</f>
        <v>2420</v>
      </c>
    </row>
    <row r="456" s="5" customFormat="1" ht="15.75">
      <c r="A456" s="36"/>
      <c r="B456" s="395" t="s">
        <v>33</v>
      </c>
      <c r="C456" s="396"/>
      <c r="D456" s="396"/>
      <c r="E456" s="397"/>
      <c r="F456" s="398"/>
      <c r="G456" s="396"/>
      <c r="H456" s="399">
        <f>H455</f>
        <v>5000</v>
      </c>
      <c r="I456" s="399">
        <f t="shared" ref="I456:M460" si="82">I455</f>
        <v>2000</v>
      </c>
      <c r="J456" s="399">
        <f t="shared" si="82"/>
        <v>5500</v>
      </c>
      <c r="K456" s="399">
        <f t="shared" si="82"/>
        <v>2200</v>
      </c>
      <c r="L456" s="399">
        <f t="shared" si="82"/>
        <v>6050.0000000000009</v>
      </c>
      <c r="M456" s="399">
        <f t="shared" si="82"/>
        <v>2420</v>
      </c>
    </row>
    <row r="457" s="5" customFormat="1" ht="105.75">
      <c r="A457" s="36"/>
      <c r="B457" s="389" t="s">
        <v>219</v>
      </c>
      <c r="C457" s="390"/>
      <c r="D457" s="390"/>
      <c r="E457" s="391" t="s">
        <v>144</v>
      </c>
      <c r="F457" s="68" t="s">
        <v>220</v>
      </c>
      <c r="G457" s="341" t="s">
        <v>221</v>
      </c>
      <c r="H457" s="393">
        <v>10000</v>
      </c>
      <c r="I457" s="394">
        <v>0</v>
      </c>
      <c r="J457" s="51">
        <f>H457*1.1</f>
        <v>11000</v>
      </c>
      <c r="K457" s="51">
        <f>I457*1.1</f>
        <v>0</v>
      </c>
      <c r="L457" s="51">
        <f>J457*1.1</f>
        <v>12100.000000000002</v>
      </c>
      <c r="M457" s="51">
        <f>K457*1.1</f>
        <v>0</v>
      </c>
    </row>
    <row r="458" s="5" customFormat="1" ht="24" customHeight="1">
      <c r="A458" s="173"/>
      <c r="B458" s="400" t="s">
        <v>33</v>
      </c>
      <c r="C458" s="396"/>
      <c r="D458" s="396"/>
      <c r="E458" s="397"/>
      <c r="F458" s="398"/>
      <c r="G458" s="396"/>
      <c r="H458" s="399">
        <f>H457</f>
        <v>10000</v>
      </c>
      <c r="I458" s="399">
        <f t="shared" si="82"/>
        <v>0</v>
      </c>
      <c r="J458" s="399">
        <f>J457</f>
        <v>11000</v>
      </c>
      <c r="K458" s="399">
        <f>K457</f>
        <v>0</v>
      </c>
      <c r="L458" s="399">
        <f>L457</f>
        <v>12100.000000000002</v>
      </c>
      <c r="M458" s="399">
        <f>M457</f>
        <v>0</v>
      </c>
    </row>
    <row r="459" s="5" customFormat="1" ht="39.75">
      <c r="A459" s="36"/>
      <c r="B459" s="389" t="s">
        <v>222</v>
      </c>
      <c r="C459" s="390"/>
      <c r="D459" s="390"/>
      <c r="E459" s="391" t="s">
        <v>144</v>
      </c>
      <c r="F459" s="68" t="s">
        <v>18</v>
      </c>
      <c r="G459" s="341" t="s">
        <v>221</v>
      </c>
      <c r="H459" s="393">
        <v>0</v>
      </c>
      <c r="I459" s="394">
        <v>20000</v>
      </c>
      <c r="J459" s="51">
        <f>H459*1.1</f>
        <v>0</v>
      </c>
      <c r="K459" s="51">
        <f>I459*1.1</f>
        <v>22000</v>
      </c>
      <c r="L459" s="51">
        <f>J459*1.1</f>
        <v>0</v>
      </c>
      <c r="M459" s="51">
        <f>K459*1.1</f>
        <v>24200.000000000004</v>
      </c>
    </row>
    <row r="460" s="5" customFormat="1" ht="26.25" customHeight="1">
      <c r="A460" s="210"/>
      <c r="B460" s="401" t="s">
        <v>33</v>
      </c>
      <c r="C460" s="402"/>
      <c r="D460" s="402"/>
      <c r="E460" s="403"/>
      <c r="F460" s="404"/>
      <c r="G460" s="402"/>
      <c r="H460" s="399">
        <f>H459</f>
        <v>0</v>
      </c>
      <c r="I460" s="399">
        <f t="shared" si="82"/>
        <v>20000</v>
      </c>
      <c r="J460" s="399">
        <f>J459</f>
        <v>0</v>
      </c>
      <c r="K460" s="399">
        <f>K459</f>
        <v>22000</v>
      </c>
      <c r="L460" s="399">
        <f>L459</f>
        <v>0</v>
      </c>
      <c r="M460" s="399">
        <f>M459</f>
        <v>24200.000000000004</v>
      </c>
    </row>
    <row r="461" s="5" customFormat="1" ht="23.25" customHeight="1">
      <c r="A461" s="405"/>
      <c r="B461" s="406" t="s">
        <v>223</v>
      </c>
      <c r="C461" s="406">
        <f>SUBTOTAL(109,C312:C408)</f>
        <v>0</v>
      </c>
      <c r="D461" s="406"/>
      <c r="E461" s="407"/>
      <c r="F461" s="408"/>
      <c r="G461" s="406"/>
      <c r="H461" s="409">
        <f t="shared" ref="H461:I461" si="83">SUM(H5:H460)/2</f>
        <v>688475</v>
      </c>
      <c r="I461" s="409">
        <f t="shared" si="83"/>
        <v>957370</v>
      </c>
      <c r="J461" s="409">
        <f>SUM(J5:J460)/2</f>
        <v>751602.5</v>
      </c>
      <c r="K461" s="409">
        <f>SUM(K5:K460)/2</f>
        <v>1053107</v>
      </c>
      <c r="L461" s="409">
        <f>SUM(L5:L460)/2</f>
        <v>826762.75000000012</v>
      </c>
      <c r="M461" s="409">
        <f>SUM(M5:M460)/2</f>
        <v>1158417.1000000001</v>
      </c>
    </row>
    <row r="462" s="5" customFormat="1" ht="28.5" customHeight="1">
      <c r="A462" s="410"/>
      <c r="B462" s="411" t="s">
        <v>223</v>
      </c>
      <c r="C462" s="410"/>
      <c r="D462" s="410"/>
      <c r="E462" s="412"/>
      <c r="F462" s="410"/>
      <c r="G462" s="410"/>
      <c r="H462" s="413">
        <f>H461+I461</f>
        <v>1645845</v>
      </c>
      <c r="I462" s="414"/>
      <c r="J462" s="415">
        <f>J461+K461</f>
        <v>1804709.5</v>
      </c>
      <c r="K462" s="416"/>
      <c r="L462" s="415">
        <f>L461+M461</f>
        <v>1985179.8500000001</v>
      </c>
      <c r="M462" s="416"/>
    </row>
    <row r="463" s="5" customFormat="1">
      <c r="A463" s="2"/>
      <c r="B463" s="3"/>
      <c r="C463" s="1"/>
      <c r="D463" s="1"/>
      <c r="E463" s="4"/>
      <c r="F463" s="1"/>
      <c r="G463" s="1"/>
      <c r="H463" s="5"/>
      <c r="I463" s="5"/>
      <c r="K463" s="1"/>
      <c r="L463" s="1"/>
      <c r="M463" s="1"/>
    </row>
    <row r="464" s="5" customFormat="1">
      <c r="A464" s="2"/>
      <c r="B464" s="3" t="s">
        <v>224</v>
      </c>
      <c r="C464" s="1"/>
      <c r="D464" s="1"/>
      <c r="E464" s="4"/>
      <c r="F464" s="1"/>
      <c r="G464" s="1"/>
      <c r="H464" s="5"/>
      <c r="I464" s="5"/>
      <c r="K464" s="417"/>
      <c r="L464" s="417"/>
      <c r="M464" s="1"/>
    </row>
    <row r="465" s="5" customFormat="1">
      <c r="A465" s="2"/>
      <c r="B465" s="3" t="s">
        <v>225</v>
      </c>
      <c r="C465" s="1"/>
      <c r="D465" s="1"/>
      <c r="E465" s="4"/>
      <c r="F465" s="1"/>
      <c r="G465" s="1"/>
      <c r="H465" s="5" t="s">
        <v>226</v>
      </c>
      <c r="I465" s="5"/>
      <c r="K465" s="1"/>
      <c r="L465" s="1"/>
      <c r="M465" s="1"/>
    </row>
    <row r="466" s="5" customFormat="1">
      <c r="A466" s="2"/>
      <c r="B466" s="3"/>
      <c r="C466" s="1"/>
      <c r="D466" s="1"/>
      <c r="E466" s="4"/>
      <c r="F466" s="1"/>
      <c r="G466" s="1"/>
      <c r="H466" s="5"/>
      <c r="I466" s="5"/>
      <c r="K466" s="1"/>
      <c r="L466" s="1"/>
      <c r="M466" s="1"/>
    </row>
  </sheetData>
  <mergeCells count="8">
    <mergeCell ref="J1:M1"/>
    <mergeCell ref="B2:M2"/>
    <mergeCell ref="H3:I3"/>
    <mergeCell ref="J3:K3"/>
    <mergeCell ref="L3:M3"/>
    <mergeCell ref="H462:I462"/>
    <mergeCell ref="J462:K462"/>
    <mergeCell ref="L462:M462"/>
  </mergeCells>
  <printOptions headings="0" gridLines="1"/>
  <pageMargins left="0.69999999999999996" right="0.69999999999999996" top="0.75" bottom="0.75" header="0.5" footer="0.5"/>
  <pageSetup blackAndWhite="0" cellComments="none" copies="1" draft="0" errors="displayed" firstPageNumber="-1" fitToHeight="0" fitToWidth="1" horizontalDpi="600" orientation="landscape" pageOrder="downThenOver" paperSize="9" scale="100" useFirstPageNumber="0" usePrinterDefaults="1" verticalDpi="600"/>
  <headerFooter differentFirst="1">
    <oddHeader>&amp;C&amp;P&amp;Rпродовження додатку</oddHeader>
  </headerFooter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СТАРОДУБ Людмила Олександрівна</cp:lastModifiedBy>
  <cp:revision>1</cp:revision>
  <dcterms:created xsi:type="dcterms:W3CDTF">2021-11-10T13:10:29Z</dcterms:created>
  <dcterms:modified xsi:type="dcterms:W3CDTF">2021-11-27T17:15:05Z</dcterms:modified>
</cp:coreProperties>
</file>