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9405"/>
  </bookViews>
  <sheets>
    <sheet name="Лист1" sheetId="1" r:id="rId1"/>
  </sheets>
  <definedNames>
    <definedName name="_xlnm.Print_Area" localSheetId="0">Лист1!$A$1:$J$82</definedName>
  </definedNames>
  <calcPr calcId="144525"/>
</workbook>
</file>

<file path=xl/calcChain.xml><?xml version="1.0" encoding="utf-8"?>
<calcChain xmlns="http://schemas.openxmlformats.org/spreadsheetml/2006/main">
  <c r="G23" i="1" l="1"/>
  <c r="I52" i="1" l="1"/>
  <c r="H58" i="1"/>
  <c r="H23" i="1"/>
  <c r="J46" i="1" l="1"/>
  <c r="G46" i="1" l="1"/>
  <c r="H42" i="1"/>
  <c r="H19" i="1"/>
  <c r="H17" i="1"/>
  <c r="I72" i="1" l="1"/>
  <c r="J72" i="1"/>
  <c r="H72" i="1"/>
  <c r="G72" i="1" s="1"/>
  <c r="I61" i="1"/>
  <c r="J61" i="1"/>
  <c r="H61" i="1"/>
  <c r="I12" i="1"/>
  <c r="I77" i="1" s="1"/>
  <c r="J12" i="1"/>
  <c r="J77" i="1" s="1"/>
  <c r="H12" i="1"/>
  <c r="H77" i="1" s="1"/>
  <c r="J44" i="1"/>
  <c r="J17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H41" i="1"/>
  <c r="H40" i="1"/>
  <c r="I17" i="1"/>
  <c r="H43" i="1"/>
  <c r="I44" i="1"/>
  <c r="G77" i="1" l="1"/>
  <c r="G12" i="1"/>
</calcChain>
</file>

<file path=xl/sharedStrings.xml><?xml version="1.0" encoding="utf-8"?>
<sst xmlns="http://schemas.openxmlformats.org/spreadsheetml/2006/main" count="415" uniqueCount="268">
  <si>
    <t>Додаток 7</t>
  </si>
  <si>
    <t>Розподіл витрат місцевого бюджету на реалізацію місцевих/регіональних програм у 2021 році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</si>
  <si>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</si>
  <si>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</si>
  <si>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</si>
  <si>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</si>
  <si>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</si>
  <si>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</si>
  <si>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</si>
  <si>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</si>
  <si>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</si>
  <si>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</si>
  <si>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</si>
  <si>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</si>
  <si>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</si>
  <si>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</si>
  <si>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</si>
  <si>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</si>
  <si>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</si>
  <si>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</si>
  <si>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</si>
  <si>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</si>
  <si>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</si>
  <si>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</si>
  <si>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</si>
  <si>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</si>
  <si>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</si>
  <si>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</si>
  <si>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</si>
  <si>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</si>
  <si>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</si>
  <si>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ПРОГРАМА ПРОФІЛАКТИКИ  ПРАВОПОРУШЕНЬ «БЕЗПЕЧНА ГРОМАДА» НА 2021-2022 РОКИ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</si>
  <si>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</si>
  <si>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</si>
  <si>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</si>
  <si>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</si>
  <si>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</si>
  <si>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</si>
  <si>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</si>
  <si>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</si>
  <si>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</si>
  <si>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</si>
  <si>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</si>
  <si>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</si>
  <si>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</si>
  <si>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</si>
  <si>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</si>
  <si>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</si>
  <si>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</si>
  <si>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</si>
  <si>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</si>
  <si>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</si>
  <si>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</si>
  <si>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</si>
  <si>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</si>
  <si>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</si>
  <si>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</si>
  <si>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</si>
  <si>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</si>
  <si>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</si>
  <si>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</si>
  <si>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</si>
  <si>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</si>
  <si>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</si>
  <si>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</si>
  <si>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</si>
  <si>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</si>
  <si>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</si>
  <si>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</si>
  <si>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</si>
  <si>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</si>
  <si>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</si>
  <si>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</si>
  <si>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</si>
  <si>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</si>
  <si>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</si>
  <si>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</si>
  <si>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</si>
  <si>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</si>
  <si>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</si>
  <si>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</si>
  <si>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</si>
  <si>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</si>
  <si>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</si>
  <si>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</si>
  <si>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</si>
  <si>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</si>
  <si>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</si>
  <si>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</si>
  <si>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</si>
  <si>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</si>
  <si>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</si>
  <si>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</si>
  <si>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</si>
  <si>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</si>
  <si>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</si>
  <si>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</si>
  <si>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</si>
  <si>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</si>
  <si>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</si>
  <si>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</si>
  <si>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</si>
  <si>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</si>
  <si>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</si>
  <si>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</si>
  <si>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</si>
  <si>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</si>
  <si>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</si>
  <si>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</si>
  <si>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</si>
  <si>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</si>
  <si>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</si>
  <si>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</si>
  <si>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</si>
  <si>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</si>
  <si>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</si>
  <si>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</si>
  <si>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</si>
  <si>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</si>
  <si>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</si>
  <si>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</si>
  <si>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</si>
  <si>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</si>
  <si>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</si>
  <si>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</si>
  <si>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</si>
  <si>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</si>
  <si>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</si>
  <si>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</si>
  <si>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</si>
  <si>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</si>
  <si>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</si>
  <si>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</si>
  <si>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</si>
  <si>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</si>
  <si>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</si>
  <si>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</si>
  <si>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</si>
  <si>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</si>
  <si>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</si>
  <si>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</si>
  <si>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</si>
  <si>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</si>
  <si>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</si>
  <si>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</si>
  <si>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</si>
  <si>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</si>
  <si>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</si>
  <si>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</si>
  <si>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</si>
  <si>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</si>
  <si>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</si>
  <si>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</si>
  <si>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</si>
  <si>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</si>
  <si>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</si>
  <si>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</si>
  <si>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</si>
  <si>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</si>
  <si>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</si>
  <si>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</si>
  <si>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</si>
  <si>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</si>
  <si>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</si>
  <si>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</si>
  <si>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</si>
  <si>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</si>
  <si>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</si>
  <si>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</si>
  <si>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</si>
  <si>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</si>
  <si>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</si>
  <si>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</si>
  <si>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</si>
  <si>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</si>
  <si>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</si>
  <si>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</si>
  <si>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</si>
  <si>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</si>
  <si>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</si>
  <si>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</si>
  <si>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</si>
  <si>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</si>
  <si>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</si>
  <si>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</si>
  <si>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</si>
  <si>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</si>
  <si>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</si>
  <si>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</si>
  <si>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</si>
  <si>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</si>
  <si>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</si>
  <si>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</si>
  <si>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</si>
  <si>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</si>
  <si>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</si>
  <si>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</si>
  <si>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</si>
  <si>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</si>
  <si>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</si>
  <si>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</si>
  <si>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</si>
  <si>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</si>
  <si>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</si>
  <si>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</si>
  <si>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</si>
  <si>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</si>
  <si>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</si>
  <si>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</si>
  <si>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</si>
  <si>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</si>
  <si>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</si>
  <si>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</si>
  <si>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</si>
  <si>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</si>
  <si>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</si>
  <si>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</si>
  <si>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</si>
  <si>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</si>
  <si>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</si>
  <si>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</si>
  <si>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</si>
  <si>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</si>
  <si>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</si>
  <si>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</si>
  <si>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</si>
  <si>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</si>
  <si>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</si>
  <si>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</si>
  <si>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</si>
  <si>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</si>
  <si>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</si>
  <si>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</si>
  <si>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</si>
  <si>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</si>
  <si>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{ До рішення про місцевий бюджет № 62 від 23.12.2020 р. }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</si>
  <si>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</si>
  <si>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Рішення 2-ої сесії 8-го скликання №32 від 23.12.2020 року</t>
  </si>
  <si>
    <t>Рішення 36-ої сесії 7-го скликання №660 від 26.12.2019 року, Рішення 2-ої сесії 8-го скликання №48 від 23.12.2020 року (нова редакція)</t>
  </si>
  <si>
    <t>Рішення 36-ої сесії 7-го скликання №679 від 26.12.2019 року, Рішення 2-ої сесії 8-го скликання №42 від 23.12.2020 року</t>
  </si>
  <si>
    <t>Рішення 2-ої сесії 8-го скликання №58 від 23.12.2020 року</t>
  </si>
  <si>
    <t>Рішення 36-ої сесії 7-го скликання №654 від 26.12.2019 року, Рішення 2-ої сесії 8-го скликання №49 від 23.12.2020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</si>
  <si>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</si>
  <si>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</si>
  <si>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Рішення 2-ої сесії 8-го скликання №44 від 23.12.2020 року</t>
  </si>
  <si>
    <t>Рішення 2-ої сесії 8-го скликання №43 від 23.12.2020 року</t>
  </si>
  <si>
    <t>Рішення 2-ої сесії 8-го скликання №36 від 23.12.2020 року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</si>
  <si>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</si>
  <si>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</si>
  <si>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</si>
  <si>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</si>
  <si>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</si>
  <si>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</si>
  <si>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Рішення 36-ої сесії 7-го скликання №655 від 26.12.2019 року, Рішення 2-ої сесії 8-го скликання №46 від 23.12.2020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</si>
  <si>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</si>
  <si>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</si>
  <si>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Рішення 4-ої сесії 8-го скликання №89 від 24.03.2021 року</t>
  </si>
  <si>
    <t>Рішення 4-ої сесії 8-го скликання №87 від 24.03.2021 року</t>
  </si>
  <si>
    <t>ПРОГРАМА поховання померлих невідомих та безрідних на 2021-2023 роки</t>
  </si>
  <si>
    <t>Рішення 2-ої сесії 8-го скликання №40 від 23.12.2020 року</t>
  </si>
  <si>
    <t>Рішення 2-ої сесії 8-го скликання №52 від 23.12.2020 року</t>
  </si>
  <si>
    <t>Рішення 2-ої сесії 8-го скликання №55 від 23.12.2020 року</t>
  </si>
  <si>
    <t>Рішення 2-ої сесії 8-го скликання №51 від 23.12.2020 року</t>
  </si>
  <si>
    <t>Рішення 2-ої сесії 8-го скликання №57 від 23.12.2020 року</t>
  </si>
  <si>
    <t>Рішення 2-ої сесії 8-го скликання №50 від 23.12.2020 року</t>
  </si>
  <si>
    <t>Рішення 2-ої сесії 8-го скликання №31  від 23.12.2020</t>
  </si>
  <si>
    <t>до проекту рішення №___ 6-ої сесії 8-го скликання Менської міської ради від 31.05.2021 року</t>
  </si>
  <si>
    <t>Рішення 2-ої сесії 8-го скликання №35 від 23.12.2020 року, Рішення 4-ої сесії 8-го скликання №86 від 24.03.2021 року (нова редакція)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</si>
</sst>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1" fillId="3" borderId="1" xfId="0" applyFont="1" applyFill="1" applyBorder="1"/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164" fontId="1" fillId="2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topLeftCell="E19" zoomScaleNormal="100" workbookViewId="0">
      <selection activeCell="G23" sqref="G23"/>
    </sheetView>
  </sheetViews>
  <sheetFormatPr defaultRowHeight="12.75" x14ac:dyDescent="0.2"/>
  <cols>
    <col min="1" max="3" width="12" customWidth="1"/>
    <col min="4" max="4" width="51.42578125" customWidth="1"/>
    <col min="5" max="5" width="50.42578125" style="10" customWidth="1"/>
    <col min="6" max="6" width="36.140625" style="10" customWidth="1"/>
    <col min="7" max="7" width="12.7109375" bestFit="1" customWidth="1"/>
    <col min="8" max="8" width="14.42578125" style="10" bestFit="1" customWidth="1"/>
    <col min="9" max="9" width="11.7109375" style="10" bestFit="1" customWidth="1"/>
    <col min="10" max="10" width="13.7109375" style="10" customWidth="1"/>
    <col min="11" max="18" width="9.140625" style="10"/>
  </cols>
  <sheetData>
    <row r="1" spans="1:10" x14ac:dyDescent="0.2">
      <c r="G1" s="28" t="s">
        <v>0</v>
      </c>
      <c r="H1" s="28"/>
      <c r="I1" s="28"/>
      <c r="J1" s="28"/>
    </row>
    <row r="2" spans="1:10" ht="32.25" customHeight="1" x14ac:dyDescent="0.2">
      <c r="G2" s="29" t="s">
        <v>266</v>
      </c>
      <c r="H2" s="29"/>
      <c r="I2" s="29"/>
      <c r="J2" s="29"/>
    </row>
    <row r="3" spans="1:10" ht="57" customHeight="1" x14ac:dyDescent="0.2">
      <c r="G3" s="29" t="s">
        <v>236</v>
      </c>
      <c r="H3" s="29"/>
      <c r="I3" s="29"/>
      <c r="J3" s="29"/>
    </row>
    <row r="5" spans="1:10" x14ac:dyDescent="0.2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x14ac:dyDescent="0.2">
      <c r="A7" s="1" t="s">
        <v>2</v>
      </c>
    </row>
    <row r="8" spans="1:10" x14ac:dyDescent="0.2">
      <c r="A8" t="s">
        <v>3</v>
      </c>
      <c r="J8" s="16" t="s">
        <v>4</v>
      </c>
    </row>
    <row r="9" spans="1:10" x14ac:dyDescent="0.2">
      <c r="A9" s="32" t="s">
        <v>5</v>
      </c>
      <c r="B9" s="32" t="s">
        <v>6</v>
      </c>
      <c r="C9" s="32" t="s">
        <v>7</v>
      </c>
      <c r="D9" s="33" t="s">
        <v>8</v>
      </c>
      <c r="E9" s="34" t="s">
        <v>9</v>
      </c>
      <c r="F9" s="35" t="s">
        <v>10</v>
      </c>
      <c r="G9" s="36" t="s">
        <v>11</v>
      </c>
      <c r="H9" s="34" t="s">
        <v>12</v>
      </c>
      <c r="I9" s="34" t="s">
        <v>13</v>
      </c>
      <c r="J9" s="34"/>
    </row>
    <row r="10" spans="1:10" ht="38.25" x14ac:dyDescent="0.2">
      <c r="A10" s="33"/>
      <c r="B10" s="33"/>
      <c r="C10" s="33"/>
      <c r="D10" s="33"/>
      <c r="E10" s="34"/>
      <c r="F10" s="34"/>
      <c r="G10" s="36"/>
      <c r="H10" s="34"/>
      <c r="I10" s="17" t="s">
        <v>14</v>
      </c>
      <c r="J10" s="17" t="s">
        <v>15</v>
      </c>
    </row>
    <row r="11" spans="1:10" x14ac:dyDescent="0.2">
      <c r="A11" s="2">
        <v>1</v>
      </c>
      <c r="B11" s="2">
        <v>2</v>
      </c>
      <c r="C11" s="2">
        <v>3</v>
      </c>
      <c r="D11" s="2">
        <v>4</v>
      </c>
      <c r="E11" s="11">
        <v>5</v>
      </c>
      <c r="F11" s="11">
        <v>6</v>
      </c>
      <c r="G11" s="3">
        <v>7</v>
      </c>
      <c r="H11" s="11">
        <v>8</v>
      </c>
      <c r="I11" s="11">
        <v>9</v>
      </c>
      <c r="J11" s="11">
        <v>10</v>
      </c>
    </row>
    <row r="12" spans="1:10" x14ac:dyDescent="0.2">
      <c r="A12" s="4" t="s">
        <v>16</v>
      </c>
      <c r="B12" s="5" t="s">
        <v>17</v>
      </c>
      <c r="C12" s="5" t="s">
        <v>17</v>
      </c>
      <c r="D12" s="5" t="s">
        <v>18</v>
      </c>
      <c r="E12" s="12" t="s">
        <v>17</v>
      </c>
      <c r="F12" s="12" t="s">
        <v>17</v>
      </c>
      <c r="G12" s="21">
        <f>H12+I12</f>
        <v>18133153</v>
      </c>
      <c r="H12" s="22">
        <f>SUM(H13:H60)</f>
        <v>15456353</v>
      </c>
      <c r="I12" s="22">
        <f t="shared" ref="I12:J12" si="0">SUM(I13:I60)</f>
        <v>2676800</v>
      </c>
      <c r="J12" s="22">
        <f t="shared" si="0"/>
        <v>1950000</v>
      </c>
    </row>
    <row r="13" spans="1:10" ht="51" x14ac:dyDescent="0.2">
      <c r="A13" s="6" t="s">
        <v>19</v>
      </c>
      <c r="B13" s="7" t="s">
        <v>20</v>
      </c>
      <c r="C13" s="7" t="s">
        <v>21</v>
      </c>
      <c r="D13" s="7" t="s">
        <v>22</v>
      </c>
      <c r="E13" s="13" t="s">
        <v>23</v>
      </c>
      <c r="F13" s="13" t="s">
        <v>237</v>
      </c>
      <c r="G13" s="21">
        <f t="shared" ref="G13:G77" si="1">H13+I13</f>
        <v>200000</v>
      </c>
      <c r="H13" s="23">
        <v>200000</v>
      </c>
      <c r="I13" s="23">
        <v>0</v>
      </c>
      <c r="J13" s="23">
        <v>0</v>
      </c>
    </row>
    <row r="14" spans="1:10" ht="51" x14ac:dyDescent="0.2">
      <c r="A14" s="6" t="s">
        <v>19</v>
      </c>
      <c r="B14" s="7" t="s">
        <v>20</v>
      </c>
      <c r="C14" s="7" t="s">
        <v>21</v>
      </c>
      <c r="D14" s="7" t="s">
        <v>22</v>
      </c>
      <c r="E14" s="13" t="s">
        <v>24</v>
      </c>
      <c r="F14" s="13" t="s">
        <v>238</v>
      </c>
      <c r="G14" s="21">
        <f t="shared" si="1"/>
        <v>700</v>
      </c>
      <c r="H14" s="23">
        <v>700</v>
      </c>
      <c r="I14" s="23">
        <v>0</v>
      </c>
      <c r="J14" s="23">
        <v>0</v>
      </c>
    </row>
    <row r="15" spans="1:10" ht="38.25" x14ac:dyDescent="0.2">
      <c r="A15" s="6" t="s">
        <v>25</v>
      </c>
      <c r="B15" s="7" t="s">
        <v>26</v>
      </c>
      <c r="C15" s="7" t="s">
        <v>27</v>
      </c>
      <c r="D15" s="7" t="s">
        <v>28</v>
      </c>
      <c r="E15" s="13" t="s">
        <v>29</v>
      </c>
      <c r="F15" s="13" t="s">
        <v>239</v>
      </c>
      <c r="G15" s="21">
        <f t="shared" si="1"/>
        <v>70000</v>
      </c>
      <c r="H15" s="23">
        <v>70000</v>
      </c>
      <c r="I15" s="23">
        <v>0</v>
      </c>
      <c r="J15" s="23">
        <v>0</v>
      </c>
    </row>
    <row r="16" spans="1:10" ht="38.25" x14ac:dyDescent="0.2">
      <c r="A16" s="6" t="s">
        <v>25</v>
      </c>
      <c r="B16" s="7" t="s">
        <v>26</v>
      </c>
      <c r="C16" s="7" t="s">
        <v>27</v>
      </c>
      <c r="D16" s="7" t="s">
        <v>28</v>
      </c>
      <c r="E16" s="13" t="s">
        <v>30</v>
      </c>
      <c r="F16" s="13" t="s">
        <v>240</v>
      </c>
      <c r="G16" s="21">
        <f t="shared" si="1"/>
        <v>450000</v>
      </c>
      <c r="H16" s="23">
        <v>450000</v>
      </c>
      <c r="I16" s="23">
        <v>0</v>
      </c>
      <c r="J16" s="23">
        <v>0</v>
      </c>
    </row>
    <row r="17" spans="1:10" ht="51" x14ac:dyDescent="0.2">
      <c r="A17" s="6" t="s">
        <v>25</v>
      </c>
      <c r="B17" s="7" t="s">
        <v>26</v>
      </c>
      <c r="C17" s="7" t="s">
        <v>27</v>
      </c>
      <c r="D17" s="7" t="s">
        <v>28</v>
      </c>
      <c r="E17" s="13" t="s">
        <v>31</v>
      </c>
      <c r="F17" s="13" t="s">
        <v>267</v>
      </c>
      <c r="G17" s="21">
        <f t="shared" si="1"/>
        <v>413500</v>
      </c>
      <c r="H17" s="24">
        <f>500000-147000-29200-223000-56000+(29200-10500)</f>
        <v>63500</v>
      </c>
      <c r="I17" s="23">
        <f>29200+320800</f>
        <v>350000</v>
      </c>
      <c r="J17" s="23">
        <f>I17</f>
        <v>350000</v>
      </c>
    </row>
    <row r="18" spans="1:10" ht="38.25" x14ac:dyDescent="0.2">
      <c r="A18" s="6" t="s">
        <v>25</v>
      </c>
      <c r="B18" s="7" t="s">
        <v>26</v>
      </c>
      <c r="C18" s="7" t="s">
        <v>27</v>
      </c>
      <c r="D18" s="7" t="s">
        <v>28</v>
      </c>
      <c r="E18" s="13" t="s">
        <v>32</v>
      </c>
      <c r="F18" s="13" t="s">
        <v>33</v>
      </c>
      <c r="G18" s="21">
        <f t="shared" si="1"/>
        <v>10000</v>
      </c>
      <c r="H18" s="23">
        <v>10000</v>
      </c>
      <c r="I18" s="23">
        <v>0</v>
      </c>
      <c r="J18" s="23">
        <v>0</v>
      </c>
    </row>
    <row r="19" spans="1:10" ht="38.25" x14ac:dyDescent="0.2">
      <c r="A19" s="6" t="s">
        <v>25</v>
      </c>
      <c r="B19" s="7" t="s">
        <v>26</v>
      </c>
      <c r="C19" s="7" t="s">
        <v>27</v>
      </c>
      <c r="D19" s="7" t="s">
        <v>28</v>
      </c>
      <c r="E19" s="13" t="s">
        <v>34</v>
      </c>
      <c r="F19" s="13" t="s">
        <v>35</v>
      </c>
      <c r="G19" s="21">
        <f t="shared" si="1"/>
        <v>16300</v>
      </c>
      <c r="H19" s="24">
        <f>35000-18700</f>
        <v>16300</v>
      </c>
      <c r="I19" s="23">
        <v>0</v>
      </c>
      <c r="J19" s="23">
        <v>0</v>
      </c>
    </row>
    <row r="20" spans="1:10" ht="25.5" x14ac:dyDescent="0.2">
      <c r="A20" s="6" t="s">
        <v>25</v>
      </c>
      <c r="B20" s="7" t="s">
        <v>26</v>
      </c>
      <c r="C20" s="7" t="s">
        <v>27</v>
      </c>
      <c r="D20" s="7" t="s">
        <v>28</v>
      </c>
      <c r="E20" s="13" t="s">
        <v>36</v>
      </c>
      <c r="F20" s="13" t="s">
        <v>37</v>
      </c>
      <c r="G20" s="21">
        <f t="shared" si="1"/>
        <v>20000</v>
      </c>
      <c r="H20" s="23">
        <v>20000</v>
      </c>
      <c r="I20" s="23">
        <v>0</v>
      </c>
      <c r="J20" s="23">
        <v>0</v>
      </c>
    </row>
    <row r="21" spans="1:10" ht="38.25" x14ac:dyDescent="0.2">
      <c r="A21" s="6" t="s">
        <v>25</v>
      </c>
      <c r="B21" s="7" t="s">
        <v>26</v>
      </c>
      <c r="C21" s="7" t="s">
        <v>27</v>
      </c>
      <c r="D21" s="7" t="s">
        <v>28</v>
      </c>
      <c r="E21" s="13" t="s">
        <v>38</v>
      </c>
      <c r="F21" s="13" t="s">
        <v>241</v>
      </c>
      <c r="G21" s="21">
        <f t="shared" si="1"/>
        <v>40000</v>
      </c>
      <c r="H21" s="23">
        <v>40000</v>
      </c>
      <c r="I21" s="23">
        <v>0</v>
      </c>
      <c r="J21" s="23">
        <v>0</v>
      </c>
    </row>
    <row r="22" spans="1:10" ht="38.25" x14ac:dyDescent="0.2">
      <c r="A22" s="6" t="s">
        <v>25</v>
      </c>
      <c r="B22" s="7" t="s">
        <v>26</v>
      </c>
      <c r="C22" s="7" t="s">
        <v>27</v>
      </c>
      <c r="D22" s="7" t="s">
        <v>28</v>
      </c>
      <c r="E22" s="13" t="s">
        <v>39</v>
      </c>
      <c r="F22" s="13" t="s">
        <v>40</v>
      </c>
      <c r="G22" s="21">
        <f t="shared" si="1"/>
        <v>500000</v>
      </c>
      <c r="H22" s="23">
        <v>500000</v>
      </c>
      <c r="I22" s="23">
        <v>0</v>
      </c>
      <c r="J22" s="23">
        <v>0</v>
      </c>
    </row>
    <row r="23" spans="1:10" s="40" customFormat="1" ht="25.5" x14ac:dyDescent="0.2">
      <c r="A23" s="37" t="s">
        <v>25</v>
      </c>
      <c r="B23" s="38" t="s">
        <v>26</v>
      </c>
      <c r="C23" s="38" t="s">
        <v>27</v>
      </c>
      <c r="D23" s="38" t="s">
        <v>28</v>
      </c>
      <c r="E23" s="38" t="s">
        <v>242</v>
      </c>
      <c r="F23" s="38" t="s">
        <v>243</v>
      </c>
      <c r="G23" s="21">
        <f t="shared" si="1"/>
        <v>492753</v>
      </c>
      <c r="H23" s="39">
        <f>520000-27247</f>
        <v>492753</v>
      </c>
      <c r="I23" s="39">
        <v>0</v>
      </c>
      <c r="J23" s="39">
        <v>0</v>
      </c>
    </row>
    <row r="24" spans="1:10" ht="38.25" x14ac:dyDescent="0.2">
      <c r="A24" s="6" t="s">
        <v>41</v>
      </c>
      <c r="B24" s="7" t="s">
        <v>42</v>
      </c>
      <c r="C24" s="7" t="s">
        <v>43</v>
      </c>
      <c r="D24" s="7" t="s">
        <v>44</v>
      </c>
      <c r="E24" s="13" t="s">
        <v>45</v>
      </c>
      <c r="F24" s="13" t="s">
        <v>244</v>
      </c>
      <c r="G24" s="21">
        <f t="shared" si="1"/>
        <v>1600000</v>
      </c>
      <c r="H24" s="23">
        <v>1600000</v>
      </c>
      <c r="I24" s="23">
        <v>0</v>
      </c>
      <c r="J24" s="23">
        <v>0</v>
      </c>
    </row>
    <row r="25" spans="1:10" ht="38.25" x14ac:dyDescent="0.2">
      <c r="A25" s="6" t="s">
        <v>41</v>
      </c>
      <c r="B25" s="7" t="s">
        <v>42</v>
      </c>
      <c r="C25" s="7" t="s">
        <v>43</v>
      </c>
      <c r="D25" s="7" t="s">
        <v>44</v>
      </c>
      <c r="E25" s="13" t="s">
        <v>38</v>
      </c>
      <c r="F25" s="13" t="s">
        <v>241</v>
      </c>
      <c r="G25" s="21">
        <f t="shared" si="1"/>
        <v>30000</v>
      </c>
      <c r="H25" s="23">
        <v>30000</v>
      </c>
      <c r="I25" s="23">
        <v>0</v>
      </c>
      <c r="J25" s="23">
        <v>0</v>
      </c>
    </row>
    <row r="26" spans="1:10" ht="38.25" x14ac:dyDescent="0.2">
      <c r="A26" s="6" t="s">
        <v>46</v>
      </c>
      <c r="B26" s="7" t="s">
        <v>47</v>
      </c>
      <c r="C26" s="7" t="s">
        <v>48</v>
      </c>
      <c r="D26" s="7" t="s">
        <v>49</v>
      </c>
      <c r="E26" s="13" t="s">
        <v>50</v>
      </c>
      <c r="F26" s="13" t="s">
        <v>245</v>
      </c>
      <c r="G26" s="21">
        <f t="shared" si="1"/>
        <v>430000</v>
      </c>
      <c r="H26" s="23">
        <v>430000</v>
      </c>
      <c r="I26" s="23">
        <v>0</v>
      </c>
      <c r="J26" s="23">
        <v>0</v>
      </c>
    </row>
    <row r="27" spans="1:10" ht="51" x14ac:dyDescent="0.2">
      <c r="A27" s="6" t="s">
        <v>51</v>
      </c>
      <c r="B27" s="7" t="s">
        <v>52</v>
      </c>
      <c r="C27" s="7" t="s">
        <v>53</v>
      </c>
      <c r="D27" s="7" t="s">
        <v>54</v>
      </c>
      <c r="E27" s="13" t="s">
        <v>248</v>
      </c>
      <c r="F27" s="13" t="s">
        <v>256</v>
      </c>
      <c r="G27" s="21">
        <f t="shared" si="1"/>
        <v>240000</v>
      </c>
      <c r="H27" s="23">
        <v>240000</v>
      </c>
      <c r="I27" s="23">
        <v>0</v>
      </c>
      <c r="J27" s="23">
        <v>0</v>
      </c>
    </row>
    <row r="28" spans="1:10" ht="38.25" x14ac:dyDescent="0.2">
      <c r="A28" s="6" t="s">
        <v>55</v>
      </c>
      <c r="B28" s="7" t="s">
        <v>56</v>
      </c>
      <c r="C28" s="7" t="s">
        <v>53</v>
      </c>
      <c r="D28" s="7" t="s">
        <v>57</v>
      </c>
      <c r="E28" s="13" t="s">
        <v>58</v>
      </c>
      <c r="F28" s="13" t="s">
        <v>246</v>
      </c>
      <c r="G28" s="21">
        <f t="shared" si="1"/>
        <v>100000</v>
      </c>
      <c r="H28" s="23">
        <v>100000</v>
      </c>
      <c r="I28" s="23">
        <v>0</v>
      </c>
      <c r="J28" s="23">
        <v>0</v>
      </c>
    </row>
    <row r="29" spans="1:10" ht="51" x14ac:dyDescent="0.2">
      <c r="A29" s="6" t="s">
        <v>59</v>
      </c>
      <c r="B29" s="7" t="s">
        <v>60</v>
      </c>
      <c r="C29" s="7" t="s">
        <v>61</v>
      </c>
      <c r="D29" s="7" t="s">
        <v>62</v>
      </c>
      <c r="E29" s="13" t="s">
        <v>63</v>
      </c>
      <c r="F29" s="13" t="s">
        <v>64</v>
      </c>
      <c r="G29" s="21">
        <f t="shared" si="1"/>
        <v>18900</v>
      </c>
      <c r="H29" s="23">
        <v>18900</v>
      </c>
      <c r="I29" s="23">
        <v>0</v>
      </c>
      <c r="J29" s="23">
        <v>0</v>
      </c>
    </row>
    <row r="30" spans="1:10" ht="51" x14ac:dyDescent="0.2">
      <c r="A30" s="6" t="s">
        <v>65</v>
      </c>
      <c r="B30" s="7" t="s">
        <v>66</v>
      </c>
      <c r="C30" s="7" t="s">
        <v>67</v>
      </c>
      <c r="D30" s="7" t="s">
        <v>68</v>
      </c>
      <c r="E30" s="13" t="s">
        <v>24</v>
      </c>
      <c r="F30" s="13" t="s">
        <v>238</v>
      </c>
      <c r="G30" s="21">
        <f t="shared" si="1"/>
        <v>80000</v>
      </c>
      <c r="H30" s="23">
        <v>50000</v>
      </c>
      <c r="I30" s="23">
        <v>30000</v>
      </c>
      <c r="J30" s="23">
        <v>0</v>
      </c>
    </row>
    <row r="31" spans="1:10" ht="63.75" x14ac:dyDescent="0.2">
      <c r="A31" s="6" t="s">
        <v>69</v>
      </c>
      <c r="B31" s="7" t="s">
        <v>70</v>
      </c>
      <c r="C31" s="7" t="s">
        <v>71</v>
      </c>
      <c r="D31" s="7" t="s">
        <v>72</v>
      </c>
      <c r="E31" s="13" t="s">
        <v>247</v>
      </c>
      <c r="F31" s="13" t="s">
        <v>257</v>
      </c>
      <c r="G31" s="21">
        <f t="shared" si="1"/>
        <v>145000</v>
      </c>
      <c r="H31" s="23">
        <v>145000</v>
      </c>
      <c r="I31" s="23">
        <v>0</v>
      </c>
      <c r="J31" s="23">
        <v>0</v>
      </c>
    </row>
    <row r="32" spans="1:10" ht="89.25" x14ac:dyDescent="0.2">
      <c r="A32" s="6" t="s">
        <v>73</v>
      </c>
      <c r="B32" s="7" t="s">
        <v>74</v>
      </c>
      <c r="C32" s="7" t="s">
        <v>75</v>
      </c>
      <c r="D32" s="7" t="s">
        <v>76</v>
      </c>
      <c r="E32" s="13" t="s">
        <v>249</v>
      </c>
      <c r="F32" s="13" t="s">
        <v>250</v>
      </c>
      <c r="G32" s="21">
        <f t="shared" si="1"/>
        <v>160000</v>
      </c>
      <c r="H32" s="23">
        <v>160000</v>
      </c>
      <c r="I32" s="23">
        <v>0</v>
      </c>
      <c r="J32" s="23">
        <v>0</v>
      </c>
    </row>
    <row r="33" spans="1:10" ht="38.25" x14ac:dyDescent="0.2">
      <c r="A33" s="6" t="s">
        <v>77</v>
      </c>
      <c r="B33" s="7" t="s">
        <v>78</v>
      </c>
      <c r="C33" s="7" t="s">
        <v>79</v>
      </c>
      <c r="D33" s="7" t="s">
        <v>80</v>
      </c>
      <c r="E33" s="14" t="s">
        <v>251</v>
      </c>
      <c r="F33" s="13" t="s">
        <v>252</v>
      </c>
      <c r="G33" s="21">
        <f t="shared" si="1"/>
        <v>120000</v>
      </c>
      <c r="H33" s="23">
        <v>120000</v>
      </c>
      <c r="I33" s="23">
        <v>0</v>
      </c>
      <c r="J33" s="23">
        <v>0</v>
      </c>
    </row>
    <row r="34" spans="1:10" ht="38.25" x14ac:dyDescent="0.2">
      <c r="A34" s="6" t="s">
        <v>81</v>
      </c>
      <c r="B34" s="7" t="s">
        <v>82</v>
      </c>
      <c r="C34" s="7" t="s">
        <v>83</v>
      </c>
      <c r="D34" s="7" t="s">
        <v>84</v>
      </c>
      <c r="E34" s="13" t="s">
        <v>85</v>
      </c>
      <c r="F34" s="13" t="s">
        <v>253</v>
      </c>
      <c r="G34" s="21">
        <f t="shared" si="1"/>
        <v>400000</v>
      </c>
      <c r="H34" s="23">
        <v>400000</v>
      </c>
      <c r="I34" s="23">
        <v>0</v>
      </c>
      <c r="J34" s="23">
        <v>0</v>
      </c>
    </row>
    <row r="35" spans="1:10" ht="51" x14ac:dyDescent="0.2">
      <c r="A35" s="6" t="s">
        <v>81</v>
      </c>
      <c r="B35" s="7" t="s">
        <v>82</v>
      </c>
      <c r="C35" s="7" t="s">
        <v>83</v>
      </c>
      <c r="D35" s="7" t="s">
        <v>84</v>
      </c>
      <c r="E35" s="13" t="s">
        <v>87</v>
      </c>
      <c r="F35" s="13" t="s">
        <v>86</v>
      </c>
      <c r="G35" s="21">
        <f t="shared" si="1"/>
        <v>100000</v>
      </c>
      <c r="H35" s="23">
        <v>100000</v>
      </c>
      <c r="I35" s="23">
        <v>0</v>
      </c>
      <c r="J35" s="23">
        <v>0</v>
      </c>
    </row>
    <row r="36" spans="1:10" ht="51" x14ac:dyDescent="0.2">
      <c r="A36" s="6" t="s">
        <v>81</v>
      </c>
      <c r="B36" s="7" t="s">
        <v>82</v>
      </c>
      <c r="C36" s="7" t="s">
        <v>83</v>
      </c>
      <c r="D36" s="7" t="s">
        <v>84</v>
      </c>
      <c r="E36" s="13" t="s">
        <v>88</v>
      </c>
      <c r="F36" s="13" t="s">
        <v>89</v>
      </c>
      <c r="G36" s="21">
        <f t="shared" si="1"/>
        <v>70000</v>
      </c>
      <c r="H36" s="23">
        <v>70000</v>
      </c>
      <c r="I36" s="23">
        <v>0</v>
      </c>
      <c r="J36" s="23">
        <v>0</v>
      </c>
    </row>
    <row r="37" spans="1:10" ht="25.5" x14ac:dyDescent="0.2">
      <c r="A37" s="6" t="s">
        <v>81</v>
      </c>
      <c r="B37" s="7" t="s">
        <v>82</v>
      </c>
      <c r="C37" s="7" t="s">
        <v>83</v>
      </c>
      <c r="D37" s="7" t="s">
        <v>84</v>
      </c>
      <c r="E37" s="13" t="s">
        <v>258</v>
      </c>
      <c r="F37" s="13" t="s">
        <v>259</v>
      </c>
      <c r="G37" s="21">
        <f t="shared" si="1"/>
        <v>50000</v>
      </c>
      <c r="H37" s="23">
        <v>50000</v>
      </c>
      <c r="I37" s="23">
        <v>0</v>
      </c>
      <c r="J37" s="23">
        <v>0</v>
      </c>
    </row>
    <row r="38" spans="1:10" ht="38.25" x14ac:dyDescent="0.2">
      <c r="A38" s="6" t="s">
        <v>81</v>
      </c>
      <c r="B38" s="7" t="s">
        <v>82</v>
      </c>
      <c r="C38" s="7" t="s">
        <v>83</v>
      </c>
      <c r="D38" s="7" t="s">
        <v>84</v>
      </c>
      <c r="E38" s="13" t="s">
        <v>90</v>
      </c>
      <c r="F38" s="13" t="s">
        <v>91</v>
      </c>
      <c r="G38" s="21">
        <f t="shared" si="1"/>
        <v>120000</v>
      </c>
      <c r="H38" s="23">
        <v>120000</v>
      </c>
      <c r="I38" s="23">
        <v>0</v>
      </c>
      <c r="J38" s="23">
        <v>0</v>
      </c>
    </row>
    <row r="39" spans="1:10" ht="63.75" x14ac:dyDescent="0.2">
      <c r="A39" s="6" t="s">
        <v>81</v>
      </c>
      <c r="B39" s="7" t="s">
        <v>82</v>
      </c>
      <c r="C39" s="7" t="s">
        <v>83</v>
      </c>
      <c r="D39" s="7" t="s">
        <v>84</v>
      </c>
      <c r="E39" s="13" t="s">
        <v>92</v>
      </c>
      <c r="F39" s="13" t="s">
        <v>93</v>
      </c>
      <c r="G39" s="21">
        <f t="shared" si="1"/>
        <v>50000</v>
      </c>
      <c r="H39" s="23">
        <v>50000</v>
      </c>
      <c r="I39" s="23">
        <v>0</v>
      </c>
      <c r="J39" s="23">
        <v>0</v>
      </c>
    </row>
    <row r="40" spans="1:10" ht="25.5" x14ac:dyDescent="0.2">
      <c r="A40" s="6" t="s">
        <v>94</v>
      </c>
      <c r="B40" s="7" t="s">
        <v>95</v>
      </c>
      <c r="C40" s="7" t="s">
        <v>96</v>
      </c>
      <c r="D40" s="7" t="s">
        <v>97</v>
      </c>
      <c r="E40" s="13" t="s">
        <v>98</v>
      </c>
      <c r="F40" s="13" t="s">
        <v>99</v>
      </c>
      <c r="G40" s="21">
        <f t="shared" si="1"/>
        <v>82000</v>
      </c>
      <c r="H40" s="23">
        <f>102000-20000</f>
        <v>82000</v>
      </c>
      <c r="I40" s="23">
        <v>0</v>
      </c>
      <c r="J40" s="23">
        <v>0</v>
      </c>
    </row>
    <row r="41" spans="1:10" ht="25.5" x14ac:dyDescent="0.2">
      <c r="A41" s="6" t="s">
        <v>100</v>
      </c>
      <c r="B41" s="7" t="s">
        <v>101</v>
      </c>
      <c r="C41" s="7" t="s">
        <v>96</v>
      </c>
      <c r="D41" s="7" t="s">
        <v>102</v>
      </c>
      <c r="E41" s="13" t="s">
        <v>98</v>
      </c>
      <c r="F41" s="13" t="s">
        <v>99</v>
      </c>
      <c r="G41" s="21">
        <f t="shared" si="1"/>
        <v>72200</v>
      </c>
      <c r="H41" s="23">
        <f>94000-21800</f>
        <v>72200</v>
      </c>
      <c r="I41" s="23">
        <v>0</v>
      </c>
      <c r="J41" s="23">
        <v>0</v>
      </c>
    </row>
    <row r="42" spans="1:10" ht="25.5" x14ac:dyDescent="0.2">
      <c r="A42" s="6" t="s">
        <v>103</v>
      </c>
      <c r="B42" s="7" t="s">
        <v>104</v>
      </c>
      <c r="C42" s="7" t="s">
        <v>105</v>
      </c>
      <c r="D42" s="7" t="s">
        <v>106</v>
      </c>
      <c r="E42" s="13" t="s">
        <v>107</v>
      </c>
      <c r="F42" s="13" t="s">
        <v>260</v>
      </c>
      <c r="G42" s="21">
        <f t="shared" si="1"/>
        <v>43000</v>
      </c>
      <c r="H42" s="24">
        <f>200000-157000</f>
        <v>43000</v>
      </c>
      <c r="I42" s="23">
        <v>0</v>
      </c>
      <c r="J42" s="23">
        <v>0</v>
      </c>
    </row>
    <row r="43" spans="1:10" ht="38.25" x14ac:dyDescent="0.2">
      <c r="A43" s="6" t="s">
        <v>108</v>
      </c>
      <c r="B43" s="7" t="s">
        <v>109</v>
      </c>
      <c r="C43" s="7" t="s">
        <v>105</v>
      </c>
      <c r="D43" s="7" t="s">
        <v>110</v>
      </c>
      <c r="E43" s="13" t="s">
        <v>111</v>
      </c>
      <c r="F43" s="13" t="s">
        <v>112</v>
      </c>
      <c r="G43" s="21">
        <f t="shared" si="1"/>
        <v>5750000</v>
      </c>
      <c r="H43" s="23">
        <f>6000000-250000</f>
        <v>5750000</v>
      </c>
      <c r="I43" s="23">
        <v>0</v>
      </c>
      <c r="J43" s="23">
        <v>0</v>
      </c>
    </row>
    <row r="44" spans="1:10" ht="63.75" x14ac:dyDescent="0.2">
      <c r="A44" s="26" t="s">
        <v>108</v>
      </c>
      <c r="B44" s="7" t="s">
        <v>109</v>
      </c>
      <c r="C44" s="7" t="s">
        <v>105</v>
      </c>
      <c r="D44" s="7" t="s">
        <v>110</v>
      </c>
      <c r="E44" s="13" t="s">
        <v>254</v>
      </c>
      <c r="F44" s="13" t="s">
        <v>255</v>
      </c>
      <c r="G44" s="21">
        <f t="shared" si="1"/>
        <v>250000</v>
      </c>
      <c r="H44" s="23"/>
      <c r="I44" s="23">
        <f>0+250000</f>
        <v>250000</v>
      </c>
      <c r="J44" s="23">
        <f>I44</f>
        <v>250000</v>
      </c>
    </row>
    <row r="45" spans="1:10" ht="38.25" x14ac:dyDescent="0.2">
      <c r="A45" s="6" t="s">
        <v>108</v>
      </c>
      <c r="B45" s="7" t="s">
        <v>109</v>
      </c>
      <c r="C45" s="7" t="s">
        <v>105</v>
      </c>
      <c r="D45" s="7" t="s">
        <v>110</v>
      </c>
      <c r="E45" s="13" t="s">
        <v>113</v>
      </c>
      <c r="F45" s="13" t="s">
        <v>114</v>
      </c>
      <c r="G45" s="21">
        <f t="shared" si="1"/>
        <v>100000</v>
      </c>
      <c r="H45" s="23">
        <v>100000</v>
      </c>
      <c r="I45" s="23">
        <v>0</v>
      </c>
      <c r="J45" s="23">
        <v>0</v>
      </c>
    </row>
    <row r="46" spans="1:10" ht="63.75" x14ac:dyDescent="0.2">
      <c r="A46" s="6" t="s">
        <v>115</v>
      </c>
      <c r="B46" s="7" t="s">
        <v>116</v>
      </c>
      <c r="C46" s="7" t="s">
        <v>105</v>
      </c>
      <c r="D46" s="7" t="s">
        <v>117</v>
      </c>
      <c r="E46" s="13" t="s">
        <v>254</v>
      </c>
      <c r="F46" s="13" t="s">
        <v>255</v>
      </c>
      <c r="G46" s="21">
        <f t="shared" ref="G46" si="2">H46+I46</f>
        <v>1200000</v>
      </c>
      <c r="H46" s="23"/>
      <c r="I46" s="23">
        <v>1200000</v>
      </c>
      <c r="J46" s="23">
        <f>I46</f>
        <v>1200000</v>
      </c>
    </row>
    <row r="47" spans="1:10" ht="38.25" x14ac:dyDescent="0.2">
      <c r="A47" s="6" t="s">
        <v>115</v>
      </c>
      <c r="B47" s="7" t="s">
        <v>116</v>
      </c>
      <c r="C47" s="7" t="s">
        <v>105</v>
      </c>
      <c r="D47" s="7" t="s">
        <v>117</v>
      </c>
      <c r="E47" s="13" t="s">
        <v>118</v>
      </c>
      <c r="F47" s="13" t="s">
        <v>119</v>
      </c>
      <c r="G47" s="21">
        <f t="shared" si="1"/>
        <v>190000</v>
      </c>
      <c r="H47" s="23">
        <v>190000</v>
      </c>
      <c r="I47" s="23">
        <v>0</v>
      </c>
      <c r="J47" s="23">
        <v>0</v>
      </c>
    </row>
    <row r="48" spans="1:10" ht="25.5" x14ac:dyDescent="0.2">
      <c r="A48" s="6" t="s">
        <v>120</v>
      </c>
      <c r="B48" s="7" t="s">
        <v>121</v>
      </c>
      <c r="C48" s="7" t="s">
        <v>105</v>
      </c>
      <c r="D48" s="7" t="s">
        <v>122</v>
      </c>
      <c r="E48" s="13" t="s">
        <v>123</v>
      </c>
      <c r="F48" s="13" t="s">
        <v>124</v>
      </c>
      <c r="G48" s="21">
        <f t="shared" si="1"/>
        <v>291500</v>
      </c>
      <c r="H48" s="23">
        <v>291500</v>
      </c>
      <c r="I48" s="23">
        <v>0</v>
      </c>
      <c r="J48" s="23">
        <v>0</v>
      </c>
    </row>
    <row r="49" spans="1:10" ht="76.5" x14ac:dyDescent="0.2">
      <c r="A49" s="6" t="s">
        <v>125</v>
      </c>
      <c r="B49" s="7" t="s">
        <v>126</v>
      </c>
      <c r="C49" s="7" t="s">
        <v>127</v>
      </c>
      <c r="D49" s="7" t="s">
        <v>128</v>
      </c>
      <c r="E49" s="13" t="s">
        <v>129</v>
      </c>
      <c r="F49" s="13" t="s">
        <v>130</v>
      </c>
      <c r="G49" s="21">
        <f t="shared" si="1"/>
        <v>440000</v>
      </c>
      <c r="H49" s="23">
        <v>440000</v>
      </c>
      <c r="I49" s="23">
        <v>0</v>
      </c>
      <c r="J49" s="23">
        <v>0</v>
      </c>
    </row>
    <row r="50" spans="1:10" ht="76.5" x14ac:dyDescent="0.2">
      <c r="A50" s="6" t="s">
        <v>125</v>
      </c>
      <c r="B50" s="7" t="s">
        <v>126</v>
      </c>
      <c r="C50" s="7" t="s">
        <v>127</v>
      </c>
      <c r="D50" s="7" t="s">
        <v>128</v>
      </c>
      <c r="E50" s="13" t="s">
        <v>131</v>
      </c>
      <c r="F50" s="13" t="s">
        <v>261</v>
      </c>
      <c r="G50" s="21">
        <f t="shared" si="1"/>
        <v>510000</v>
      </c>
      <c r="H50" s="23">
        <v>510000</v>
      </c>
      <c r="I50" s="23">
        <v>0</v>
      </c>
      <c r="J50" s="23">
        <v>0</v>
      </c>
    </row>
    <row r="51" spans="1:10" ht="25.5" x14ac:dyDescent="0.2">
      <c r="A51" s="6" t="s">
        <v>132</v>
      </c>
      <c r="B51" s="7" t="s">
        <v>133</v>
      </c>
      <c r="C51" s="7" t="s">
        <v>134</v>
      </c>
      <c r="D51" s="7" t="s">
        <v>135</v>
      </c>
      <c r="E51" s="13" t="s">
        <v>136</v>
      </c>
      <c r="F51" s="13" t="s">
        <v>137</v>
      </c>
      <c r="G51" s="21">
        <f t="shared" si="1"/>
        <v>25000</v>
      </c>
      <c r="H51" s="23">
        <v>25000</v>
      </c>
      <c r="I51" s="23">
        <v>0</v>
      </c>
      <c r="J51" s="23">
        <v>0</v>
      </c>
    </row>
    <row r="52" spans="1:10" ht="63.75" x14ac:dyDescent="0.2">
      <c r="A52" s="6" t="s">
        <v>138</v>
      </c>
      <c r="B52" s="7" t="s">
        <v>139</v>
      </c>
      <c r="C52" s="7" t="s">
        <v>134</v>
      </c>
      <c r="D52" s="7" t="s">
        <v>140</v>
      </c>
      <c r="E52" s="13" t="s">
        <v>141</v>
      </c>
      <c r="F52" s="13" t="s">
        <v>142</v>
      </c>
      <c r="G52" s="21">
        <f t="shared" si="1"/>
        <v>706800</v>
      </c>
      <c r="H52" s="23">
        <v>0</v>
      </c>
      <c r="I52" s="24">
        <f>150000+66000+450000+40800</f>
        <v>706800</v>
      </c>
      <c r="J52" s="23">
        <v>150000</v>
      </c>
    </row>
    <row r="53" spans="1:10" ht="25.5" x14ac:dyDescent="0.2">
      <c r="A53" s="6" t="s">
        <v>143</v>
      </c>
      <c r="B53" s="7" t="s">
        <v>144</v>
      </c>
      <c r="C53" s="7" t="s">
        <v>145</v>
      </c>
      <c r="D53" s="7" t="s">
        <v>146</v>
      </c>
      <c r="E53" s="13" t="s">
        <v>147</v>
      </c>
      <c r="F53" s="13" t="s">
        <v>262</v>
      </c>
      <c r="G53" s="21">
        <f t="shared" si="1"/>
        <v>200000</v>
      </c>
      <c r="H53" s="23">
        <v>200000</v>
      </c>
      <c r="I53" s="23">
        <v>0</v>
      </c>
      <c r="J53" s="23">
        <v>0</v>
      </c>
    </row>
    <row r="54" spans="1:10" ht="51" x14ac:dyDescent="0.2">
      <c r="A54" s="6" t="s">
        <v>148</v>
      </c>
      <c r="B54" s="7" t="s">
        <v>149</v>
      </c>
      <c r="C54" s="7" t="s">
        <v>150</v>
      </c>
      <c r="D54" s="7" t="s">
        <v>151</v>
      </c>
      <c r="E54" s="13" t="s">
        <v>152</v>
      </c>
      <c r="F54" s="13" t="s">
        <v>263</v>
      </c>
      <c r="G54" s="21">
        <f t="shared" si="1"/>
        <v>1730000</v>
      </c>
      <c r="H54" s="23">
        <v>1730000</v>
      </c>
      <c r="I54" s="23">
        <v>0</v>
      </c>
      <c r="J54" s="23">
        <v>0</v>
      </c>
    </row>
    <row r="55" spans="1:10" ht="38.25" x14ac:dyDescent="0.2">
      <c r="A55" s="6" t="s">
        <v>153</v>
      </c>
      <c r="B55" s="7" t="s">
        <v>154</v>
      </c>
      <c r="C55" s="7" t="s">
        <v>155</v>
      </c>
      <c r="D55" s="7" t="s">
        <v>156</v>
      </c>
      <c r="E55" s="13" t="s">
        <v>157</v>
      </c>
      <c r="F55" s="13" t="s">
        <v>158</v>
      </c>
      <c r="G55" s="21">
        <f t="shared" si="1"/>
        <v>50000</v>
      </c>
      <c r="H55" s="23">
        <v>50000</v>
      </c>
      <c r="I55" s="23">
        <v>0</v>
      </c>
      <c r="J55" s="23">
        <v>0</v>
      </c>
    </row>
    <row r="56" spans="1:10" ht="38.25" x14ac:dyDescent="0.2">
      <c r="A56" s="6" t="s">
        <v>159</v>
      </c>
      <c r="B56" s="7" t="s">
        <v>160</v>
      </c>
      <c r="C56" s="7" t="s">
        <v>161</v>
      </c>
      <c r="D56" s="7" t="s">
        <v>162</v>
      </c>
      <c r="E56" s="13" t="s">
        <v>23</v>
      </c>
      <c r="F56" s="13" t="s">
        <v>237</v>
      </c>
      <c r="G56" s="21">
        <f t="shared" si="1"/>
        <v>30000</v>
      </c>
      <c r="H56" s="23">
        <v>30000</v>
      </c>
      <c r="I56" s="23">
        <v>0</v>
      </c>
      <c r="J56" s="23">
        <v>0</v>
      </c>
    </row>
    <row r="57" spans="1:10" ht="25.5" x14ac:dyDescent="0.2">
      <c r="A57" s="6" t="s">
        <v>163</v>
      </c>
      <c r="B57" s="7" t="s">
        <v>164</v>
      </c>
      <c r="C57" s="7" t="s">
        <v>165</v>
      </c>
      <c r="D57" s="7" t="s">
        <v>166</v>
      </c>
      <c r="E57" s="13" t="s">
        <v>167</v>
      </c>
      <c r="F57" s="13" t="s">
        <v>168</v>
      </c>
      <c r="G57" s="21">
        <f t="shared" si="1"/>
        <v>95000</v>
      </c>
      <c r="H57" s="23">
        <v>95000</v>
      </c>
      <c r="I57" s="23">
        <v>0</v>
      </c>
      <c r="J57" s="23">
        <v>0</v>
      </c>
    </row>
    <row r="58" spans="1:10" ht="38.25" x14ac:dyDescent="0.2">
      <c r="A58" s="6" t="s">
        <v>169</v>
      </c>
      <c r="B58" s="7" t="s">
        <v>170</v>
      </c>
      <c r="C58" s="7" t="s">
        <v>171</v>
      </c>
      <c r="D58" s="7" t="s">
        <v>172</v>
      </c>
      <c r="E58" s="13" t="s">
        <v>173</v>
      </c>
      <c r="F58" s="13" t="s">
        <v>264</v>
      </c>
      <c r="G58" s="21">
        <f t="shared" si="1"/>
        <v>48000</v>
      </c>
      <c r="H58" s="23">
        <f>10000+38000</f>
        <v>48000</v>
      </c>
      <c r="I58" s="23">
        <v>0</v>
      </c>
      <c r="J58" s="23">
        <v>0</v>
      </c>
    </row>
    <row r="59" spans="1:10" ht="38.25" x14ac:dyDescent="0.2">
      <c r="A59" s="6" t="s">
        <v>174</v>
      </c>
      <c r="B59" s="7" t="s">
        <v>175</v>
      </c>
      <c r="C59" s="7" t="s">
        <v>176</v>
      </c>
      <c r="D59" s="7" t="s">
        <v>177</v>
      </c>
      <c r="E59" s="13" t="s">
        <v>178</v>
      </c>
      <c r="F59" s="13" t="s">
        <v>179</v>
      </c>
      <c r="G59" s="21">
        <f t="shared" si="1"/>
        <v>50000</v>
      </c>
      <c r="H59" s="23">
        <v>50000</v>
      </c>
      <c r="I59" s="23">
        <v>0</v>
      </c>
      <c r="J59" s="23">
        <v>0</v>
      </c>
    </row>
    <row r="60" spans="1:10" ht="51" x14ac:dyDescent="0.2">
      <c r="A60" s="6" t="s">
        <v>180</v>
      </c>
      <c r="B60" s="7" t="s">
        <v>181</v>
      </c>
      <c r="C60" s="7" t="s">
        <v>75</v>
      </c>
      <c r="D60" s="7" t="s">
        <v>182</v>
      </c>
      <c r="E60" s="13" t="s">
        <v>183</v>
      </c>
      <c r="F60" s="13" t="s">
        <v>184</v>
      </c>
      <c r="G60" s="21">
        <f t="shared" si="1"/>
        <v>342500</v>
      </c>
      <c r="H60" s="23">
        <v>202500</v>
      </c>
      <c r="I60" s="23">
        <v>140000</v>
      </c>
      <c r="J60" s="23">
        <v>0</v>
      </c>
    </row>
    <row r="61" spans="1:10" ht="25.5" x14ac:dyDescent="0.2">
      <c r="A61" s="4" t="s">
        <v>185</v>
      </c>
      <c r="B61" s="5" t="s">
        <v>17</v>
      </c>
      <c r="C61" s="5" t="s">
        <v>17</v>
      </c>
      <c r="D61" s="5" t="s">
        <v>186</v>
      </c>
      <c r="E61" s="12" t="s">
        <v>17</v>
      </c>
      <c r="F61" s="12" t="s">
        <v>17</v>
      </c>
      <c r="G61" s="21">
        <f t="shared" si="1"/>
        <v>6650454</v>
      </c>
      <c r="H61" s="22">
        <f>SUM(H62:H71)</f>
        <v>4718620</v>
      </c>
      <c r="I61" s="22">
        <f t="shared" ref="I61:J61" si="3">SUM(I62:I71)</f>
        <v>1931834</v>
      </c>
      <c r="J61" s="22">
        <f t="shared" si="3"/>
        <v>0</v>
      </c>
    </row>
    <row r="62" spans="1:10" ht="38.25" x14ac:dyDescent="0.2">
      <c r="A62" s="6" t="s">
        <v>187</v>
      </c>
      <c r="B62" s="7" t="s">
        <v>71</v>
      </c>
      <c r="C62" s="7" t="s">
        <v>188</v>
      </c>
      <c r="D62" s="7" t="s">
        <v>189</v>
      </c>
      <c r="E62" s="13" t="s">
        <v>190</v>
      </c>
      <c r="F62" s="13" t="s">
        <v>191</v>
      </c>
      <c r="G62" s="21">
        <f t="shared" si="1"/>
        <v>2960000</v>
      </c>
      <c r="H62" s="23">
        <v>1947100</v>
      </c>
      <c r="I62" s="23">
        <v>1012900</v>
      </c>
      <c r="J62" s="23">
        <v>0</v>
      </c>
    </row>
    <row r="63" spans="1:10" ht="25.5" x14ac:dyDescent="0.2">
      <c r="A63" s="6" t="s">
        <v>192</v>
      </c>
      <c r="B63" s="7" t="s">
        <v>193</v>
      </c>
      <c r="C63" s="7" t="s">
        <v>194</v>
      </c>
      <c r="D63" s="7" t="s">
        <v>195</v>
      </c>
      <c r="E63" s="13" t="s">
        <v>196</v>
      </c>
      <c r="F63" s="13" t="s">
        <v>197</v>
      </c>
      <c r="G63" s="21">
        <f t="shared" si="1"/>
        <v>53775</v>
      </c>
      <c r="H63" s="23">
        <v>53775</v>
      </c>
      <c r="I63" s="23">
        <v>0</v>
      </c>
      <c r="J63" s="23">
        <v>0</v>
      </c>
    </row>
    <row r="64" spans="1:10" ht="25.5" x14ac:dyDescent="0.2">
      <c r="A64" s="6" t="s">
        <v>192</v>
      </c>
      <c r="B64" s="7" t="s">
        <v>193</v>
      </c>
      <c r="C64" s="7" t="s">
        <v>194</v>
      </c>
      <c r="D64" s="7" t="s">
        <v>195</v>
      </c>
      <c r="E64" s="13" t="s">
        <v>198</v>
      </c>
      <c r="F64" s="13" t="s">
        <v>199</v>
      </c>
      <c r="G64" s="21">
        <f t="shared" si="1"/>
        <v>18400</v>
      </c>
      <c r="H64" s="23">
        <v>18400</v>
      </c>
      <c r="I64" s="23">
        <v>0</v>
      </c>
      <c r="J64" s="23">
        <v>0</v>
      </c>
    </row>
    <row r="65" spans="1:10" ht="25.5" x14ac:dyDescent="0.2">
      <c r="A65" s="6" t="s">
        <v>192</v>
      </c>
      <c r="B65" s="7" t="s">
        <v>193</v>
      </c>
      <c r="C65" s="7" t="s">
        <v>194</v>
      </c>
      <c r="D65" s="7" t="s">
        <v>195</v>
      </c>
      <c r="E65" s="13" t="s">
        <v>200</v>
      </c>
      <c r="F65" s="13" t="s">
        <v>201</v>
      </c>
      <c r="G65" s="21">
        <f t="shared" si="1"/>
        <v>473200</v>
      </c>
      <c r="H65" s="23">
        <v>473200</v>
      </c>
      <c r="I65" s="23">
        <v>0</v>
      </c>
      <c r="J65" s="23">
        <v>0</v>
      </c>
    </row>
    <row r="66" spans="1:10" ht="38.25" x14ac:dyDescent="0.2">
      <c r="A66" s="6" t="s">
        <v>192</v>
      </c>
      <c r="B66" s="7" t="s">
        <v>193</v>
      </c>
      <c r="C66" s="7" t="s">
        <v>194</v>
      </c>
      <c r="D66" s="7" t="s">
        <v>195</v>
      </c>
      <c r="E66" s="13" t="s">
        <v>202</v>
      </c>
      <c r="F66" s="13" t="s">
        <v>203</v>
      </c>
      <c r="G66" s="21">
        <f t="shared" si="1"/>
        <v>3022859</v>
      </c>
      <c r="H66" s="23">
        <v>2103925</v>
      </c>
      <c r="I66" s="23">
        <v>918934</v>
      </c>
      <c r="J66" s="23">
        <v>0</v>
      </c>
    </row>
    <row r="67" spans="1:10" ht="25.5" x14ac:dyDescent="0.2">
      <c r="A67" s="6" t="s">
        <v>204</v>
      </c>
      <c r="B67" s="7" t="s">
        <v>53</v>
      </c>
      <c r="C67" s="7" t="s">
        <v>205</v>
      </c>
      <c r="D67" s="7" t="s">
        <v>206</v>
      </c>
      <c r="E67" s="13" t="s">
        <v>207</v>
      </c>
      <c r="F67" s="13" t="s">
        <v>208</v>
      </c>
      <c r="G67" s="21">
        <f t="shared" si="1"/>
        <v>36140</v>
      </c>
      <c r="H67" s="23">
        <v>36140</v>
      </c>
      <c r="I67" s="23">
        <v>0</v>
      </c>
      <c r="J67" s="23">
        <v>0</v>
      </c>
    </row>
    <row r="68" spans="1:10" ht="25.5" x14ac:dyDescent="0.2">
      <c r="A68" s="6" t="s">
        <v>209</v>
      </c>
      <c r="B68" s="7" t="s">
        <v>210</v>
      </c>
      <c r="C68" s="7" t="s">
        <v>211</v>
      </c>
      <c r="D68" s="7" t="s">
        <v>212</v>
      </c>
      <c r="E68" s="13" t="s">
        <v>198</v>
      </c>
      <c r="F68" s="13" t="s">
        <v>199</v>
      </c>
      <c r="G68" s="21">
        <f t="shared" si="1"/>
        <v>20000</v>
      </c>
      <c r="H68" s="23">
        <v>20000</v>
      </c>
      <c r="I68" s="23">
        <v>0</v>
      </c>
      <c r="J68" s="23">
        <v>0</v>
      </c>
    </row>
    <row r="69" spans="1:10" ht="38.25" x14ac:dyDescent="0.2">
      <c r="A69" s="6" t="s">
        <v>209</v>
      </c>
      <c r="B69" s="7" t="s">
        <v>210</v>
      </c>
      <c r="C69" s="7" t="s">
        <v>211</v>
      </c>
      <c r="D69" s="7" t="s">
        <v>212</v>
      </c>
      <c r="E69" s="13" t="s">
        <v>213</v>
      </c>
      <c r="F69" s="13" t="s">
        <v>265</v>
      </c>
      <c r="G69" s="21">
        <f t="shared" si="1"/>
        <v>3620</v>
      </c>
      <c r="H69" s="23">
        <v>3620</v>
      </c>
      <c r="I69" s="23">
        <v>0</v>
      </c>
      <c r="J69" s="23">
        <v>0</v>
      </c>
    </row>
    <row r="70" spans="1:10" ht="25.5" x14ac:dyDescent="0.2">
      <c r="A70" s="6" t="s">
        <v>209</v>
      </c>
      <c r="B70" s="7" t="s">
        <v>210</v>
      </c>
      <c r="C70" s="7" t="s">
        <v>211</v>
      </c>
      <c r="D70" s="7" t="s">
        <v>212</v>
      </c>
      <c r="E70" s="13" t="s">
        <v>207</v>
      </c>
      <c r="F70" s="13" t="s">
        <v>214</v>
      </c>
      <c r="G70" s="21">
        <f t="shared" si="1"/>
        <v>62400</v>
      </c>
      <c r="H70" s="23">
        <v>62400</v>
      </c>
      <c r="I70" s="23">
        <v>0</v>
      </c>
      <c r="J70" s="23">
        <v>0</v>
      </c>
    </row>
    <row r="71" spans="1:10" ht="25.5" x14ac:dyDescent="0.2">
      <c r="A71" s="6" t="s">
        <v>215</v>
      </c>
      <c r="B71" s="7" t="s">
        <v>216</v>
      </c>
      <c r="C71" s="7" t="s">
        <v>96</v>
      </c>
      <c r="D71" s="7" t="s">
        <v>217</v>
      </c>
      <c r="E71" s="13" t="s">
        <v>207</v>
      </c>
      <c r="F71" s="13" t="s">
        <v>214</v>
      </c>
      <c r="G71" s="21">
        <f t="shared" si="1"/>
        <v>60</v>
      </c>
      <c r="H71" s="23">
        <v>60</v>
      </c>
      <c r="I71" s="23">
        <v>0</v>
      </c>
      <c r="J71" s="23">
        <v>0</v>
      </c>
    </row>
    <row r="72" spans="1:10" ht="25.5" x14ac:dyDescent="0.2">
      <c r="A72" s="4" t="s">
        <v>218</v>
      </c>
      <c r="B72" s="5" t="s">
        <v>17</v>
      </c>
      <c r="C72" s="5" t="s">
        <v>17</v>
      </c>
      <c r="D72" s="5" t="s">
        <v>219</v>
      </c>
      <c r="E72" s="12" t="s">
        <v>17</v>
      </c>
      <c r="F72" s="12" t="s">
        <v>17</v>
      </c>
      <c r="G72" s="21">
        <f t="shared" si="1"/>
        <v>860000</v>
      </c>
      <c r="H72" s="22">
        <f>H73+H74</f>
        <v>860000</v>
      </c>
      <c r="I72" s="22">
        <f t="shared" ref="I72:J72" si="4">I73+I74</f>
        <v>0</v>
      </c>
      <c r="J72" s="22">
        <f t="shared" si="4"/>
        <v>0</v>
      </c>
    </row>
    <row r="73" spans="1:10" ht="25.5" x14ac:dyDescent="0.2">
      <c r="A73" s="6" t="s">
        <v>220</v>
      </c>
      <c r="B73" s="7" t="s">
        <v>221</v>
      </c>
      <c r="C73" s="7" t="s">
        <v>222</v>
      </c>
      <c r="D73" s="7" t="s">
        <v>223</v>
      </c>
      <c r="E73" s="13" t="s">
        <v>224</v>
      </c>
      <c r="F73" s="13" t="s">
        <v>225</v>
      </c>
      <c r="G73" s="21">
        <f t="shared" si="1"/>
        <v>676900</v>
      </c>
      <c r="H73" s="23">
        <v>676900</v>
      </c>
      <c r="I73" s="23">
        <v>0</v>
      </c>
      <c r="J73" s="23">
        <v>0</v>
      </c>
    </row>
    <row r="74" spans="1:10" ht="38.25" x14ac:dyDescent="0.2">
      <c r="A74" s="6" t="s">
        <v>220</v>
      </c>
      <c r="B74" s="7" t="s">
        <v>221</v>
      </c>
      <c r="C74" s="7" t="s">
        <v>222</v>
      </c>
      <c r="D74" s="7" t="s">
        <v>223</v>
      </c>
      <c r="E74" s="13" t="s">
        <v>226</v>
      </c>
      <c r="F74" s="13" t="s">
        <v>227</v>
      </c>
      <c r="G74" s="21">
        <f t="shared" si="1"/>
        <v>183100</v>
      </c>
      <c r="H74" s="23">
        <v>183100</v>
      </c>
      <c r="I74" s="23">
        <v>0</v>
      </c>
      <c r="J74" s="23">
        <v>0</v>
      </c>
    </row>
    <row r="75" spans="1:10" ht="25.5" x14ac:dyDescent="0.2">
      <c r="A75" s="4" t="s">
        <v>228</v>
      </c>
      <c r="B75" s="5" t="s">
        <v>17</v>
      </c>
      <c r="C75" s="5" t="s">
        <v>17</v>
      </c>
      <c r="D75" s="5" t="s">
        <v>229</v>
      </c>
      <c r="E75" s="12" t="s">
        <v>17</v>
      </c>
      <c r="F75" s="12" t="s">
        <v>17</v>
      </c>
      <c r="G75" s="21">
        <f t="shared" si="1"/>
        <v>150000</v>
      </c>
      <c r="H75" s="22">
        <v>150000</v>
      </c>
      <c r="I75" s="22">
        <v>0</v>
      </c>
      <c r="J75" s="22">
        <v>0</v>
      </c>
    </row>
    <row r="76" spans="1:10" ht="38.25" x14ac:dyDescent="0.2">
      <c r="A76" s="6" t="s">
        <v>230</v>
      </c>
      <c r="B76" s="7" t="s">
        <v>231</v>
      </c>
      <c r="C76" s="7" t="s">
        <v>26</v>
      </c>
      <c r="D76" s="7" t="s">
        <v>232</v>
      </c>
      <c r="E76" s="13" t="s">
        <v>31</v>
      </c>
      <c r="F76" s="13" t="s">
        <v>237</v>
      </c>
      <c r="G76" s="21">
        <f t="shared" si="1"/>
        <v>150000</v>
      </c>
      <c r="H76" s="23">
        <v>150000</v>
      </c>
      <c r="I76" s="23">
        <v>0</v>
      </c>
      <c r="J76" s="23">
        <v>0</v>
      </c>
    </row>
    <row r="77" spans="1:10" x14ac:dyDescent="0.2">
      <c r="A77" s="8" t="s">
        <v>234</v>
      </c>
      <c r="B77" s="8" t="s">
        <v>234</v>
      </c>
      <c r="C77" s="8" t="s">
        <v>234</v>
      </c>
      <c r="D77" s="9" t="s">
        <v>233</v>
      </c>
      <c r="E77" s="15" t="s">
        <v>234</v>
      </c>
      <c r="F77" s="15" t="s">
        <v>234</v>
      </c>
      <c r="G77" s="21">
        <f t="shared" si="1"/>
        <v>25793607</v>
      </c>
      <c r="H77" s="25">
        <f>H12+H61+H72+H75</f>
        <v>21184973</v>
      </c>
      <c r="I77" s="25">
        <f t="shared" ref="I77:J77" si="5">I12+I61+I72+I75</f>
        <v>4608634</v>
      </c>
      <c r="J77" s="25">
        <f t="shared" si="5"/>
        <v>1950000</v>
      </c>
    </row>
    <row r="79" spans="1:10" x14ac:dyDescent="0.2">
      <c r="A79" s="27" t="s">
        <v>235</v>
      </c>
      <c r="B79" s="27"/>
      <c r="C79" s="27"/>
      <c r="D79" s="27"/>
      <c r="E79" s="27"/>
      <c r="F79" s="27"/>
      <c r="G79" s="27"/>
      <c r="H79" s="27"/>
      <c r="I79" s="27"/>
      <c r="J79" s="27"/>
    </row>
    <row r="81" spans="5:18" s="18" customFormat="1" ht="18.75" x14ac:dyDescent="0.3">
      <c r="E81" s="19"/>
      <c r="F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</sheetData>
  <mergeCells count="14">
    <mergeCell ref="A79:J79"/>
    <mergeCell ref="G1:J1"/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7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2021-05-28T11:46:15Z</cp:lastPrinted>
  <dcterms:created xsi:type="dcterms:W3CDTF">2021-02-22T13:28:45Z</dcterms:created>
  <dcterms:modified xsi:type="dcterms:W3CDTF">2021-05-28T12:47:54Z</dcterms:modified>
</cp:coreProperties>
</file>