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віт 1 квартал\2021\Сесія\1 квартал\"/>
    </mc:Choice>
  </mc:AlternateContent>
  <bookViews>
    <workbookView xWindow="0" yWindow="0" windowWidth="15345" windowHeight="6780"/>
  </bookViews>
  <sheets>
    <sheet name="Лист1" sheetId="1" r:id="rId1"/>
  </sheets>
  <definedNames>
    <definedName name="_xlnm.Print_Titles" localSheetId="0">Лист1!$A:$C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5" i="1" l="1"/>
  <c r="F124" i="1"/>
  <c r="F120" i="1"/>
  <c r="G120" i="1"/>
  <c r="F105" i="1"/>
  <c r="G105" i="1"/>
  <c r="F99" i="1"/>
  <c r="G99" i="1"/>
  <c r="E125" i="1"/>
  <c r="E124" i="1"/>
  <c r="E99" i="1"/>
  <c r="E105" i="1"/>
  <c r="E120" i="1"/>
  <c r="D126" i="1"/>
  <c r="J95" i="1"/>
  <c r="K95" i="1"/>
  <c r="K106" i="1"/>
  <c r="K107" i="1"/>
  <c r="I106" i="1"/>
  <c r="I107" i="1"/>
  <c r="I55" i="1"/>
  <c r="I56" i="1"/>
  <c r="K47" i="1"/>
  <c r="K44" i="1"/>
  <c r="K45" i="1"/>
  <c r="J44" i="1"/>
  <c r="J45" i="1"/>
  <c r="I47" i="1"/>
  <c r="I37" i="1"/>
  <c r="K29" i="1"/>
  <c r="K30" i="1"/>
  <c r="K31" i="1"/>
  <c r="K32" i="1"/>
  <c r="I29" i="1"/>
  <c r="I30" i="1"/>
  <c r="I31" i="1"/>
  <c r="I32" i="1"/>
  <c r="K24" i="1"/>
  <c r="I24" i="1"/>
  <c r="G79" i="1"/>
  <c r="H95" i="1"/>
  <c r="I95" i="1"/>
  <c r="G124" i="1" l="1"/>
  <c r="G125" i="1" s="1"/>
  <c r="H63" i="1" l="1"/>
  <c r="I63" i="1"/>
  <c r="H45" i="1"/>
  <c r="I45" i="1"/>
  <c r="F79" i="1"/>
  <c r="F53" i="1"/>
  <c r="G53" i="1"/>
  <c r="F13" i="1"/>
  <c r="F97" i="1" s="1"/>
  <c r="G13" i="1"/>
  <c r="G97" i="1" s="1"/>
  <c r="E53" i="1"/>
  <c r="E97" i="1" s="1"/>
  <c r="E96" i="1"/>
  <c r="E79" i="1"/>
  <c r="E13" i="1"/>
  <c r="G96" i="1" l="1"/>
  <c r="H96" i="1" s="1"/>
  <c r="F96" i="1"/>
  <c r="I125" i="1"/>
  <c r="E126" i="1"/>
  <c r="F126" i="1"/>
  <c r="G126" i="1"/>
  <c r="J126" i="1" s="1"/>
  <c r="K99" i="1"/>
  <c r="K100" i="1"/>
  <c r="K101" i="1"/>
  <c r="K102" i="1"/>
  <c r="K103" i="1"/>
  <c r="K104" i="1"/>
  <c r="K105" i="1"/>
  <c r="K108" i="1"/>
  <c r="K109" i="1"/>
  <c r="K110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I99" i="1"/>
  <c r="I100" i="1"/>
  <c r="I101" i="1"/>
  <c r="I102" i="1"/>
  <c r="I103" i="1"/>
  <c r="I104" i="1"/>
  <c r="I105" i="1"/>
  <c r="I108" i="1"/>
  <c r="I109" i="1"/>
  <c r="I110" i="1"/>
  <c r="I112" i="1"/>
  <c r="I113" i="1"/>
  <c r="I114" i="1"/>
  <c r="I115" i="1"/>
  <c r="I116" i="1"/>
  <c r="I117" i="1"/>
  <c r="I118" i="1"/>
  <c r="I119" i="1"/>
  <c r="I124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K14" i="1"/>
  <c r="K15" i="1"/>
  <c r="K16" i="1"/>
  <c r="K17" i="1"/>
  <c r="K18" i="1"/>
  <c r="K19" i="1"/>
  <c r="K20" i="1"/>
  <c r="K21" i="1"/>
  <c r="K22" i="1"/>
  <c r="K23" i="1"/>
  <c r="K25" i="1"/>
  <c r="K26" i="1"/>
  <c r="K27" i="1"/>
  <c r="K28" i="1"/>
  <c r="K33" i="1"/>
  <c r="K34" i="1"/>
  <c r="K35" i="1"/>
  <c r="K36" i="1"/>
  <c r="K37" i="1"/>
  <c r="K38" i="1"/>
  <c r="K39" i="1"/>
  <c r="K40" i="1"/>
  <c r="K41" i="1"/>
  <c r="K42" i="1"/>
  <c r="K43" i="1"/>
  <c r="K46" i="1"/>
  <c r="K48" i="1"/>
  <c r="K49" i="1"/>
  <c r="K50" i="1"/>
  <c r="K51" i="1"/>
  <c r="K52" i="1"/>
  <c r="K53" i="1"/>
  <c r="K54" i="1"/>
  <c r="K55" i="1"/>
  <c r="K56" i="1"/>
  <c r="K57" i="1"/>
  <c r="K59" i="1"/>
  <c r="K60" i="1"/>
  <c r="K61" i="1"/>
  <c r="K62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4" i="1"/>
  <c r="K96" i="1"/>
  <c r="K97" i="1"/>
  <c r="K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6" i="1"/>
  <c r="J97" i="1"/>
  <c r="J13" i="1"/>
  <c r="H97" i="1"/>
  <c r="I97" i="1"/>
  <c r="I14" i="1"/>
  <c r="I15" i="1"/>
  <c r="I16" i="1"/>
  <c r="I17" i="1"/>
  <c r="I18" i="1"/>
  <c r="I19" i="1"/>
  <c r="I22" i="1"/>
  <c r="I23" i="1"/>
  <c r="I25" i="1"/>
  <c r="I26" i="1"/>
  <c r="I27" i="1"/>
  <c r="I28" i="1"/>
  <c r="I33" i="1"/>
  <c r="I34" i="1"/>
  <c r="I35" i="1"/>
  <c r="I36" i="1"/>
  <c r="I38" i="1"/>
  <c r="I39" i="1"/>
  <c r="I40" i="1"/>
  <c r="I41" i="1"/>
  <c r="I42" i="1"/>
  <c r="I43" i="1"/>
  <c r="I44" i="1"/>
  <c r="I46" i="1"/>
  <c r="I48" i="1"/>
  <c r="I49" i="1"/>
  <c r="I50" i="1"/>
  <c r="I51" i="1"/>
  <c r="I52" i="1"/>
  <c r="I53" i="1"/>
  <c r="I54" i="1"/>
  <c r="I57" i="1"/>
  <c r="I59" i="1"/>
  <c r="I60" i="1"/>
  <c r="I61" i="1"/>
  <c r="I62" i="1"/>
  <c r="I64" i="1"/>
  <c r="I65" i="1"/>
  <c r="I66" i="1"/>
  <c r="I67" i="1"/>
  <c r="I68" i="1"/>
  <c r="I69" i="1"/>
  <c r="I70" i="1"/>
  <c r="I71" i="1"/>
  <c r="I72" i="1"/>
  <c r="I73" i="1"/>
  <c r="I74" i="1"/>
  <c r="I79" i="1"/>
  <c r="I80" i="1"/>
  <c r="I81" i="1"/>
  <c r="I82" i="1"/>
  <c r="I83" i="1"/>
  <c r="I84" i="1"/>
  <c r="I85" i="1"/>
  <c r="I87" i="1"/>
  <c r="I88" i="1"/>
  <c r="I89" i="1"/>
  <c r="I90" i="1"/>
  <c r="I92" i="1"/>
  <c r="I93" i="1"/>
  <c r="I94" i="1"/>
  <c r="I1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7" i="1"/>
  <c r="H88" i="1"/>
  <c r="H89" i="1"/>
  <c r="H90" i="1"/>
  <c r="H92" i="1"/>
  <c r="H93" i="1"/>
  <c r="H94" i="1"/>
  <c r="H14" i="1"/>
  <c r="H15" i="1"/>
  <c r="H16" i="1"/>
  <c r="H17" i="1"/>
  <c r="H18" i="1"/>
  <c r="H19" i="1"/>
  <c r="H22" i="1"/>
  <c r="H23" i="1"/>
  <c r="H13" i="1"/>
  <c r="I96" i="1" l="1"/>
  <c r="K126" i="1"/>
  <c r="H126" i="1"/>
  <c r="I126" i="1"/>
</calcChain>
</file>

<file path=xl/sharedStrings.xml><?xml version="1.0" encoding="utf-8"?>
<sst xmlns="http://schemas.openxmlformats.org/spreadsheetml/2006/main" count="132" uniqueCount="121">
  <si>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</si>
  <si>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</si>
  <si>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</si>
  <si>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</si>
  <si>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</si>
  <si>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</si>
  <si>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</si>
  <si>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</si>
  <si>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</si>
  <si>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</si>
  <si>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</si>
  <si>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</si>
  <si>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</si>
  <si>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</si>
  <si>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</si>
  <si>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</si>
  <si>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</si>
  <si>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</si>
  <si>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</si>
  <si>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</si>
  <si>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</si>
  <si>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</si>
  <si>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</si>
  <si>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</si>
  <si>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</si>
  <si>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</si>
  <si>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</si>
  <si>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</si>
  <si>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</si>
  <si>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</si>
  <si>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</si>
  <si>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</si>
  <si>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</si>
  <si>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</si>
  <si>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</si>
  <si>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</si>
  <si>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</si>
  <si>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</si>
  <si>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</si>
  <si>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</si>
  <si>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</si>
  <si>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</si>
  <si>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</si>
  <si>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</si>
  <si>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</si>
  <si>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</si>
  <si>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</si>
  <si>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</si>
  <si>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</si>
  <si>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</si>
  <si>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</si>
  <si>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</si>
  <si>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</si>
  <si>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</si>
  <si>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</si>
  <si>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</si>
  <si>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</si>
  <si>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</si>
  <si>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</si>
  <si>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</si>
  <si>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</si>
  <si>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</si>
  <si>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</si>
  <si>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</si>
  <si>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</si>
  <si>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</si>
  <si>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</si>
  <si>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</si>
  <si>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</si>
  <si>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</si>
  <si>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</si>
  <si>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</si>
  <si>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</si>
  <si>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</si>
  <si>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</si>
  <si>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</si>
  <si>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</si>
  <si>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</si>
  <si>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Всього без урахування трансферт</t>
  </si>
  <si>
    <t>Всього</t>
  </si>
  <si>
    <t>Бюджет на звітний період з урахуванням змін</t>
  </si>
  <si>
    <t>% виконання</t>
  </si>
  <si>
    <t>до уточнених річних призначень</t>
  </si>
  <si>
    <t>до уточнених призначень на звітний період</t>
  </si>
  <si>
    <t>відносне відхилення, %</t>
  </si>
  <si>
    <t>абсолютне відхилення, +/-</t>
  </si>
  <si>
    <t>7=к.6/к.4</t>
  </si>
  <si>
    <t>8=к.6/к.5</t>
  </si>
  <si>
    <t>9=к.6-к.3</t>
  </si>
  <si>
    <t>10=к.6/к.3</t>
  </si>
  <si>
    <t>Загальний фонд</t>
  </si>
  <si>
    <t>Дохідна частина бюджету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</si>
  <si>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</si>
  <si>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</si>
  <si>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</si>
  <si>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</si>
  <si>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</si>
  <si>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</si>
  <si>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</si>
  <si>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</si>
  <si>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</si>
  <si>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</si>
  <si>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</si>
  <si>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</si>
  <si>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</si>
  <si>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</si>
  <si>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</si>
  <si>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</si>
  <si>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</si>
  <si>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</si>
  <si>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</si>
  <si>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Спеціальний фонд</t>
  </si>
  <si>
    <t>Всього доходів спеціального фонду</t>
  </si>
  <si>
    <t>Звіт про виконання бюджету Менської ТГ за 1 квартал 2021 року</t>
  </si>
  <si>
    <t>Звітні дані за І квартал 2020 року</t>
  </si>
  <si>
    <t xml:space="preserve">Бюджет на 2021 рік з урахуванням змін </t>
  </si>
  <si>
    <t>Виконано за І квартал 2021 року</t>
  </si>
  <si>
    <t>До звітних даних за І квартал 2020 року</t>
  </si>
  <si>
    <t>Всього доходів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</si>
  <si>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</si>
  <si>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Додаток №1 до рішення п'ятої сесії восьмого скликання Менської міської ради №___ від 06 травня 2021 року
"Про виконання бюджету Менської міської територіальної громади за 1 квартал 2021 року"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</si>
</sst>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/>
    <xf numFmtId="0" fontId="6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2" fillId="0" borderId="2" xfId="0" applyFont="1" applyBorder="1" applyAlignment="1">
      <alignment vertical="center" wrapText="1"/>
    </xf>
    <xf numFmtId="164" fontId="1" fillId="3" borderId="2" xfId="0" applyNumberFormat="1" applyFont="1" applyFill="1" applyBorder="1"/>
    <xf numFmtId="0" fontId="1" fillId="0" borderId="0" xfId="0" applyFont="1"/>
    <xf numFmtId="164" fontId="1" fillId="7" borderId="2" xfId="0" applyNumberFormat="1" applyFont="1" applyFill="1" applyBorder="1"/>
    <xf numFmtId="0" fontId="2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6" borderId="2" xfId="0" applyFont="1" applyFill="1" applyBorder="1"/>
    <xf numFmtId="0" fontId="1" fillId="6" borderId="2" xfId="0" applyFont="1" applyFill="1" applyBorder="1" applyAlignment="1">
      <alignment horizontal="center" vertical="center" wrapText="1"/>
    </xf>
    <xf numFmtId="164" fontId="1" fillId="6" borderId="2" xfId="0" applyNumberFormat="1" applyFont="1" applyFill="1" applyBorder="1"/>
    <xf numFmtId="164" fontId="2" fillId="9" borderId="2" xfId="0" applyNumberFormat="1" applyFont="1" applyFill="1" applyBorder="1"/>
    <xf numFmtId="164" fontId="1" fillId="5" borderId="2" xfId="0" applyNumberFormat="1" applyFont="1" applyFill="1" applyBorder="1"/>
    <xf numFmtId="0" fontId="1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3" borderId="2" xfId="0" applyFont="1" applyFill="1" applyBorder="1"/>
    <xf numFmtId="0" fontId="1" fillId="7" borderId="2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" borderId="1" xfId="0" applyFont="1" applyFill="1" applyBorder="1"/>
    <xf numFmtId="0" fontId="1" fillId="3" borderId="5" xfId="0" applyFont="1" applyFill="1" applyBorder="1"/>
    <xf numFmtId="0" fontId="1" fillId="7" borderId="1" xfId="0" applyFont="1" applyFill="1" applyBorder="1"/>
    <xf numFmtId="0" fontId="1" fillId="7" borderId="5" xfId="0" applyFont="1" applyFill="1" applyBorder="1"/>
    <xf numFmtId="0" fontId="1" fillId="5" borderId="1" xfId="0" applyFont="1" applyFill="1" applyBorder="1"/>
    <xf numFmtId="0" fontId="1" fillId="5" borderId="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abSelected="1" workbookViewId="0">
      <selection activeCell="A6" sqref="A6:K6"/>
    </sheetView>
  </sheetViews>
  <sheetFormatPr defaultRowHeight="12.75" x14ac:dyDescent="0.2"/>
  <cols>
    <col min="1" max="1" width="0.140625" style="2" customWidth="1"/>
    <col min="2" max="2" width="9.140625" style="2"/>
    <col min="3" max="3" width="48" style="2" customWidth="1"/>
    <col min="4" max="4" width="13.85546875" style="2" customWidth="1"/>
    <col min="5" max="5" width="14.28515625" style="2" customWidth="1"/>
    <col min="6" max="6" width="14.5703125" style="2" customWidth="1"/>
    <col min="7" max="7" width="12.140625" style="2" customWidth="1"/>
    <col min="8" max="8" width="11" style="2" bestFit="1" customWidth="1"/>
    <col min="9" max="9" width="10.85546875" style="2" customWidth="1"/>
    <col min="10" max="10" width="11" style="2" bestFit="1" customWidth="1"/>
    <col min="11" max="11" width="10.28515625" style="2" customWidth="1"/>
    <col min="12" max="16384" width="9.140625" style="2"/>
  </cols>
  <sheetData>
    <row r="1" spans="1:12" x14ac:dyDescent="0.2">
      <c r="A1" s="1"/>
      <c r="B1" s="1"/>
      <c r="C1" s="1"/>
      <c r="D1" s="1"/>
      <c r="E1" s="1"/>
      <c r="F1" s="1"/>
      <c r="G1" s="34" t="s">
        <v>120</v>
      </c>
      <c r="H1" s="35"/>
      <c r="I1" s="35"/>
      <c r="J1" s="35"/>
      <c r="K1" s="35"/>
      <c r="L1" s="1"/>
    </row>
    <row r="2" spans="1:12" x14ac:dyDescent="0.2">
      <c r="A2" s="1"/>
      <c r="B2" s="1"/>
      <c r="C2" s="1"/>
      <c r="D2" s="1"/>
      <c r="E2" s="1"/>
      <c r="F2" s="1"/>
      <c r="G2" s="35"/>
      <c r="H2" s="35"/>
      <c r="I2" s="35"/>
      <c r="J2" s="35"/>
      <c r="K2" s="35"/>
      <c r="L2" s="1"/>
    </row>
    <row r="3" spans="1:12" x14ac:dyDescent="0.2">
      <c r="A3" s="1"/>
      <c r="B3" s="1"/>
      <c r="C3" s="1"/>
      <c r="D3" s="1"/>
      <c r="E3" s="1"/>
      <c r="F3" s="1"/>
      <c r="G3" s="35"/>
      <c r="H3" s="35"/>
      <c r="I3" s="35"/>
      <c r="J3" s="35"/>
      <c r="K3" s="35"/>
      <c r="L3" s="1"/>
    </row>
    <row r="4" spans="1:12" x14ac:dyDescent="0.2">
      <c r="A4" s="1"/>
      <c r="B4" s="1"/>
      <c r="C4" s="1"/>
      <c r="D4" s="1"/>
      <c r="E4" s="1"/>
      <c r="F4" s="1"/>
      <c r="G4" s="35"/>
      <c r="H4" s="35"/>
      <c r="I4" s="35"/>
      <c r="J4" s="35"/>
      <c r="K4" s="35"/>
      <c r="L4" s="1"/>
    </row>
    <row r="5" spans="1:12" x14ac:dyDescent="0.2">
      <c r="A5" s="1"/>
      <c r="B5" s="1"/>
      <c r="C5" s="1"/>
      <c r="D5" s="1"/>
      <c r="E5" s="1"/>
      <c r="F5" s="1"/>
      <c r="G5" s="3"/>
      <c r="H5" s="3"/>
      <c r="I5" s="3"/>
      <c r="J5" s="3"/>
      <c r="K5" s="3"/>
      <c r="L5" s="1"/>
    </row>
    <row r="6" spans="1:12" ht="22.5" x14ac:dyDescent="0.3">
      <c r="A6" s="47" t="s">
        <v>113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31"/>
    </row>
    <row r="7" spans="1:12" ht="18.75" x14ac:dyDescent="0.3">
      <c r="A7" s="32" t="s">
        <v>91</v>
      </c>
      <c r="B7" s="48" t="s">
        <v>91</v>
      </c>
      <c r="C7" s="48"/>
      <c r="D7" s="48"/>
      <c r="E7" s="48"/>
      <c r="F7" s="48"/>
      <c r="G7" s="48"/>
      <c r="H7" s="48"/>
      <c r="I7" s="48"/>
      <c r="J7" s="48"/>
      <c r="K7" s="48"/>
      <c r="L7" s="33"/>
    </row>
    <row r="8" spans="1:12" x14ac:dyDescent="0.2">
      <c r="K8" s="2" t="s">
        <v>0</v>
      </c>
    </row>
    <row r="9" spans="1:12" ht="28.5" customHeight="1" x14ac:dyDescent="0.2">
      <c r="A9" s="40"/>
      <c r="B9" s="41" t="s">
        <v>1</v>
      </c>
      <c r="C9" s="43" t="s">
        <v>2</v>
      </c>
      <c r="D9" s="38" t="s">
        <v>114</v>
      </c>
      <c r="E9" s="38" t="s">
        <v>115</v>
      </c>
      <c r="F9" s="38" t="s">
        <v>80</v>
      </c>
      <c r="G9" s="38" t="s">
        <v>116</v>
      </c>
      <c r="H9" s="45" t="s">
        <v>81</v>
      </c>
      <c r="I9" s="46"/>
      <c r="J9" s="45" t="s">
        <v>117</v>
      </c>
      <c r="K9" s="46"/>
    </row>
    <row r="10" spans="1:12" ht="63" customHeight="1" x14ac:dyDescent="0.2">
      <c r="A10" s="40"/>
      <c r="B10" s="42"/>
      <c r="C10" s="44"/>
      <c r="D10" s="39"/>
      <c r="E10" s="39"/>
      <c r="F10" s="39"/>
      <c r="G10" s="39"/>
      <c r="H10" s="4" t="s">
        <v>82</v>
      </c>
      <c r="I10" s="4" t="s">
        <v>83</v>
      </c>
      <c r="J10" s="4" t="s">
        <v>85</v>
      </c>
      <c r="K10" s="4" t="s">
        <v>84</v>
      </c>
    </row>
    <row r="11" spans="1:12" ht="12" customHeight="1" x14ac:dyDescent="0.2">
      <c r="A11" s="5"/>
      <c r="B11" s="6">
        <v>1</v>
      </c>
      <c r="C11" s="6">
        <v>2</v>
      </c>
      <c r="D11" s="7">
        <v>3</v>
      </c>
      <c r="E11" s="7">
        <v>4</v>
      </c>
      <c r="F11" s="7">
        <v>5</v>
      </c>
      <c r="G11" s="7">
        <v>6</v>
      </c>
      <c r="H11" s="4" t="s">
        <v>86</v>
      </c>
      <c r="I11" s="4" t="s">
        <v>87</v>
      </c>
      <c r="J11" s="4" t="s">
        <v>88</v>
      </c>
      <c r="K11" s="4" t="s">
        <v>89</v>
      </c>
    </row>
    <row r="12" spans="1:12" ht="14.25" customHeight="1" x14ac:dyDescent="0.2">
      <c r="A12" s="5"/>
      <c r="B12" s="8"/>
      <c r="C12" s="9" t="s">
        <v>90</v>
      </c>
      <c r="D12" s="10"/>
      <c r="E12" s="10"/>
      <c r="F12" s="10"/>
      <c r="G12" s="10"/>
      <c r="H12" s="11"/>
      <c r="I12" s="11"/>
      <c r="J12" s="11"/>
      <c r="K12" s="11"/>
    </row>
    <row r="13" spans="1:12" x14ac:dyDescent="0.2">
      <c r="A13" s="12"/>
      <c r="B13" s="13">
        <v>10000000</v>
      </c>
      <c r="C13" s="14" t="s">
        <v>3</v>
      </c>
      <c r="D13" s="15">
        <v>21372027.489999995</v>
      </c>
      <c r="E13" s="15">
        <f>E14+E22+E28+E34</f>
        <v>117842000</v>
      </c>
      <c r="F13" s="15">
        <f t="shared" ref="F13:G13" si="0">F14+F22+F28+F34</f>
        <v>28817300</v>
      </c>
      <c r="G13" s="15">
        <f t="shared" si="0"/>
        <v>27722712.119999997</v>
      </c>
      <c r="H13" s="15">
        <f>G13/E13*100</f>
        <v>23.52532384039646</v>
      </c>
      <c r="I13" s="15">
        <f>G13/F13*100</f>
        <v>96.201629299066866</v>
      </c>
      <c r="J13" s="15">
        <f>G13-D13</f>
        <v>6350684.6300000027</v>
      </c>
      <c r="K13" s="15">
        <f>G13/D13*100</f>
        <v>129.71493758826341</v>
      </c>
    </row>
    <row r="14" spans="1:12" ht="27" x14ac:dyDescent="0.2">
      <c r="A14" s="12"/>
      <c r="B14" s="12">
        <v>11000000</v>
      </c>
      <c r="C14" s="16" t="s">
        <v>4</v>
      </c>
      <c r="D14" s="17">
        <v>11503776.540000001</v>
      </c>
      <c r="E14" s="17">
        <v>68645000</v>
      </c>
      <c r="F14" s="17">
        <v>16560000</v>
      </c>
      <c r="G14" s="17">
        <v>15413844.609999999</v>
      </c>
      <c r="H14" s="17">
        <f t="shared" ref="H14:H76" si="1">G14/E14*100</f>
        <v>22.454431655619491</v>
      </c>
      <c r="I14" s="17">
        <f t="shared" ref="I14:I74" si="2">G14/F14*100</f>
        <v>93.0787717995169</v>
      </c>
      <c r="J14" s="17">
        <f t="shared" ref="J14:J76" si="3">G14-D14</f>
        <v>3910068.0699999984</v>
      </c>
      <c r="K14" s="17">
        <f t="shared" ref="K14:K76" si="4">G14/D14*100</f>
        <v>133.98942996158024</v>
      </c>
    </row>
    <row r="15" spans="1:12" x14ac:dyDescent="0.2">
      <c r="A15" s="12"/>
      <c r="B15" s="12">
        <v>11010000</v>
      </c>
      <c r="C15" s="18" t="s">
        <v>5</v>
      </c>
      <c r="D15" s="17">
        <v>11503530.360000001</v>
      </c>
      <c r="E15" s="17">
        <v>68645000</v>
      </c>
      <c r="F15" s="17">
        <v>16560000</v>
      </c>
      <c r="G15" s="17">
        <v>15413403.41</v>
      </c>
      <c r="H15" s="17">
        <f t="shared" si="1"/>
        <v>22.453788928545414</v>
      </c>
      <c r="I15" s="17">
        <f t="shared" si="2"/>
        <v>93.076107548309182</v>
      </c>
      <c r="J15" s="17">
        <f t="shared" si="3"/>
        <v>3909873.0499999989</v>
      </c>
      <c r="K15" s="17">
        <f t="shared" si="4"/>
        <v>133.98846204288193</v>
      </c>
    </row>
    <row r="16" spans="1:12" ht="38.25" x14ac:dyDescent="0.2">
      <c r="A16" s="12"/>
      <c r="B16" s="12">
        <v>11010100</v>
      </c>
      <c r="C16" s="18" t="s">
        <v>6</v>
      </c>
      <c r="D16" s="17">
        <v>9023738.0500000007</v>
      </c>
      <c r="E16" s="17">
        <v>56082000</v>
      </c>
      <c r="F16" s="17">
        <v>13500000</v>
      </c>
      <c r="G16" s="17">
        <v>12051221.83</v>
      </c>
      <c r="H16" s="17">
        <f t="shared" si="1"/>
        <v>21.488573570842696</v>
      </c>
      <c r="I16" s="17">
        <f t="shared" si="2"/>
        <v>89.268309851851853</v>
      </c>
      <c r="J16" s="17">
        <f t="shared" si="3"/>
        <v>3027483.7799999993</v>
      </c>
      <c r="K16" s="17">
        <f t="shared" si="4"/>
        <v>133.55021791662048</v>
      </c>
    </row>
    <row r="17" spans="1:11" ht="63.75" x14ac:dyDescent="0.2">
      <c r="A17" s="12"/>
      <c r="B17" s="12">
        <v>11010200</v>
      </c>
      <c r="C17" s="18" t="s">
        <v>7</v>
      </c>
      <c r="D17" s="17">
        <v>1064362.5900000001</v>
      </c>
      <c r="E17" s="17">
        <v>4606000</v>
      </c>
      <c r="F17" s="17">
        <v>1110000</v>
      </c>
      <c r="G17" s="17">
        <v>912788.21</v>
      </c>
      <c r="H17" s="17">
        <f t="shared" si="1"/>
        <v>19.817373208858012</v>
      </c>
      <c r="I17" s="17">
        <f t="shared" si="2"/>
        <v>82.233172072072065</v>
      </c>
      <c r="J17" s="17">
        <f t="shared" si="3"/>
        <v>-151574.38000000012</v>
      </c>
      <c r="K17" s="17">
        <f t="shared" si="4"/>
        <v>85.759140595123682</v>
      </c>
    </row>
    <row r="18" spans="1:11" ht="38.25" x14ac:dyDescent="0.2">
      <c r="A18" s="12"/>
      <c r="B18" s="12">
        <v>11010400</v>
      </c>
      <c r="C18" s="18" t="s">
        <v>8</v>
      </c>
      <c r="D18" s="17">
        <v>1245932.68</v>
      </c>
      <c r="E18" s="17">
        <v>7315000</v>
      </c>
      <c r="F18" s="17">
        <v>1800000</v>
      </c>
      <c r="G18" s="17">
        <v>2315072.48</v>
      </c>
      <c r="H18" s="17">
        <f t="shared" si="1"/>
        <v>31.64829090909091</v>
      </c>
      <c r="I18" s="17">
        <f t="shared" si="2"/>
        <v>128.61513777777779</v>
      </c>
      <c r="J18" s="17">
        <f t="shared" si="3"/>
        <v>1069139.8</v>
      </c>
      <c r="K18" s="17">
        <f t="shared" si="4"/>
        <v>185.8103986806093</v>
      </c>
    </row>
    <row r="19" spans="1:11" ht="38.25" x14ac:dyDescent="0.2">
      <c r="A19" s="12"/>
      <c r="B19" s="12">
        <v>11010500</v>
      </c>
      <c r="C19" s="18" t="s">
        <v>9</v>
      </c>
      <c r="D19" s="17">
        <v>169497.03999999998</v>
      </c>
      <c r="E19" s="17">
        <v>642000</v>
      </c>
      <c r="F19" s="17">
        <v>150000</v>
      </c>
      <c r="G19" s="17">
        <v>134320.89000000001</v>
      </c>
      <c r="H19" s="17">
        <f t="shared" si="1"/>
        <v>20.922257009345795</v>
      </c>
      <c r="I19" s="17">
        <f t="shared" si="2"/>
        <v>89.547260000000009</v>
      </c>
      <c r="J19" s="17">
        <f t="shared" si="3"/>
        <v>-35176.149999999965</v>
      </c>
      <c r="K19" s="17">
        <f t="shared" si="4"/>
        <v>79.246746727848489</v>
      </c>
    </row>
    <row r="20" spans="1:11" x14ac:dyDescent="0.2">
      <c r="A20" s="12"/>
      <c r="B20" s="12">
        <v>11020000</v>
      </c>
      <c r="C20" s="18" t="s">
        <v>10</v>
      </c>
      <c r="D20" s="17">
        <v>246.18</v>
      </c>
      <c r="E20" s="17">
        <v>0</v>
      </c>
      <c r="F20" s="17">
        <v>0</v>
      </c>
      <c r="G20" s="17">
        <v>441.2</v>
      </c>
      <c r="H20" s="17"/>
      <c r="I20" s="17"/>
      <c r="J20" s="17">
        <f t="shared" si="3"/>
        <v>195.01999999999998</v>
      </c>
      <c r="K20" s="17">
        <f t="shared" si="4"/>
        <v>179.21845803883338</v>
      </c>
    </row>
    <row r="21" spans="1:11" ht="25.5" x14ac:dyDescent="0.2">
      <c r="A21" s="12"/>
      <c r="B21" s="12">
        <v>11020200</v>
      </c>
      <c r="C21" s="18" t="s">
        <v>11</v>
      </c>
      <c r="D21" s="17">
        <v>246.18</v>
      </c>
      <c r="E21" s="17">
        <v>0</v>
      </c>
      <c r="F21" s="17">
        <v>0</v>
      </c>
      <c r="G21" s="17">
        <v>441.2</v>
      </c>
      <c r="H21" s="17"/>
      <c r="I21" s="17"/>
      <c r="J21" s="17">
        <f t="shared" si="3"/>
        <v>195.01999999999998</v>
      </c>
      <c r="K21" s="17">
        <f t="shared" si="4"/>
        <v>179.21845803883338</v>
      </c>
    </row>
    <row r="22" spans="1:11" ht="27" x14ac:dyDescent="0.2">
      <c r="A22" s="12"/>
      <c r="B22" s="12">
        <v>13000000</v>
      </c>
      <c r="C22" s="16" t="s">
        <v>12</v>
      </c>
      <c r="D22" s="17">
        <v>49656.41</v>
      </c>
      <c r="E22" s="17">
        <v>255000</v>
      </c>
      <c r="F22" s="17">
        <v>63000</v>
      </c>
      <c r="G22" s="17">
        <v>106825.17</v>
      </c>
      <c r="H22" s="17">
        <f t="shared" si="1"/>
        <v>41.892223529411766</v>
      </c>
      <c r="I22" s="17">
        <f t="shared" si="2"/>
        <v>169.56376190476189</v>
      </c>
      <c r="J22" s="17">
        <f t="shared" si="3"/>
        <v>57168.759999999995</v>
      </c>
      <c r="K22" s="17">
        <f t="shared" si="4"/>
        <v>215.12866113357768</v>
      </c>
    </row>
    <row r="23" spans="1:11" ht="25.5" x14ac:dyDescent="0.2">
      <c r="A23" s="12"/>
      <c r="B23" s="12">
        <v>13010000</v>
      </c>
      <c r="C23" s="18" t="s">
        <v>13</v>
      </c>
      <c r="D23" s="17">
        <v>19237.620000000003</v>
      </c>
      <c r="E23" s="17">
        <v>60000</v>
      </c>
      <c r="F23" s="17">
        <v>15000</v>
      </c>
      <c r="G23" s="17">
        <v>82055.240000000005</v>
      </c>
      <c r="H23" s="17">
        <f t="shared" si="1"/>
        <v>136.75873333333334</v>
      </c>
      <c r="I23" s="17">
        <f t="shared" si="2"/>
        <v>547.03493333333336</v>
      </c>
      <c r="J23" s="17">
        <f t="shared" si="3"/>
        <v>62817.62</v>
      </c>
      <c r="K23" s="17">
        <f t="shared" si="4"/>
        <v>426.53529906506105</v>
      </c>
    </row>
    <row r="24" spans="1:11" ht="38.25" x14ac:dyDescent="0.2">
      <c r="A24" s="12"/>
      <c r="B24" s="12">
        <v>13010100</v>
      </c>
      <c r="C24" s="18" t="s">
        <v>14</v>
      </c>
      <c r="D24" s="17">
        <v>11270.2</v>
      </c>
      <c r="E24" s="17">
        <v>30000</v>
      </c>
      <c r="F24" s="17">
        <v>7500</v>
      </c>
      <c r="G24" s="17">
        <v>38913.730000000003</v>
      </c>
      <c r="H24" s="17">
        <f t="shared" si="1"/>
        <v>129.71243333333337</v>
      </c>
      <c r="I24" s="17">
        <f t="shared" si="2"/>
        <v>518.84973333333346</v>
      </c>
      <c r="J24" s="17">
        <f t="shared" si="3"/>
        <v>27643.530000000002</v>
      </c>
      <c r="K24" s="17">
        <f t="shared" si="4"/>
        <v>345.27985306383204</v>
      </c>
    </row>
    <row r="25" spans="1:11" ht="51" x14ac:dyDescent="0.2">
      <c r="A25" s="12"/>
      <c r="B25" s="12">
        <v>13010200</v>
      </c>
      <c r="C25" s="18" t="s">
        <v>15</v>
      </c>
      <c r="D25" s="17">
        <v>7967.42</v>
      </c>
      <c r="E25" s="17">
        <v>30000</v>
      </c>
      <c r="F25" s="17">
        <v>7500</v>
      </c>
      <c r="G25" s="17">
        <v>43141.51</v>
      </c>
      <c r="H25" s="17">
        <f t="shared" si="1"/>
        <v>143.80503333333334</v>
      </c>
      <c r="I25" s="17">
        <f t="shared" si="2"/>
        <v>575.22013333333337</v>
      </c>
      <c r="J25" s="17">
        <f t="shared" si="3"/>
        <v>35174.090000000004</v>
      </c>
      <c r="K25" s="17">
        <f t="shared" si="4"/>
        <v>541.47402797894426</v>
      </c>
    </row>
    <row r="26" spans="1:11" x14ac:dyDescent="0.2">
      <c r="A26" s="12"/>
      <c r="B26" s="12">
        <v>13030000</v>
      </c>
      <c r="C26" s="18" t="s">
        <v>16</v>
      </c>
      <c r="D26" s="17">
        <v>30418.79</v>
      </c>
      <c r="E26" s="17">
        <v>195000</v>
      </c>
      <c r="F26" s="17">
        <v>48000</v>
      </c>
      <c r="G26" s="17">
        <v>24769.93</v>
      </c>
      <c r="H26" s="17">
        <f t="shared" si="1"/>
        <v>12.702528205128205</v>
      </c>
      <c r="I26" s="17">
        <f t="shared" si="2"/>
        <v>51.60402083333333</v>
      </c>
      <c r="J26" s="17">
        <f t="shared" si="3"/>
        <v>-5648.8600000000006</v>
      </c>
      <c r="K26" s="17">
        <f t="shared" si="4"/>
        <v>81.429701838896278</v>
      </c>
    </row>
    <row r="27" spans="1:11" ht="25.5" x14ac:dyDescent="0.2">
      <c r="A27" s="12"/>
      <c r="B27" s="12">
        <v>13030100</v>
      </c>
      <c r="C27" s="18" t="s">
        <v>17</v>
      </c>
      <c r="D27" s="17">
        <v>30418.79</v>
      </c>
      <c r="E27" s="17">
        <v>195000</v>
      </c>
      <c r="F27" s="17">
        <v>48000</v>
      </c>
      <c r="G27" s="17">
        <v>24769.93</v>
      </c>
      <c r="H27" s="17">
        <f t="shared" si="1"/>
        <v>12.702528205128205</v>
      </c>
      <c r="I27" s="17">
        <f t="shared" si="2"/>
        <v>51.60402083333333</v>
      </c>
      <c r="J27" s="17">
        <f t="shared" si="3"/>
        <v>-5648.8600000000006</v>
      </c>
      <c r="K27" s="17">
        <f t="shared" si="4"/>
        <v>81.429701838896278</v>
      </c>
    </row>
    <row r="28" spans="1:11" ht="13.5" x14ac:dyDescent="0.2">
      <c r="A28" s="12"/>
      <c r="B28" s="12">
        <v>14000000</v>
      </c>
      <c r="C28" s="16" t="s">
        <v>18</v>
      </c>
      <c r="D28" s="17">
        <v>803634.16999999993</v>
      </c>
      <c r="E28" s="17">
        <v>4300000</v>
      </c>
      <c r="F28" s="17">
        <v>882000</v>
      </c>
      <c r="G28" s="17">
        <v>953601.02</v>
      </c>
      <c r="H28" s="17">
        <f t="shared" si="1"/>
        <v>22.176767906976742</v>
      </c>
      <c r="I28" s="17">
        <f t="shared" si="2"/>
        <v>108.11802947845806</v>
      </c>
      <c r="J28" s="17">
        <f t="shared" si="3"/>
        <v>149966.85000000009</v>
      </c>
      <c r="K28" s="17">
        <f t="shared" si="4"/>
        <v>118.66108430904576</v>
      </c>
    </row>
    <row r="29" spans="1:11" ht="25.5" x14ac:dyDescent="0.2">
      <c r="A29" s="12"/>
      <c r="B29" s="12">
        <v>14020000</v>
      </c>
      <c r="C29" s="18" t="s">
        <v>19</v>
      </c>
      <c r="D29" s="17">
        <v>93668.09</v>
      </c>
      <c r="E29" s="17">
        <v>450000</v>
      </c>
      <c r="F29" s="17">
        <v>80000</v>
      </c>
      <c r="G29" s="17">
        <v>111917.71</v>
      </c>
      <c r="H29" s="17">
        <f t="shared" si="1"/>
        <v>24.870602222222224</v>
      </c>
      <c r="I29" s="17">
        <f t="shared" si="2"/>
        <v>139.89713750000001</v>
      </c>
      <c r="J29" s="17">
        <f t="shared" si="3"/>
        <v>18249.62000000001</v>
      </c>
      <c r="K29" s="17">
        <f t="shared" si="4"/>
        <v>119.48328400846009</v>
      </c>
    </row>
    <row r="30" spans="1:11" x14ac:dyDescent="0.2">
      <c r="A30" s="12"/>
      <c r="B30" s="12">
        <v>14021900</v>
      </c>
      <c r="C30" s="18" t="s">
        <v>20</v>
      </c>
      <c r="D30" s="17">
        <v>93668.09</v>
      </c>
      <c r="E30" s="17">
        <v>450000</v>
      </c>
      <c r="F30" s="17">
        <v>80000</v>
      </c>
      <c r="G30" s="17">
        <v>111917.71</v>
      </c>
      <c r="H30" s="17">
        <f t="shared" si="1"/>
        <v>24.870602222222224</v>
      </c>
      <c r="I30" s="17">
        <f t="shared" si="2"/>
        <v>139.89713750000001</v>
      </c>
      <c r="J30" s="17">
        <f t="shared" si="3"/>
        <v>18249.62000000001</v>
      </c>
      <c r="K30" s="17">
        <f t="shared" si="4"/>
        <v>119.48328400846009</v>
      </c>
    </row>
    <row r="31" spans="1:11" ht="25.5" x14ac:dyDescent="0.2">
      <c r="A31" s="12"/>
      <c r="B31" s="12">
        <v>14030000</v>
      </c>
      <c r="C31" s="18" t="s">
        <v>21</v>
      </c>
      <c r="D31" s="17">
        <v>302829.63</v>
      </c>
      <c r="E31" s="17">
        <v>1985000</v>
      </c>
      <c r="F31" s="17">
        <v>352000</v>
      </c>
      <c r="G31" s="17">
        <v>377067.87</v>
      </c>
      <c r="H31" s="17">
        <f t="shared" si="1"/>
        <v>18.995862468513856</v>
      </c>
      <c r="I31" s="17">
        <f t="shared" si="2"/>
        <v>107.12155397727273</v>
      </c>
      <c r="J31" s="17">
        <f t="shared" si="3"/>
        <v>74238.239999999991</v>
      </c>
      <c r="K31" s="17">
        <f t="shared" si="4"/>
        <v>124.51485345076702</v>
      </c>
    </row>
    <row r="32" spans="1:11" x14ac:dyDescent="0.2">
      <c r="A32" s="12"/>
      <c r="B32" s="12">
        <v>14031900</v>
      </c>
      <c r="C32" s="18" t="s">
        <v>20</v>
      </c>
      <c r="D32" s="17">
        <v>302829.63</v>
      </c>
      <c r="E32" s="17">
        <v>1985000</v>
      </c>
      <c r="F32" s="17">
        <v>352000</v>
      </c>
      <c r="G32" s="17">
        <v>377067.87</v>
      </c>
      <c r="H32" s="17">
        <f t="shared" si="1"/>
        <v>18.995862468513856</v>
      </c>
      <c r="I32" s="17">
        <f t="shared" si="2"/>
        <v>107.12155397727273</v>
      </c>
      <c r="J32" s="17">
        <f t="shared" si="3"/>
        <v>74238.239999999991</v>
      </c>
      <c r="K32" s="17">
        <f t="shared" si="4"/>
        <v>124.51485345076702</v>
      </c>
    </row>
    <row r="33" spans="1:11" ht="25.5" x14ac:dyDescent="0.2">
      <c r="A33" s="12"/>
      <c r="B33" s="12">
        <v>14040000</v>
      </c>
      <c r="C33" s="18" t="s">
        <v>22</v>
      </c>
      <c r="D33" s="17">
        <v>407136.45</v>
      </c>
      <c r="E33" s="17">
        <v>1865000</v>
      </c>
      <c r="F33" s="17">
        <v>450000</v>
      </c>
      <c r="G33" s="17">
        <v>464615.44</v>
      </c>
      <c r="H33" s="17">
        <f t="shared" si="1"/>
        <v>24.91235603217158</v>
      </c>
      <c r="I33" s="17">
        <f t="shared" si="2"/>
        <v>103.24787555555555</v>
      </c>
      <c r="J33" s="17">
        <f t="shared" si="3"/>
        <v>57478.989999999991</v>
      </c>
      <c r="K33" s="17">
        <f t="shared" si="4"/>
        <v>114.11786883733942</v>
      </c>
    </row>
    <row r="34" spans="1:11" ht="13.5" x14ac:dyDescent="0.2">
      <c r="A34" s="12"/>
      <c r="B34" s="12">
        <v>18000000</v>
      </c>
      <c r="C34" s="16" t="s">
        <v>23</v>
      </c>
      <c r="D34" s="17">
        <v>9014960.370000001</v>
      </c>
      <c r="E34" s="17">
        <v>44642000</v>
      </c>
      <c r="F34" s="17">
        <v>11312300</v>
      </c>
      <c r="G34" s="17">
        <v>11248441.32</v>
      </c>
      <c r="H34" s="17">
        <f t="shared" si="1"/>
        <v>25.196992339052908</v>
      </c>
      <c r="I34" s="17">
        <f t="shared" si="2"/>
        <v>99.435493400988307</v>
      </c>
      <c r="J34" s="17">
        <f t="shared" si="3"/>
        <v>2233480.9499999993</v>
      </c>
      <c r="K34" s="17">
        <f t="shared" si="4"/>
        <v>124.77527197382454</v>
      </c>
    </row>
    <row r="35" spans="1:11" x14ac:dyDescent="0.2">
      <c r="A35" s="12"/>
      <c r="B35" s="12">
        <v>18010000</v>
      </c>
      <c r="C35" s="18" t="s">
        <v>24</v>
      </c>
      <c r="D35" s="17">
        <v>4491517.209999999</v>
      </c>
      <c r="E35" s="17">
        <v>24606000</v>
      </c>
      <c r="F35" s="17">
        <v>6046300</v>
      </c>
      <c r="G35" s="17">
        <v>5987090.0199999996</v>
      </c>
      <c r="H35" s="17">
        <f t="shared" si="1"/>
        <v>24.331829716329349</v>
      </c>
      <c r="I35" s="17">
        <f t="shared" si="2"/>
        <v>99.020723748408116</v>
      </c>
      <c r="J35" s="17">
        <f t="shared" si="3"/>
        <v>1495572.8100000005</v>
      </c>
      <c r="K35" s="17">
        <f t="shared" si="4"/>
        <v>133.29771968078467</v>
      </c>
    </row>
    <row r="36" spans="1:11" ht="38.25" x14ac:dyDescent="0.2">
      <c r="A36" s="12"/>
      <c r="B36" s="12">
        <v>18010100</v>
      </c>
      <c r="C36" s="18" t="s">
        <v>25</v>
      </c>
      <c r="D36" s="17">
        <v>1958.97</v>
      </c>
      <c r="E36" s="17">
        <v>26000</v>
      </c>
      <c r="F36" s="17">
        <v>6300</v>
      </c>
      <c r="G36" s="17">
        <v>5440.79</v>
      </c>
      <c r="H36" s="17">
        <f t="shared" si="1"/>
        <v>20.926115384615386</v>
      </c>
      <c r="I36" s="17">
        <f t="shared" si="2"/>
        <v>86.361746031746037</v>
      </c>
      <c r="J36" s="17">
        <f t="shared" si="3"/>
        <v>3481.8199999999997</v>
      </c>
      <c r="K36" s="17">
        <f t="shared" si="4"/>
        <v>277.73728030546664</v>
      </c>
    </row>
    <row r="37" spans="1:11" ht="38.25" x14ac:dyDescent="0.2">
      <c r="A37" s="12"/>
      <c r="B37" s="12">
        <v>18010200</v>
      </c>
      <c r="C37" s="18" t="s">
        <v>26</v>
      </c>
      <c r="D37" s="17">
        <v>5815.43</v>
      </c>
      <c r="E37" s="17">
        <v>270000</v>
      </c>
      <c r="F37" s="17">
        <v>45000</v>
      </c>
      <c r="G37" s="17">
        <v>0</v>
      </c>
      <c r="H37" s="17">
        <f t="shared" si="1"/>
        <v>0</v>
      </c>
      <c r="I37" s="17">
        <f t="shared" si="2"/>
        <v>0</v>
      </c>
      <c r="J37" s="17">
        <f t="shared" si="3"/>
        <v>-5815.43</v>
      </c>
      <c r="K37" s="17">
        <f t="shared" si="4"/>
        <v>0</v>
      </c>
    </row>
    <row r="38" spans="1:11" ht="38.25" x14ac:dyDescent="0.2">
      <c r="A38" s="12"/>
      <c r="B38" s="12">
        <v>18010300</v>
      </c>
      <c r="C38" s="18" t="s">
        <v>27</v>
      </c>
      <c r="D38" s="17">
        <v>1944.25</v>
      </c>
      <c r="E38" s="17">
        <v>600000</v>
      </c>
      <c r="F38" s="17">
        <v>45000</v>
      </c>
      <c r="G38" s="17">
        <v>1335.75</v>
      </c>
      <c r="H38" s="17">
        <f t="shared" si="1"/>
        <v>0.22262499999999999</v>
      </c>
      <c r="I38" s="17">
        <f t="shared" si="2"/>
        <v>2.9683333333333333</v>
      </c>
      <c r="J38" s="17">
        <f t="shared" si="3"/>
        <v>-608.5</v>
      </c>
      <c r="K38" s="17">
        <f t="shared" si="4"/>
        <v>68.702584544168701</v>
      </c>
    </row>
    <row r="39" spans="1:11" ht="38.25" x14ac:dyDescent="0.2">
      <c r="A39" s="12"/>
      <c r="B39" s="12">
        <v>18010400</v>
      </c>
      <c r="C39" s="18" t="s">
        <v>28</v>
      </c>
      <c r="D39" s="17">
        <v>182874.23999999999</v>
      </c>
      <c r="E39" s="17">
        <v>950000</v>
      </c>
      <c r="F39" s="17">
        <v>250000</v>
      </c>
      <c r="G39" s="17">
        <v>222293.51</v>
      </c>
      <c r="H39" s="17">
        <f t="shared" si="1"/>
        <v>23.399316842105264</v>
      </c>
      <c r="I39" s="17">
        <f t="shared" si="2"/>
        <v>88.917404000000005</v>
      </c>
      <c r="J39" s="17">
        <f t="shared" si="3"/>
        <v>39419.270000000019</v>
      </c>
      <c r="K39" s="17">
        <f t="shared" si="4"/>
        <v>121.55539785155089</v>
      </c>
    </row>
    <row r="40" spans="1:11" x14ac:dyDescent="0.2">
      <c r="A40" s="12"/>
      <c r="B40" s="12">
        <v>18010500</v>
      </c>
      <c r="C40" s="18" t="s">
        <v>29</v>
      </c>
      <c r="D40" s="17">
        <v>1724708.96</v>
      </c>
      <c r="E40" s="17">
        <v>6555000</v>
      </c>
      <c r="F40" s="17">
        <v>1620000</v>
      </c>
      <c r="G40" s="17">
        <v>1403405.23</v>
      </c>
      <c r="H40" s="17">
        <f t="shared" si="1"/>
        <v>21.409690770404271</v>
      </c>
      <c r="I40" s="17">
        <f t="shared" si="2"/>
        <v>86.629952469135802</v>
      </c>
      <c r="J40" s="17">
        <f t="shared" si="3"/>
        <v>-321303.73</v>
      </c>
      <c r="K40" s="17">
        <f t="shared" si="4"/>
        <v>81.370553673009269</v>
      </c>
    </row>
    <row r="41" spans="1:11" x14ac:dyDescent="0.2">
      <c r="A41" s="12"/>
      <c r="B41" s="12">
        <v>18010600</v>
      </c>
      <c r="C41" s="18" t="s">
        <v>30</v>
      </c>
      <c r="D41" s="17">
        <v>2419356.48</v>
      </c>
      <c r="E41" s="17">
        <v>13100000</v>
      </c>
      <c r="F41" s="17">
        <v>3300000</v>
      </c>
      <c r="G41" s="17">
        <v>4227068.6500000004</v>
      </c>
      <c r="H41" s="17">
        <f t="shared" si="1"/>
        <v>32.267699618320613</v>
      </c>
      <c r="I41" s="17">
        <f t="shared" si="2"/>
        <v>128.0929893939394</v>
      </c>
      <c r="J41" s="17">
        <f t="shared" si="3"/>
        <v>1807712.1700000004</v>
      </c>
      <c r="K41" s="17">
        <f t="shared" si="4"/>
        <v>174.71871900415439</v>
      </c>
    </row>
    <row r="42" spans="1:11" x14ac:dyDescent="0.2">
      <c r="A42" s="12"/>
      <c r="B42" s="12">
        <v>18010700</v>
      </c>
      <c r="C42" s="18" t="s">
        <v>31</v>
      </c>
      <c r="D42" s="17">
        <v>22930.17</v>
      </c>
      <c r="E42" s="17">
        <v>950000</v>
      </c>
      <c r="F42" s="17">
        <v>240000</v>
      </c>
      <c r="G42" s="17">
        <v>23196.09</v>
      </c>
      <c r="H42" s="17">
        <f t="shared" si="1"/>
        <v>2.4416936842105263</v>
      </c>
      <c r="I42" s="17">
        <f t="shared" si="2"/>
        <v>9.6650375000000004</v>
      </c>
      <c r="J42" s="17">
        <f t="shared" si="3"/>
        <v>265.92000000000189</v>
      </c>
      <c r="K42" s="17">
        <f t="shared" si="4"/>
        <v>101.15969484744336</v>
      </c>
    </row>
    <row r="43" spans="1:11" x14ac:dyDescent="0.2">
      <c r="A43" s="12"/>
      <c r="B43" s="12">
        <v>18010900</v>
      </c>
      <c r="C43" s="18" t="s">
        <v>32</v>
      </c>
      <c r="D43" s="17">
        <v>131928.71</v>
      </c>
      <c r="E43" s="17">
        <v>2155000</v>
      </c>
      <c r="F43" s="17">
        <v>540000</v>
      </c>
      <c r="G43" s="17">
        <v>93683.33</v>
      </c>
      <c r="H43" s="17">
        <f t="shared" si="1"/>
        <v>4.3472542923433872</v>
      </c>
      <c r="I43" s="17">
        <f t="shared" si="2"/>
        <v>17.348764814814814</v>
      </c>
      <c r="J43" s="17">
        <f t="shared" si="3"/>
        <v>-38245.37999999999</v>
      </c>
      <c r="K43" s="17">
        <f t="shared" si="4"/>
        <v>71.010570784782175</v>
      </c>
    </row>
    <row r="44" spans="1:11" hidden="1" x14ac:dyDescent="0.2">
      <c r="A44" s="12"/>
      <c r="B44" s="12">
        <v>18011000</v>
      </c>
      <c r="C44" s="18" t="s">
        <v>33</v>
      </c>
      <c r="D44" s="17">
        <v>0</v>
      </c>
      <c r="E44" s="17">
        <v>0</v>
      </c>
      <c r="F44" s="17">
        <v>0</v>
      </c>
      <c r="G44" s="17">
        <v>0</v>
      </c>
      <c r="H44" s="17" t="e">
        <f t="shared" si="1"/>
        <v>#DIV/0!</v>
      </c>
      <c r="I44" s="17" t="e">
        <f t="shared" si="2"/>
        <v>#DIV/0!</v>
      </c>
      <c r="J44" s="17">
        <f t="shared" si="3"/>
        <v>0</v>
      </c>
      <c r="K44" s="17" t="e">
        <f t="shared" si="4"/>
        <v>#DIV/0!</v>
      </c>
    </row>
    <row r="45" spans="1:11" x14ac:dyDescent="0.2">
      <c r="A45" s="12"/>
      <c r="B45" s="12">
        <v>18011100</v>
      </c>
      <c r="C45" s="18"/>
      <c r="D45" s="17"/>
      <c r="E45" s="17">
        <v>0</v>
      </c>
      <c r="F45" s="17">
        <v>0</v>
      </c>
      <c r="G45" s="17">
        <v>10666.67</v>
      </c>
      <c r="H45" s="17" t="e">
        <f t="shared" si="1"/>
        <v>#DIV/0!</v>
      </c>
      <c r="I45" s="17" t="e">
        <f t="shared" si="2"/>
        <v>#DIV/0!</v>
      </c>
      <c r="J45" s="17">
        <f t="shared" si="3"/>
        <v>10666.67</v>
      </c>
      <c r="K45" s="17" t="e">
        <f t="shared" si="4"/>
        <v>#DIV/0!</v>
      </c>
    </row>
    <row r="46" spans="1:11" x14ac:dyDescent="0.2">
      <c r="A46" s="12"/>
      <c r="B46" s="12">
        <v>18030000</v>
      </c>
      <c r="C46" s="18" t="s">
        <v>34</v>
      </c>
      <c r="D46" s="17">
        <v>1882.02</v>
      </c>
      <c r="E46" s="17">
        <v>5000</v>
      </c>
      <c r="F46" s="17">
        <v>1000</v>
      </c>
      <c r="G46" s="17">
        <v>2171.3000000000002</v>
      </c>
      <c r="H46" s="17">
        <f t="shared" si="1"/>
        <v>43.426000000000002</v>
      </c>
      <c r="I46" s="17">
        <f t="shared" si="2"/>
        <v>217.13</v>
      </c>
      <c r="J46" s="17">
        <f t="shared" si="3"/>
        <v>289.2800000000002</v>
      </c>
      <c r="K46" s="17">
        <f t="shared" si="4"/>
        <v>115.37071869586934</v>
      </c>
    </row>
    <row r="47" spans="1:11" x14ac:dyDescent="0.2">
      <c r="A47" s="12"/>
      <c r="B47" s="12">
        <v>18030100</v>
      </c>
      <c r="C47" s="18" t="s">
        <v>35</v>
      </c>
      <c r="D47" s="17">
        <v>0</v>
      </c>
      <c r="E47" s="17">
        <v>0</v>
      </c>
      <c r="F47" s="17">
        <v>0</v>
      </c>
      <c r="G47" s="17">
        <v>1000</v>
      </c>
      <c r="H47" s="17" t="e">
        <f t="shared" si="1"/>
        <v>#DIV/0!</v>
      </c>
      <c r="I47" s="17" t="e">
        <f t="shared" si="2"/>
        <v>#DIV/0!</v>
      </c>
      <c r="J47" s="17">
        <f t="shared" si="3"/>
        <v>1000</v>
      </c>
      <c r="K47" s="17" t="e">
        <f t="shared" si="4"/>
        <v>#DIV/0!</v>
      </c>
    </row>
    <row r="48" spans="1:11" x14ac:dyDescent="0.2">
      <c r="A48" s="12"/>
      <c r="B48" s="12">
        <v>18030200</v>
      </c>
      <c r="C48" s="18" t="s">
        <v>36</v>
      </c>
      <c r="D48" s="17">
        <v>1882.02</v>
      </c>
      <c r="E48" s="17">
        <v>5000</v>
      </c>
      <c r="F48" s="17">
        <v>1000</v>
      </c>
      <c r="G48" s="17">
        <v>1171.3</v>
      </c>
      <c r="H48" s="17">
        <f t="shared" si="1"/>
        <v>23.425999999999998</v>
      </c>
      <c r="I48" s="17">
        <f t="shared" si="2"/>
        <v>117.13</v>
      </c>
      <c r="J48" s="17">
        <f t="shared" si="3"/>
        <v>-710.72</v>
      </c>
      <c r="K48" s="17">
        <f t="shared" si="4"/>
        <v>62.236320549197131</v>
      </c>
    </row>
    <row r="49" spans="1:11" x14ac:dyDescent="0.2">
      <c r="A49" s="12"/>
      <c r="B49" s="12">
        <v>18050000</v>
      </c>
      <c r="C49" s="18" t="s">
        <v>37</v>
      </c>
      <c r="D49" s="17">
        <v>4521561.1400000006</v>
      </c>
      <c r="E49" s="17">
        <v>20031000</v>
      </c>
      <c r="F49" s="17">
        <v>5265000</v>
      </c>
      <c r="G49" s="17">
        <v>5259180</v>
      </c>
      <c r="H49" s="17">
        <f t="shared" si="1"/>
        <v>26.255204433128647</v>
      </c>
      <c r="I49" s="17">
        <f t="shared" si="2"/>
        <v>99.889458689458692</v>
      </c>
      <c r="J49" s="17">
        <f t="shared" si="3"/>
        <v>737618.8599999994</v>
      </c>
      <c r="K49" s="17">
        <f t="shared" si="4"/>
        <v>116.31336693591628</v>
      </c>
    </row>
    <row r="50" spans="1:11" x14ac:dyDescent="0.2">
      <c r="A50" s="12"/>
      <c r="B50" s="12">
        <v>18050300</v>
      </c>
      <c r="C50" s="18" t="s">
        <v>38</v>
      </c>
      <c r="D50" s="17">
        <v>141440.82999999999</v>
      </c>
      <c r="E50" s="17">
        <v>680000</v>
      </c>
      <c r="F50" s="17">
        <v>165000</v>
      </c>
      <c r="G50" s="17">
        <v>181226.28</v>
      </c>
      <c r="H50" s="17">
        <f t="shared" si="1"/>
        <v>26.650923529411763</v>
      </c>
      <c r="I50" s="17">
        <f t="shared" si="2"/>
        <v>109.8341090909091</v>
      </c>
      <c r="J50" s="17">
        <f t="shared" si="3"/>
        <v>39785.450000000012</v>
      </c>
      <c r="K50" s="17">
        <f t="shared" si="4"/>
        <v>128.12868815885767</v>
      </c>
    </row>
    <row r="51" spans="1:11" x14ac:dyDescent="0.2">
      <c r="A51" s="12"/>
      <c r="B51" s="12">
        <v>18050400</v>
      </c>
      <c r="C51" s="18" t="s">
        <v>39</v>
      </c>
      <c r="D51" s="17">
        <v>2940651.77</v>
      </c>
      <c r="E51" s="17">
        <v>11019000</v>
      </c>
      <c r="F51" s="17">
        <v>3000000</v>
      </c>
      <c r="G51" s="17">
        <v>3330384.69</v>
      </c>
      <c r="H51" s="17">
        <f t="shared" si="1"/>
        <v>30.224019330247753</v>
      </c>
      <c r="I51" s="17">
        <f t="shared" si="2"/>
        <v>111.012823</v>
      </c>
      <c r="J51" s="17">
        <f t="shared" si="3"/>
        <v>389732.91999999993</v>
      </c>
      <c r="K51" s="17">
        <f t="shared" si="4"/>
        <v>113.2532836419458</v>
      </c>
    </row>
    <row r="52" spans="1:11" ht="51" x14ac:dyDescent="0.2">
      <c r="A52" s="12"/>
      <c r="B52" s="12">
        <v>18050500</v>
      </c>
      <c r="C52" s="18" t="s">
        <v>40</v>
      </c>
      <c r="D52" s="17">
        <v>1439468.54</v>
      </c>
      <c r="E52" s="17">
        <v>8332000</v>
      </c>
      <c r="F52" s="17">
        <v>2100000</v>
      </c>
      <c r="G52" s="17">
        <v>1747569.03</v>
      </c>
      <c r="H52" s="17">
        <f t="shared" si="1"/>
        <v>20.974184229476716</v>
      </c>
      <c r="I52" s="17">
        <f t="shared" si="2"/>
        <v>83.217572857142869</v>
      </c>
      <c r="J52" s="17">
        <f t="shared" si="3"/>
        <v>308100.49</v>
      </c>
      <c r="K52" s="17">
        <f t="shared" si="4"/>
        <v>121.40376683744682</v>
      </c>
    </row>
    <row r="53" spans="1:11" x14ac:dyDescent="0.2">
      <c r="A53" s="12"/>
      <c r="B53" s="13">
        <v>20000000</v>
      </c>
      <c r="C53" s="14" t="s">
        <v>41</v>
      </c>
      <c r="D53" s="15">
        <v>731444.97</v>
      </c>
      <c r="E53" s="15">
        <f>E54+E61+E71</f>
        <v>2480000</v>
      </c>
      <c r="F53" s="15">
        <f t="shared" ref="F53:G53" si="5">F54+F61+F71</f>
        <v>593850</v>
      </c>
      <c r="G53" s="15">
        <f t="shared" si="5"/>
        <v>696080.61</v>
      </c>
      <c r="H53" s="15">
        <f t="shared" si="1"/>
        <v>28.067766532258066</v>
      </c>
      <c r="I53" s="15">
        <f t="shared" si="2"/>
        <v>117.21488759787826</v>
      </c>
      <c r="J53" s="15">
        <f t="shared" si="3"/>
        <v>-35364.359999999986</v>
      </c>
      <c r="K53" s="15">
        <f t="shared" si="4"/>
        <v>95.165137303493935</v>
      </c>
    </row>
    <row r="54" spans="1:11" ht="13.5" x14ac:dyDescent="0.2">
      <c r="A54" s="12"/>
      <c r="B54" s="12">
        <v>21000000</v>
      </c>
      <c r="C54" s="16" t="s">
        <v>42</v>
      </c>
      <c r="D54" s="17">
        <v>43019.1</v>
      </c>
      <c r="E54" s="17">
        <v>155000</v>
      </c>
      <c r="F54" s="17">
        <v>38400</v>
      </c>
      <c r="G54" s="17">
        <v>59281.58</v>
      </c>
      <c r="H54" s="17">
        <f t="shared" si="1"/>
        <v>38.246180645161296</v>
      </c>
      <c r="I54" s="17">
        <f t="shared" si="2"/>
        <v>154.37911458333332</v>
      </c>
      <c r="J54" s="17">
        <f t="shared" si="3"/>
        <v>16262.480000000003</v>
      </c>
      <c r="K54" s="17">
        <f t="shared" si="4"/>
        <v>137.80292939647737</v>
      </c>
    </row>
    <row r="55" spans="1:11" ht="63.75" x14ac:dyDescent="0.2">
      <c r="A55" s="12"/>
      <c r="B55" s="12">
        <v>21010000</v>
      </c>
      <c r="C55" s="18" t="s">
        <v>43</v>
      </c>
      <c r="D55" s="17">
        <v>0</v>
      </c>
      <c r="E55" s="17">
        <v>0</v>
      </c>
      <c r="F55" s="17">
        <v>0</v>
      </c>
      <c r="G55" s="17">
        <v>140</v>
      </c>
      <c r="H55" s="17" t="e">
        <f t="shared" si="1"/>
        <v>#DIV/0!</v>
      </c>
      <c r="I55" s="17" t="e">
        <f t="shared" si="2"/>
        <v>#DIV/0!</v>
      </c>
      <c r="J55" s="17">
        <f t="shared" si="3"/>
        <v>140</v>
      </c>
      <c r="K55" s="17" t="e">
        <f t="shared" si="4"/>
        <v>#DIV/0!</v>
      </c>
    </row>
    <row r="56" spans="1:11" ht="38.25" x14ac:dyDescent="0.2">
      <c r="A56" s="12"/>
      <c r="B56" s="12">
        <v>21010300</v>
      </c>
      <c r="C56" s="18" t="s">
        <v>44</v>
      </c>
      <c r="D56" s="17">
        <v>0</v>
      </c>
      <c r="E56" s="17">
        <v>0</v>
      </c>
      <c r="F56" s="17">
        <v>0</v>
      </c>
      <c r="G56" s="17">
        <v>140</v>
      </c>
      <c r="H56" s="17" t="e">
        <f t="shared" si="1"/>
        <v>#DIV/0!</v>
      </c>
      <c r="I56" s="17" t="e">
        <f t="shared" si="2"/>
        <v>#DIV/0!</v>
      </c>
      <c r="J56" s="17">
        <f t="shared" si="3"/>
        <v>140</v>
      </c>
      <c r="K56" s="17" t="e">
        <f t="shared" si="4"/>
        <v>#DIV/0!</v>
      </c>
    </row>
    <row r="57" spans="1:11" x14ac:dyDescent="0.2">
      <c r="A57" s="12"/>
      <c r="B57" s="12">
        <v>21080000</v>
      </c>
      <c r="C57" s="18" t="s">
        <v>45</v>
      </c>
      <c r="D57" s="17">
        <v>43019.1</v>
      </c>
      <c r="E57" s="17">
        <v>155000</v>
      </c>
      <c r="F57" s="17">
        <v>38400</v>
      </c>
      <c r="G57" s="17">
        <v>59141.58</v>
      </c>
      <c r="H57" s="17">
        <f t="shared" si="1"/>
        <v>38.155858064516131</v>
      </c>
      <c r="I57" s="17">
        <f t="shared" si="2"/>
        <v>154.01453125</v>
      </c>
      <c r="J57" s="17">
        <f t="shared" si="3"/>
        <v>16122.480000000003</v>
      </c>
      <c r="K57" s="17">
        <f t="shared" si="4"/>
        <v>137.47749255563227</v>
      </c>
    </row>
    <row r="58" spans="1:11" ht="63.75" hidden="1" x14ac:dyDescent="0.2">
      <c r="A58" s="12"/>
      <c r="B58" s="12">
        <v>21080900</v>
      </c>
      <c r="C58" s="18" t="s">
        <v>46</v>
      </c>
      <c r="D58" s="17">
        <v>0</v>
      </c>
      <c r="E58" s="17">
        <v>0</v>
      </c>
      <c r="F58" s="17">
        <v>0</v>
      </c>
      <c r="G58" s="17">
        <v>0</v>
      </c>
      <c r="H58" s="17" t="e">
        <f t="shared" si="1"/>
        <v>#DIV/0!</v>
      </c>
      <c r="I58" s="17"/>
      <c r="J58" s="17">
        <f t="shared" si="3"/>
        <v>0</v>
      </c>
      <c r="K58" s="17"/>
    </row>
    <row r="59" spans="1:11" x14ac:dyDescent="0.2">
      <c r="A59" s="12"/>
      <c r="B59" s="12">
        <v>21081100</v>
      </c>
      <c r="C59" s="18" t="s">
        <v>47</v>
      </c>
      <c r="D59" s="17">
        <v>15983.1</v>
      </c>
      <c r="E59" s="17">
        <v>105000</v>
      </c>
      <c r="F59" s="17">
        <v>26100</v>
      </c>
      <c r="G59" s="17">
        <v>42141.58</v>
      </c>
      <c r="H59" s="17">
        <f t="shared" si="1"/>
        <v>40.134838095238095</v>
      </c>
      <c r="I59" s="17">
        <f t="shared" si="2"/>
        <v>161.46199233716476</v>
      </c>
      <c r="J59" s="17">
        <f t="shared" si="3"/>
        <v>26158.480000000003</v>
      </c>
      <c r="K59" s="17">
        <f t="shared" si="4"/>
        <v>263.66336943396465</v>
      </c>
    </row>
    <row r="60" spans="1:11" ht="38.25" x14ac:dyDescent="0.2">
      <c r="A60" s="12"/>
      <c r="B60" s="12">
        <v>21081500</v>
      </c>
      <c r="C60" s="18" t="s">
        <v>48</v>
      </c>
      <c r="D60" s="17">
        <v>27036</v>
      </c>
      <c r="E60" s="17">
        <v>50000</v>
      </c>
      <c r="F60" s="17">
        <v>12300</v>
      </c>
      <c r="G60" s="17">
        <v>17000</v>
      </c>
      <c r="H60" s="17">
        <f t="shared" si="1"/>
        <v>34</v>
      </c>
      <c r="I60" s="17">
        <f t="shared" si="2"/>
        <v>138.21138211382114</v>
      </c>
      <c r="J60" s="17">
        <f t="shared" si="3"/>
        <v>-10036</v>
      </c>
      <c r="K60" s="17">
        <f t="shared" si="4"/>
        <v>62.879124130788576</v>
      </c>
    </row>
    <row r="61" spans="1:11" ht="27" x14ac:dyDescent="0.2">
      <c r="A61" s="12"/>
      <c r="B61" s="12">
        <v>22000000</v>
      </c>
      <c r="C61" s="16" t="s">
        <v>49</v>
      </c>
      <c r="D61" s="17">
        <v>683303.45</v>
      </c>
      <c r="E61" s="17">
        <v>2275000</v>
      </c>
      <c r="F61" s="17">
        <v>543000</v>
      </c>
      <c r="G61" s="17">
        <v>629489.92000000004</v>
      </c>
      <c r="H61" s="17">
        <f t="shared" si="1"/>
        <v>27.669886593406595</v>
      </c>
      <c r="I61" s="17">
        <f t="shared" si="2"/>
        <v>115.92816206261512</v>
      </c>
      <c r="J61" s="17">
        <f t="shared" si="3"/>
        <v>-53813.529999999912</v>
      </c>
      <c r="K61" s="17">
        <f t="shared" si="4"/>
        <v>92.12450485944423</v>
      </c>
    </row>
    <row r="62" spans="1:11" x14ac:dyDescent="0.2">
      <c r="A62" s="12"/>
      <c r="B62" s="12">
        <v>22010000</v>
      </c>
      <c r="C62" s="18" t="s">
        <v>50</v>
      </c>
      <c r="D62" s="17">
        <v>593174.73</v>
      </c>
      <c r="E62" s="17">
        <v>2050000</v>
      </c>
      <c r="F62" s="17">
        <v>487500</v>
      </c>
      <c r="G62" s="17">
        <v>587971.46</v>
      </c>
      <c r="H62" s="17">
        <f t="shared" si="1"/>
        <v>28.681534634146338</v>
      </c>
      <c r="I62" s="17">
        <f t="shared" si="2"/>
        <v>120.60953025641025</v>
      </c>
      <c r="J62" s="17">
        <f t="shared" si="3"/>
        <v>-5203.2700000000186</v>
      </c>
      <c r="K62" s="17">
        <f t="shared" si="4"/>
        <v>99.122809901224201</v>
      </c>
    </row>
    <row r="63" spans="1:11" x14ac:dyDescent="0.2">
      <c r="A63" s="12"/>
      <c r="B63" s="12">
        <v>22010300</v>
      </c>
      <c r="C63" s="18"/>
      <c r="D63" s="17"/>
      <c r="E63" s="17">
        <v>0</v>
      </c>
      <c r="F63" s="17">
        <v>0</v>
      </c>
      <c r="G63" s="17">
        <v>2270</v>
      </c>
      <c r="H63" s="17" t="e">
        <f t="shared" si="1"/>
        <v>#DIV/0!</v>
      </c>
      <c r="I63" s="17" t="e">
        <f t="shared" si="2"/>
        <v>#DIV/0!</v>
      </c>
      <c r="J63" s="17"/>
      <c r="K63" s="17"/>
    </row>
    <row r="64" spans="1:11" x14ac:dyDescent="0.2">
      <c r="A64" s="12"/>
      <c r="B64" s="12">
        <v>22012500</v>
      </c>
      <c r="C64" s="18" t="s">
        <v>51</v>
      </c>
      <c r="D64" s="17">
        <v>373200.22</v>
      </c>
      <c r="E64" s="17">
        <v>1300000</v>
      </c>
      <c r="F64" s="17">
        <v>300000</v>
      </c>
      <c r="G64" s="17">
        <v>281350.46000000002</v>
      </c>
      <c r="H64" s="17">
        <f t="shared" si="1"/>
        <v>21.64234307692308</v>
      </c>
      <c r="I64" s="17">
        <f t="shared" si="2"/>
        <v>93.783486666666676</v>
      </c>
      <c r="J64" s="17">
        <f t="shared" si="3"/>
        <v>-91849.759999999951</v>
      </c>
      <c r="K64" s="17">
        <f t="shared" si="4"/>
        <v>75.388610435438665</v>
      </c>
    </row>
    <row r="65" spans="1:11" ht="25.5" x14ac:dyDescent="0.2">
      <c r="A65" s="12"/>
      <c r="B65" s="12">
        <v>22012600</v>
      </c>
      <c r="C65" s="18" t="s">
        <v>52</v>
      </c>
      <c r="D65" s="17">
        <v>219974.51</v>
      </c>
      <c r="E65" s="17">
        <v>750000</v>
      </c>
      <c r="F65" s="17">
        <v>187500</v>
      </c>
      <c r="G65" s="17">
        <v>304351</v>
      </c>
      <c r="H65" s="17">
        <f t="shared" si="1"/>
        <v>40.580133333333336</v>
      </c>
      <c r="I65" s="17">
        <f t="shared" si="2"/>
        <v>162.32053333333334</v>
      </c>
      <c r="J65" s="17">
        <f t="shared" si="3"/>
        <v>84376.489999999991</v>
      </c>
      <c r="K65" s="17">
        <f t="shared" si="4"/>
        <v>138.3573942271766</v>
      </c>
    </row>
    <row r="66" spans="1:11" ht="38.25" x14ac:dyDescent="0.2">
      <c r="A66" s="12"/>
      <c r="B66" s="12">
        <v>22080000</v>
      </c>
      <c r="C66" s="18" t="s">
        <v>53</v>
      </c>
      <c r="D66" s="17">
        <v>72591.899999999994</v>
      </c>
      <c r="E66" s="17">
        <v>170000</v>
      </c>
      <c r="F66" s="17">
        <v>42000</v>
      </c>
      <c r="G66" s="17">
        <v>21154.93</v>
      </c>
      <c r="H66" s="17">
        <f t="shared" si="1"/>
        <v>12.444076470588234</v>
      </c>
      <c r="I66" s="17">
        <f t="shared" si="2"/>
        <v>50.368880952380955</v>
      </c>
      <c r="J66" s="17">
        <f t="shared" si="3"/>
        <v>-51436.969999999994</v>
      </c>
      <c r="K66" s="17">
        <f t="shared" si="4"/>
        <v>29.142273449241586</v>
      </c>
    </row>
    <row r="67" spans="1:11" ht="38.25" x14ac:dyDescent="0.2">
      <c r="A67" s="12"/>
      <c r="B67" s="12">
        <v>22080400</v>
      </c>
      <c r="C67" s="18" t="s">
        <v>54</v>
      </c>
      <c r="D67" s="17">
        <v>72591.899999999994</v>
      </c>
      <c r="E67" s="17">
        <v>170000</v>
      </c>
      <c r="F67" s="17">
        <v>42000</v>
      </c>
      <c r="G67" s="17">
        <v>21154.93</v>
      </c>
      <c r="H67" s="17">
        <f t="shared" si="1"/>
        <v>12.444076470588234</v>
      </c>
      <c r="I67" s="17">
        <f t="shared" si="2"/>
        <v>50.368880952380955</v>
      </c>
      <c r="J67" s="17">
        <f t="shared" si="3"/>
        <v>-51436.969999999994</v>
      </c>
      <c r="K67" s="17">
        <f t="shared" si="4"/>
        <v>29.142273449241586</v>
      </c>
    </row>
    <row r="68" spans="1:11" x14ac:dyDescent="0.2">
      <c r="A68" s="12"/>
      <c r="B68" s="12">
        <v>22090000</v>
      </c>
      <c r="C68" s="18" t="s">
        <v>55</v>
      </c>
      <c r="D68" s="17">
        <v>17536.82</v>
      </c>
      <c r="E68" s="17">
        <v>55000</v>
      </c>
      <c r="F68" s="17">
        <v>13500</v>
      </c>
      <c r="G68" s="17">
        <v>20363.53</v>
      </c>
      <c r="H68" s="17">
        <f t="shared" si="1"/>
        <v>37.0246</v>
      </c>
      <c r="I68" s="17">
        <f t="shared" si="2"/>
        <v>150.84096296296295</v>
      </c>
      <c r="J68" s="17">
        <f t="shared" si="3"/>
        <v>2826.7099999999991</v>
      </c>
      <c r="K68" s="17">
        <f t="shared" si="4"/>
        <v>116.11871479549885</v>
      </c>
    </row>
    <row r="69" spans="1:11" ht="38.25" x14ac:dyDescent="0.2">
      <c r="A69" s="12"/>
      <c r="B69" s="12">
        <v>22090100</v>
      </c>
      <c r="C69" s="18" t="s">
        <v>56</v>
      </c>
      <c r="D69" s="17">
        <v>15879.32</v>
      </c>
      <c r="E69" s="17">
        <v>50000</v>
      </c>
      <c r="F69" s="17">
        <v>12300</v>
      </c>
      <c r="G69" s="17">
        <v>19301.03</v>
      </c>
      <c r="H69" s="17">
        <f t="shared" si="1"/>
        <v>38.602060000000002</v>
      </c>
      <c r="I69" s="17">
        <f t="shared" si="2"/>
        <v>156.91894308943088</v>
      </c>
      <c r="J69" s="17">
        <f t="shared" si="3"/>
        <v>3421.7099999999991</v>
      </c>
      <c r="K69" s="17">
        <f t="shared" si="4"/>
        <v>121.54821491096595</v>
      </c>
    </row>
    <row r="70" spans="1:11" ht="38.25" x14ac:dyDescent="0.2">
      <c r="A70" s="12"/>
      <c r="B70" s="12">
        <v>22090400</v>
      </c>
      <c r="C70" s="18" t="s">
        <v>57</v>
      </c>
      <c r="D70" s="17">
        <v>1657.5</v>
      </c>
      <c r="E70" s="17">
        <v>5000</v>
      </c>
      <c r="F70" s="17">
        <v>1200</v>
      </c>
      <c r="G70" s="17">
        <v>1062.5</v>
      </c>
      <c r="H70" s="17">
        <f t="shared" si="1"/>
        <v>21.25</v>
      </c>
      <c r="I70" s="17">
        <f t="shared" si="2"/>
        <v>88.541666666666657</v>
      </c>
      <c r="J70" s="17">
        <f t="shared" si="3"/>
        <v>-595</v>
      </c>
      <c r="K70" s="17">
        <f t="shared" si="4"/>
        <v>64.102564102564102</v>
      </c>
    </row>
    <row r="71" spans="1:11" ht="13.5" x14ac:dyDescent="0.2">
      <c r="A71" s="12"/>
      <c r="B71" s="12">
        <v>24000000</v>
      </c>
      <c r="C71" s="16" t="s">
        <v>58</v>
      </c>
      <c r="D71" s="17">
        <v>5122.42</v>
      </c>
      <c r="E71" s="17">
        <v>50000</v>
      </c>
      <c r="F71" s="17">
        <v>12450</v>
      </c>
      <c r="G71" s="17">
        <v>7309.11</v>
      </c>
      <c r="H71" s="17">
        <f t="shared" si="1"/>
        <v>14.618219999999999</v>
      </c>
      <c r="I71" s="17">
        <f t="shared" si="2"/>
        <v>58.707710843373498</v>
      </c>
      <c r="J71" s="17">
        <f t="shared" si="3"/>
        <v>2186.6899999999996</v>
      </c>
      <c r="K71" s="17">
        <f t="shared" si="4"/>
        <v>142.68861202322338</v>
      </c>
    </row>
    <row r="72" spans="1:11" x14ac:dyDescent="0.2">
      <c r="A72" s="12"/>
      <c r="B72" s="12">
        <v>24060000</v>
      </c>
      <c r="C72" s="18" t="s">
        <v>45</v>
      </c>
      <c r="D72" s="17">
        <v>5122.42</v>
      </c>
      <c r="E72" s="17">
        <v>50000</v>
      </c>
      <c r="F72" s="17">
        <v>12450</v>
      </c>
      <c r="G72" s="17">
        <v>7309.11</v>
      </c>
      <c r="H72" s="17">
        <f t="shared" si="1"/>
        <v>14.618219999999999</v>
      </c>
      <c r="I72" s="17">
        <f t="shared" si="2"/>
        <v>58.707710843373498</v>
      </c>
      <c r="J72" s="17">
        <f t="shared" si="3"/>
        <v>2186.6899999999996</v>
      </c>
      <c r="K72" s="17">
        <f t="shared" si="4"/>
        <v>142.68861202322338</v>
      </c>
    </row>
    <row r="73" spans="1:11" x14ac:dyDescent="0.2">
      <c r="A73" s="12"/>
      <c r="B73" s="12">
        <v>24060300</v>
      </c>
      <c r="C73" s="18" t="s">
        <v>45</v>
      </c>
      <c r="D73" s="17">
        <v>4031.5</v>
      </c>
      <c r="E73" s="17">
        <v>45000</v>
      </c>
      <c r="F73" s="17">
        <v>11250</v>
      </c>
      <c r="G73" s="17">
        <v>6000</v>
      </c>
      <c r="H73" s="17">
        <f t="shared" si="1"/>
        <v>13.333333333333334</v>
      </c>
      <c r="I73" s="17">
        <f t="shared" si="2"/>
        <v>53.333333333333336</v>
      </c>
      <c r="J73" s="17">
        <f t="shared" si="3"/>
        <v>1968.5</v>
      </c>
      <c r="K73" s="17">
        <f t="shared" si="4"/>
        <v>148.82797966017611</v>
      </c>
    </row>
    <row r="74" spans="1:11" ht="63.75" x14ac:dyDescent="0.2">
      <c r="A74" s="12"/>
      <c r="B74" s="12">
        <v>24062200</v>
      </c>
      <c r="C74" s="18" t="s">
        <v>59</v>
      </c>
      <c r="D74" s="17">
        <v>1090.92</v>
      </c>
      <c r="E74" s="17">
        <v>5000</v>
      </c>
      <c r="F74" s="17">
        <v>1200</v>
      </c>
      <c r="G74" s="17">
        <v>1309.1099999999999</v>
      </c>
      <c r="H74" s="17">
        <f t="shared" si="1"/>
        <v>26.182200000000002</v>
      </c>
      <c r="I74" s="17">
        <f t="shared" si="2"/>
        <v>109.09249999999999</v>
      </c>
      <c r="J74" s="17">
        <f t="shared" si="3"/>
        <v>218.18999999999983</v>
      </c>
      <c r="K74" s="17">
        <f t="shared" si="4"/>
        <v>120.00054999450003</v>
      </c>
    </row>
    <row r="75" spans="1:11" x14ac:dyDescent="0.2">
      <c r="A75" s="12"/>
      <c r="B75" s="13">
        <v>30000000</v>
      </c>
      <c r="C75" s="14" t="s">
        <v>60</v>
      </c>
      <c r="D75" s="15">
        <v>6000</v>
      </c>
      <c r="E75" s="15">
        <v>0</v>
      </c>
      <c r="F75" s="15">
        <v>0</v>
      </c>
      <c r="G75" s="15">
        <v>0</v>
      </c>
      <c r="H75" s="15" t="e">
        <f t="shared" si="1"/>
        <v>#DIV/0!</v>
      </c>
      <c r="I75" s="15"/>
      <c r="J75" s="15">
        <f t="shared" si="3"/>
        <v>-6000</v>
      </c>
      <c r="K75" s="15">
        <f t="shared" si="4"/>
        <v>0</v>
      </c>
    </row>
    <row r="76" spans="1:11" x14ac:dyDescent="0.2">
      <c r="A76" s="12"/>
      <c r="B76" s="12">
        <v>31000000</v>
      </c>
      <c r="C76" s="18" t="s">
        <v>61</v>
      </c>
      <c r="D76" s="17">
        <v>6000</v>
      </c>
      <c r="E76" s="17">
        <v>0</v>
      </c>
      <c r="F76" s="17">
        <v>0</v>
      </c>
      <c r="G76" s="17">
        <v>0</v>
      </c>
      <c r="H76" s="17" t="e">
        <f t="shared" si="1"/>
        <v>#DIV/0!</v>
      </c>
      <c r="I76" s="17"/>
      <c r="J76" s="17">
        <f t="shared" si="3"/>
        <v>-6000</v>
      </c>
      <c r="K76" s="17">
        <f t="shared" si="4"/>
        <v>0</v>
      </c>
    </row>
    <row r="77" spans="1:11" ht="63.75" x14ac:dyDescent="0.2">
      <c r="A77" s="12"/>
      <c r="B77" s="12">
        <v>31010000</v>
      </c>
      <c r="C77" s="18" t="s">
        <v>62</v>
      </c>
      <c r="D77" s="17">
        <v>6000</v>
      </c>
      <c r="E77" s="17">
        <v>0</v>
      </c>
      <c r="F77" s="17">
        <v>0</v>
      </c>
      <c r="G77" s="17">
        <v>0</v>
      </c>
      <c r="H77" s="17" t="e">
        <f t="shared" ref="H77:H126" si="6">G77/E77*100</f>
        <v>#DIV/0!</v>
      </c>
      <c r="I77" s="17"/>
      <c r="J77" s="17">
        <f t="shared" ref="J77:J126" si="7">G77-D77</f>
        <v>-6000</v>
      </c>
      <c r="K77" s="17">
        <f t="shared" ref="K77:K126" si="8">G77/D77*100</f>
        <v>0</v>
      </c>
    </row>
    <row r="78" spans="1:11" ht="63.75" x14ac:dyDescent="0.2">
      <c r="A78" s="12"/>
      <c r="B78" s="12">
        <v>31010200</v>
      </c>
      <c r="C78" s="18" t="s">
        <v>63</v>
      </c>
      <c r="D78" s="17">
        <v>6000</v>
      </c>
      <c r="E78" s="17">
        <v>0</v>
      </c>
      <c r="F78" s="17">
        <v>0</v>
      </c>
      <c r="G78" s="17">
        <v>0</v>
      </c>
      <c r="H78" s="17" t="e">
        <f t="shared" si="6"/>
        <v>#DIV/0!</v>
      </c>
      <c r="I78" s="17"/>
      <c r="J78" s="17">
        <f t="shared" si="7"/>
        <v>-6000</v>
      </c>
      <c r="K78" s="17">
        <f t="shared" si="8"/>
        <v>0</v>
      </c>
    </row>
    <row r="79" spans="1:11" x14ac:dyDescent="0.2">
      <c r="A79" s="12"/>
      <c r="B79" s="13">
        <v>40000000</v>
      </c>
      <c r="C79" s="14" t="s">
        <v>64</v>
      </c>
      <c r="D79" s="15">
        <v>18872168</v>
      </c>
      <c r="E79" s="15">
        <f>E81+E83+E87+E89</f>
        <v>87826100</v>
      </c>
      <c r="F79" s="15">
        <f t="shared" ref="F79" si="9">F81+F83+F87+F89</f>
        <v>19360825</v>
      </c>
      <c r="G79" s="15">
        <f>G81+G83+G87+G89</f>
        <v>19170300</v>
      </c>
      <c r="H79" s="15">
        <f t="shared" si="6"/>
        <v>21.82756606521296</v>
      </c>
      <c r="I79" s="15">
        <f t="shared" ref="I79:I95" si="10">G79/F79*100</f>
        <v>99.015925199468512</v>
      </c>
      <c r="J79" s="15">
        <f t="shared" si="7"/>
        <v>298132</v>
      </c>
      <c r="K79" s="15">
        <f t="shared" si="8"/>
        <v>101.57974430918588</v>
      </c>
    </row>
    <row r="80" spans="1:11" x14ac:dyDescent="0.2">
      <c r="A80" s="12"/>
      <c r="B80" s="12">
        <v>41000000</v>
      </c>
      <c r="C80" s="18" t="s">
        <v>65</v>
      </c>
      <c r="D80" s="17">
        <v>18872168</v>
      </c>
      <c r="E80" s="17">
        <v>87826100</v>
      </c>
      <c r="F80" s="17">
        <v>19360825</v>
      </c>
      <c r="G80" s="17">
        <v>19170300</v>
      </c>
      <c r="H80" s="17">
        <f t="shared" si="6"/>
        <v>21.82756606521296</v>
      </c>
      <c r="I80" s="17">
        <f t="shared" si="10"/>
        <v>99.015925199468512</v>
      </c>
      <c r="J80" s="17">
        <f t="shared" si="7"/>
        <v>298132</v>
      </c>
      <c r="K80" s="17">
        <f t="shared" si="8"/>
        <v>101.57974430918588</v>
      </c>
    </row>
    <row r="81" spans="1:11" x14ac:dyDescent="0.2">
      <c r="A81" s="12"/>
      <c r="B81" s="12">
        <v>41020000</v>
      </c>
      <c r="C81" s="18" t="s">
        <v>66</v>
      </c>
      <c r="D81" s="17">
        <v>2545500</v>
      </c>
      <c r="E81" s="17">
        <v>11029700</v>
      </c>
      <c r="F81" s="17">
        <v>2757300</v>
      </c>
      <c r="G81" s="17">
        <v>2757300</v>
      </c>
      <c r="H81" s="17">
        <f t="shared" si="6"/>
        <v>24.99886669628367</v>
      </c>
      <c r="I81" s="17">
        <f t="shared" si="10"/>
        <v>100</v>
      </c>
      <c r="J81" s="17">
        <f t="shared" si="7"/>
        <v>211800</v>
      </c>
      <c r="K81" s="17">
        <f t="shared" si="8"/>
        <v>108.32056570418385</v>
      </c>
    </row>
    <row r="82" spans="1:11" x14ac:dyDescent="0.2">
      <c r="A82" s="12"/>
      <c r="B82" s="12">
        <v>41020100</v>
      </c>
      <c r="C82" s="18" t="s">
        <v>67</v>
      </c>
      <c r="D82" s="17">
        <v>2545500</v>
      </c>
      <c r="E82" s="17">
        <v>11029700</v>
      </c>
      <c r="F82" s="17">
        <v>2757300</v>
      </c>
      <c r="G82" s="17">
        <v>2757300</v>
      </c>
      <c r="H82" s="17">
        <f t="shared" si="6"/>
        <v>24.99886669628367</v>
      </c>
      <c r="I82" s="17">
        <f t="shared" si="10"/>
        <v>100</v>
      </c>
      <c r="J82" s="17">
        <f t="shared" si="7"/>
        <v>211800</v>
      </c>
      <c r="K82" s="17">
        <f t="shared" si="8"/>
        <v>108.32056570418385</v>
      </c>
    </row>
    <row r="83" spans="1:11" x14ac:dyDescent="0.2">
      <c r="A83" s="12"/>
      <c r="B83" s="12">
        <v>41030000</v>
      </c>
      <c r="C83" s="18" t="s">
        <v>68</v>
      </c>
      <c r="D83" s="17">
        <v>14922400</v>
      </c>
      <c r="E83" s="17">
        <v>73149300</v>
      </c>
      <c r="F83" s="17">
        <v>15449000</v>
      </c>
      <c r="G83" s="17">
        <v>15449000</v>
      </c>
      <c r="H83" s="17">
        <f t="shared" si="6"/>
        <v>21.119819328414629</v>
      </c>
      <c r="I83" s="17">
        <f t="shared" si="10"/>
        <v>100</v>
      </c>
      <c r="J83" s="17">
        <f t="shared" si="7"/>
        <v>526600</v>
      </c>
      <c r="K83" s="17">
        <f t="shared" si="8"/>
        <v>103.52892296145393</v>
      </c>
    </row>
    <row r="84" spans="1:11" ht="25.5" x14ac:dyDescent="0.2">
      <c r="A84" s="12"/>
      <c r="B84" s="12">
        <v>41033900</v>
      </c>
      <c r="C84" s="18" t="s">
        <v>69</v>
      </c>
      <c r="D84" s="17">
        <v>10430100</v>
      </c>
      <c r="E84" s="17">
        <v>73149300</v>
      </c>
      <c r="F84" s="17">
        <v>15449000</v>
      </c>
      <c r="G84" s="17">
        <v>15449000</v>
      </c>
      <c r="H84" s="17">
        <f t="shared" si="6"/>
        <v>21.119819328414629</v>
      </c>
      <c r="I84" s="17">
        <f t="shared" si="10"/>
        <v>100</v>
      </c>
      <c r="J84" s="17">
        <f t="shared" si="7"/>
        <v>5018900</v>
      </c>
      <c r="K84" s="17">
        <f t="shared" si="8"/>
        <v>148.11938524079346</v>
      </c>
    </row>
    <row r="85" spans="1:11" ht="25.5" x14ac:dyDescent="0.2">
      <c r="A85" s="12"/>
      <c r="B85" s="12">
        <v>41034200</v>
      </c>
      <c r="C85" s="18" t="s">
        <v>70</v>
      </c>
      <c r="D85" s="17">
        <v>4492300</v>
      </c>
      <c r="E85" s="17">
        <v>0</v>
      </c>
      <c r="F85" s="17">
        <v>0</v>
      </c>
      <c r="G85" s="17">
        <v>0</v>
      </c>
      <c r="H85" s="17" t="e">
        <f t="shared" si="6"/>
        <v>#DIV/0!</v>
      </c>
      <c r="I85" s="17" t="e">
        <f t="shared" si="10"/>
        <v>#DIV/0!</v>
      </c>
      <c r="J85" s="17">
        <f t="shared" si="7"/>
        <v>-4492300</v>
      </c>
      <c r="K85" s="17">
        <f t="shared" si="8"/>
        <v>0</v>
      </c>
    </row>
    <row r="86" spans="1:11" hidden="1" x14ac:dyDescent="0.2">
      <c r="A86" s="12"/>
      <c r="B86" s="12">
        <v>41034500</v>
      </c>
      <c r="C86" s="18"/>
      <c r="D86" s="17"/>
      <c r="E86" s="17"/>
      <c r="F86" s="17"/>
      <c r="G86" s="17"/>
      <c r="H86" s="17"/>
      <c r="I86" s="17"/>
      <c r="J86" s="17">
        <f t="shared" si="7"/>
        <v>0</v>
      </c>
      <c r="K86" s="17" t="e">
        <f t="shared" si="8"/>
        <v>#DIV/0!</v>
      </c>
    </row>
    <row r="87" spans="1:11" x14ac:dyDescent="0.2">
      <c r="A87" s="12"/>
      <c r="B87" s="12">
        <v>41040000</v>
      </c>
      <c r="C87" s="18" t="s">
        <v>71</v>
      </c>
      <c r="D87" s="17">
        <v>910218</v>
      </c>
      <c r="E87" s="17">
        <v>0</v>
      </c>
      <c r="F87" s="17">
        <v>0</v>
      </c>
      <c r="G87" s="17">
        <v>0</v>
      </c>
      <c r="H87" s="17" t="e">
        <f t="shared" si="6"/>
        <v>#DIV/0!</v>
      </c>
      <c r="I87" s="17" t="e">
        <f t="shared" si="10"/>
        <v>#DIV/0!</v>
      </c>
      <c r="J87" s="17">
        <f t="shared" si="7"/>
        <v>-910218</v>
      </c>
      <c r="K87" s="17">
        <f t="shared" si="8"/>
        <v>0</v>
      </c>
    </row>
    <row r="88" spans="1:11" ht="51" x14ac:dyDescent="0.2">
      <c r="A88" s="12"/>
      <c r="B88" s="12">
        <v>41040200</v>
      </c>
      <c r="C88" s="18" t="s">
        <v>72</v>
      </c>
      <c r="D88" s="17">
        <v>910218</v>
      </c>
      <c r="E88" s="17">
        <v>0</v>
      </c>
      <c r="F88" s="17">
        <v>0</v>
      </c>
      <c r="G88" s="17">
        <v>0</v>
      </c>
      <c r="H88" s="17" t="e">
        <f t="shared" si="6"/>
        <v>#DIV/0!</v>
      </c>
      <c r="I88" s="17" t="e">
        <f t="shared" si="10"/>
        <v>#DIV/0!</v>
      </c>
      <c r="J88" s="17">
        <f t="shared" si="7"/>
        <v>-910218</v>
      </c>
      <c r="K88" s="17">
        <f t="shared" si="8"/>
        <v>0</v>
      </c>
    </row>
    <row r="89" spans="1:11" ht="25.5" x14ac:dyDescent="0.2">
      <c r="A89" s="12"/>
      <c r="B89" s="12">
        <v>41050000</v>
      </c>
      <c r="C89" s="18" t="s">
        <v>73</v>
      </c>
      <c r="D89" s="17">
        <v>494050</v>
      </c>
      <c r="E89" s="17">
        <v>3647100</v>
      </c>
      <c r="F89" s="17">
        <v>1154525</v>
      </c>
      <c r="G89" s="17">
        <v>964000</v>
      </c>
      <c r="H89" s="17">
        <f t="shared" si="6"/>
        <v>26.431959639165363</v>
      </c>
      <c r="I89" s="17">
        <f t="shared" si="10"/>
        <v>83.497542279292347</v>
      </c>
      <c r="J89" s="17">
        <f t="shared" si="7"/>
        <v>469950</v>
      </c>
      <c r="K89" s="17">
        <f t="shared" si="8"/>
        <v>195.1219512195122</v>
      </c>
    </row>
    <row r="90" spans="1:11" ht="38.25" x14ac:dyDescent="0.2">
      <c r="A90" s="12"/>
      <c r="B90" s="12">
        <v>41051000</v>
      </c>
      <c r="C90" s="18" t="s">
        <v>74</v>
      </c>
      <c r="D90" s="17">
        <v>206700</v>
      </c>
      <c r="E90" s="17">
        <v>1141900</v>
      </c>
      <c r="F90" s="17">
        <v>241200</v>
      </c>
      <c r="G90" s="17">
        <v>241200</v>
      </c>
      <c r="H90" s="17">
        <f t="shared" si="6"/>
        <v>21.122690253086958</v>
      </c>
      <c r="I90" s="17">
        <f t="shared" si="10"/>
        <v>100</v>
      </c>
      <c r="J90" s="17">
        <f t="shared" si="7"/>
        <v>34500</v>
      </c>
      <c r="K90" s="17">
        <f t="shared" si="8"/>
        <v>116.69085631349783</v>
      </c>
    </row>
    <row r="91" spans="1:11" hidden="1" x14ac:dyDescent="0.2">
      <c r="A91" s="12"/>
      <c r="B91" s="12">
        <v>41051100</v>
      </c>
      <c r="C91" s="18"/>
      <c r="D91" s="17"/>
      <c r="E91" s="17"/>
      <c r="F91" s="17"/>
      <c r="G91" s="17"/>
      <c r="H91" s="17"/>
      <c r="I91" s="17"/>
      <c r="J91" s="17">
        <f t="shared" si="7"/>
        <v>0</v>
      </c>
      <c r="K91" s="17" t="e">
        <f t="shared" si="8"/>
        <v>#DIV/0!</v>
      </c>
    </row>
    <row r="92" spans="1:11" ht="38.25" x14ac:dyDescent="0.2">
      <c r="A92" s="12"/>
      <c r="B92" s="12">
        <v>41051200</v>
      </c>
      <c r="C92" s="18" t="s">
        <v>75</v>
      </c>
      <c r="D92" s="17">
        <v>46500</v>
      </c>
      <c r="E92" s="17">
        <v>293600</v>
      </c>
      <c r="F92" s="17">
        <v>43650</v>
      </c>
      <c r="G92" s="17">
        <v>43650</v>
      </c>
      <c r="H92" s="17">
        <f t="shared" si="6"/>
        <v>14.867166212534061</v>
      </c>
      <c r="I92" s="17">
        <f t="shared" si="10"/>
        <v>100</v>
      </c>
      <c r="J92" s="17">
        <f t="shared" si="7"/>
        <v>-2850</v>
      </c>
      <c r="K92" s="17">
        <f t="shared" si="8"/>
        <v>93.870967741935488</v>
      </c>
    </row>
    <row r="93" spans="1:11" ht="38.25" x14ac:dyDescent="0.2">
      <c r="A93" s="12"/>
      <c r="B93" s="12">
        <v>41051500</v>
      </c>
      <c r="C93" s="18" t="s">
        <v>76</v>
      </c>
      <c r="D93" s="17">
        <v>142200</v>
      </c>
      <c r="E93" s="17">
        <v>0</v>
      </c>
      <c r="F93" s="17">
        <v>0</v>
      </c>
      <c r="G93" s="17">
        <v>0</v>
      </c>
      <c r="H93" s="17" t="e">
        <f t="shared" si="6"/>
        <v>#DIV/0!</v>
      </c>
      <c r="I93" s="17" t="e">
        <f t="shared" si="10"/>
        <v>#DIV/0!</v>
      </c>
      <c r="J93" s="17">
        <f t="shared" si="7"/>
        <v>-142200</v>
      </c>
      <c r="K93" s="17"/>
    </row>
    <row r="94" spans="1:11" x14ac:dyDescent="0.2">
      <c r="A94" s="12"/>
      <c r="B94" s="12">
        <v>41053900</v>
      </c>
      <c r="C94" s="18" t="s">
        <v>77</v>
      </c>
      <c r="D94" s="17">
        <v>98650</v>
      </c>
      <c r="E94" s="17">
        <v>1613800</v>
      </c>
      <c r="F94" s="17">
        <v>579975</v>
      </c>
      <c r="G94" s="17">
        <v>389450</v>
      </c>
      <c r="H94" s="17">
        <f t="shared" si="6"/>
        <v>24.132482339819063</v>
      </c>
      <c r="I94" s="17">
        <f t="shared" si="10"/>
        <v>67.149446096814515</v>
      </c>
      <c r="J94" s="17">
        <f t="shared" si="7"/>
        <v>290800</v>
      </c>
      <c r="K94" s="17">
        <f t="shared" si="8"/>
        <v>394.7795235681703</v>
      </c>
    </row>
    <row r="95" spans="1:11" ht="38.25" x14ac:dyDescent="0.2">
      <c r="A95" s="12"/>
      <c r="B95" s="12">
        <v>41055000</v>
      </c>
      <c r="C95" s="18" t="s">
        <v>119</v>
      </c>
      <c r="D95" s="17">
        <v>0</v>
      </c>
      <c r="E95" s="17">
        <v>597800</v>
      </c>
      <c r="F95" s="17">
        <v>289700</v>
      </c>
      <c r="G95" s="17">
        <v>289700</v>
      </c>
      <c r="H95" s="17">
        <f t="shared" si="6"/>
        <v>48.461023753763797</v>
      </c>
      <c r="I95" s="17">
        <f t="shared" si="10"/>
        <v>100</v>
      </c>
      <c r="J95" s="17">
        <f t="shared" si="7"/>
        <v>289700</v>
      </c>
      <c r="K95" s="17" t="e">
        <f t="shared" si="8"/>
        <v>#DIV/0!</v>
      </c>
    </row>
    <row r="96" spans="1:11" s="20" customFormat="1" x14ac:dyDescent="0.2">
      <c r="A96" s="36" t="s">
        <v>78</v>
      </c>
      <c r="B96" s="36"/>
      <c r="C96" s="36"/>
      <c r="D96" s="19">
        <v>22109472.459999997</v>
      </c>
      <c r="E96" s="19">
        <f>E13+E53+E75</f>
        <v>120322000</v>
      </c>
      <c r="F96" s="19">
        <f t="shared" ref="F96:G96" si="11">F13+F53+F75</f>
        <v>29411150</v>
      </c>
      <c r="G96" s="19">
        <f t="shared" si="11"/>
        <v>28418792.729999997</v>
      </c>
      <c r="H96" s="19">
        <f t="shared" si="6"/>
        <v>23.618949759811169</v>
      </c>
      <c r="I96" s="19">
        <f>G96/F96*100</f>
        <v>96.625914763618553</v>
      </c>
      <c r="J96" s="19">
        <f t="shared" si="7"/>
        <v>6309320.2699999996</v>
      </c>
      <c r="K96" s="19">
        <f t="shared" si="8"/>
        <v>128.53672913912663</v>
      </c>
    </row>
    <row r="97" spans="1:11" s="20" customFormat="1" x14ac:dyDescent="0.2">
      <c r="A97" s="37" t="s">
        <v>79</v>
      </c>
      <c r="B97" s="37"/>
      <c r="C97" s="37"/>
      <c r="D97" s="21">
        <v>40981640.459999993</v>
      </c>
      <c r="E97" s="21">
        <f>E13+E53+E75+E79</f>
        <v>208148100</v>
      </c>
      <c r="F97" s="21">
        <f t="shared" ref="F97:G97" si="12">F13+F53+F75+F79</f>
        <v>48771975</v>
      </c>
      <c r="G97" s="21">
        <f t="shared" si="12"/>
        <v>47589092.729999997</v>
      </c>
      <c r="H97" s="21">
        <f t="shared" si="6"/>
        <v>22.863092543242043</v>
      </c>
      <c r="I97" s="21">
        <f t="shared" ref="I97:I124" si="13">G97/F97*100</f>
        <v>97.574668095766057</v>
      </c>
      <c r="J97" s="21">
        <f t="shared" si="7"/>
        <v>6607452.2700000033</v>
      </c>
      <c r="K97" s="21">
        <f t="shared" si="8"/>
        <v>116.12295700180471</v>
      </c>
    </row>
    <row r="98" spans="1:11" ht="14.25" customHeight="1" x14ac:dyDescent="0.2">
      <c r="A98" s="5"/>
      <c r="B98" s="22"/>
      <c r="C98" s="23" t="s">
        <v>111</v>
      </c>
      <c r="D98" s="24"/>
      <c r="E98" s="24"/>
      <c r="F98" s="24"/>
      <c r="G98" s="24"/>
      <c r="H98" s="25"/>
      <c r="I98" s="25"/>
      <c r="J98" s="25"/>
      <c r="K98" s="25"/>
    </row>
    <row r="99" spans="1:11" x14ac:dyDescent="0.2">
      <c r="B99" s="26">
        <v>10000000</v>
      </c>
      <c r="C99" s="27" t="s">
        <v>3</v>
      </c>
      <c r="D99" s="28">
        <v>30658.989999999998</v>
      </c>
      <c r="E99" s="28">
        <f>E100</f>
        <v>140000</v>
      </c>
      <c r="F99" s="28">
        <f t="shared" ref="F99:G99" si="14">F100</f>
        <v>35000</v>
      </c>
      <c r="G99" s="28">
        <f t="shared" si="14"/>
        <v>48483.58</v>
      </c>
      <c r="H99" s="28">
        <f t="shared" si="6"/>
        <v>34.631128571428569</v>
      </c>
      <c r="I99" s="28">
        <f t="shared" si="13"/>
        <v>138.52451428571428</v>
      </c>
      <c r="J99" s="28">
        <f t="shared" si="7"/>
        <v>17824.590000000004</v>
      </c>
      <c r="K99" s="28">
        <f t="shared" si="8"/>
        <v>158.1382165557313</v>
      </c>
    </row>
    <row r="100" spans="1:11" ht="13.5" x14ac:dyDescent="0.2">
      <c r="B100" s="12">
        <v>19000000</v>
      </c>
      <c r="C100" s="16" t="s">
        <v>92</v>
      </c>
      <c r="D100" s="17">
        <v>30658.989999999998</v>
      </c>
      <c r="E100" s="17">
        <v>140000</v>
      </c>
      <c r="F100" s="17">
        <v>35000</v>
      </c>
      <c r="G100" s="17">
        <v>48483.58</v>
      </c>
      <c r="H100" s="29">
        <f t="shared" si="6"/>
        <v>34.631128571428569</v>
      </c>
      <c r="I100" s="29">
        <f t="shared" si="13"/>
        <v>138.52451428571428</v>
      </c>
      <c r="J100" s="29">
        <f t="shared" si="7"/>
        <v>17824.590000000004</v>
      </c>
      <c r="K100" s="29">
        <f t="shared" si="8"/>
        <v>158.1382165557313</v>
      </c>
    </row>
    <row r="101" spans="1:11" x14ac:dyDescent="0.2">
      <c r="B101" s="12">
        <v>19010000</v>
      </c>
      <c r="C101" s="18" t="s">
        <v>93</v>
      </c>
      <c r="D101" s="17">
        <v>30658.989999999998</v>
      </c>
      <c r="E101" s="17">
        <v>140000</v>
      </c>
      <c r="F101" s="17">
        <v>35000</v>
      </c>
      <c r="G101" s="17">
        <v>48483.58</v>
      </c>
      <c r="H101" s="29">
        <f t="shared" si="6"/>
        <v>34.631128571428569</v>
      </c>
      <c r="I101" s="29">
        <f t="shared" si="13"/>
        <v>138.52451428571428</v>
      </c>
      <c r="J101" s="29">
        <f t="shared" si="7"/>
        <v>17824.590000000004</v>
      </c>
      <c r="K101" s="29">
        <f t="shared" si="8"/>
        <v>158.1382165557313</v>
      </c>
    </row>
    <row r="102" spans="1:11" ht="51" x14ac:dyDescent="0.2">
      <c r="B102" s="12">
        <v>19010100</v>
      </c>
      <c r="C102" s="18" t="s">
        <v>94</v>
      </c>
      <c r="D102" s="17">
        <v>16153.03</v>
      </c>
      <c r="E102" s="17">
        <v>80000</v>
      </c>
      <c r="F102" s="17">
        <v>20000</v>
      </c>
      <c r="G102" s="17">
        <v>32940.230000000003</v>
      </c>
      <c r="H102" s="29">
        <f t="shared" si="6"/>
        <v>41.175287500000003</v>
      </c>
      <c r="I102" s="29">
        <f t="shared" si="13"/>
        <v>164.70115000000001</v>
      </c>
      <c r="J102" s="29">
        <f t="shared" si="7"/>
        <v>16787.200000000004</v>
      </c>
      <c r="K102" s="29">
        <f t="shared" si="8"/>
        <v>203.92601264282922</v>
      </c>
    </row>
    <row r="103" spans="1:11" ht="25.5" hidden="1" x14ac:dyDescent="0.2">
      <c r="B103" s="12">
        <v>19010200</v>
      </c>
      <c r="C103" s="18" t="s">
        <v>95</v>
      </c>
      <c r="D103" s="17">
        <v>0</v>
      </c>
      <c r="E103" s="17">
        <v>0</v>
      </c>
      <c r="F103" s="17">
        <v>0</v>
      </c>
      <c r="G103" s="17">
        <v>0</v>
      </c>
      <c r="H103" s="29" t="e">
        <f t="shared" si="6"/>
        <v>#DIV/0!</v>
      </c>
      <c r="I103" s="29" t="e">
        <f t="shared" si="13"/>
        <v>#DIV/0!</v>
      </c>
      <c r="J103" s="29">
        <f t="shared" si="7"/>
        <v>0</v>
      </c>
      <c r="K103" s="29" t="e">
        <f t="shared" si="8"/>
        <v>#DIV/0!</v>
      </c>
    </row>
    <row r="104" spans="1:11" ht="51" x14ac:dyDescent="0.2">
      <c r="B104" s="12">
        <v>19010300</v>
      </c>
      <c r="C104" s="18" t="s">
        <v>96</v>
      </c>
      <c r="D104" s="17">
        <v>14505.96</v>
      </c>
      <c r="E104" s="17">
        <v>60000</v>
      </c>
      <c r="F104" s="17">
        <v>15000</v>
      </c>
      <c r="G104" s="17">
        <v>15543.35</v>
      </c>
      <c r="H104" s="29">
        <f t="shared" si="6"/>
        <v>25.905583333333333</v>
      </c>
      <c r="I104" s="29">
        <f t="shared" si="13"/>
        <v>103.62233333333333</v>
      </c>
      <c r="J104" s="29">
        <f t="shared" si="7"/>
        <v>1037.3900000000012</v>
      </c>
      <c r="K104" s="29">
        <f t="shared" si="8"/>
        <v>107.15147429056748</v>
      </c>
    </row>
    <row r="105" spans="1:11" x14ac:dyDescent="0.2">
      <c r="B105" s="26">
        <v>20000000</v>
      </c>
      <c r="C105" s="27" t="s">
        <v>41</v>
      </c>
      <c r="D105" s="28">
        <v>724504.57000000007</v>
      </c>
      <c r="E105" s="28">
        <f>E108+E112</f>
        <v>4283037.1399999997</v>
      </c>
      <c r="F105" s="28">
        <f t="shared" ref="F105:G105" si="15">F108+F112</f>
        <v>1056759.29</v>
      </c>
      <c r="G105" s="28">
        <f t="shared" si="15"/>
        <v>1322450.3</v>
      </c>
      <c r="H105" s="28">
        <f t="shared" si="6"/>
        <v>30.876461183336833</v>
      </c>
      <c r="I105" s="28">
        <f t="shared" si="13"/>
        <v>125.14205576560391</v>
      </c>
      <c r="J105" s="28">
        <f t="shared" si="7"/>
        <v>597945.73</v>
      </c>
      <c r="K105" s="28">
        <f t="shared" si="8"/>
        <v>182.53167126330203</v>
      </c>
    </row>
    <row r="106" spans="1:11" ht="13.5" hidden="1" x14ac:dyDescent="0.2">
      <c r="B106" s="12">
        <v>21000000</v>
      </c>
      <c r="C106" s="16" t="s">
        <v>42</v>
      </c>
      <c r="D106" s="17">
        <v>0</v>
      </c>
      <c r="E106" s="17">
        <v>0</v>
      </c>
      <c r="F106" s="17">
        <v>0</v>
      </c>
      <c r="G106" s="17">
        <v>0</v>
      </c>
      <c r="H106" s="29" t="e">
        <f t="shared" si="6"/>
        <v>#DIV/0!</v>
      </c>
      <c r="I106" s="29" t="e">
        <f t="shared" si="13"/>
        <v>#DIV/0!</v>
      </c>
      <c r="J106" s="29">
        <f t="shared" si="7"/>
        <v>0</v>
      </c>
      <c r="K106" s="29" t="e">
        <f t="shared" si="8"/>
        <v>#DIV/0!</v>
      </c>
    </row>
    <row r="107" spans="1:11" ht="38.25" hidden="1" x14ac:dyDescent="0.2">
      <c r="B107" s="12">
        <v>21110000</v>
      </c>
      <c r="C107" s="18" t="s">
        <v>97</v>
      </c>
      <c r="D107" s="17">
        <v>0</v>
      </c>
      <c r="E107" s="17">
        <v>0</v>
      </c>
      <c r="F107" s="17">
        <v>0</v>
      </c>
      <c r="G107" s="17">
        <v>0</v>
      </c>
      <c r="H107" s="29" t="e">
        <f t="shared" si="6"/>
        <v>#DIV/0!</v>
      </c>
      <c r="I107" s="29" t="e">
        <f t="shared" si="13"/>
        <v>#DIV/0!</v>
      </c>
      <c r="J107" s="29">
        <f t="shared" si="7"/>
        <v>0</v>
      </c>
      <c r="K107" s="29" t="e">
        <f t="shared" si="8"/>
        <v>#DIV/0!</v>
      </c>
    </row>
    <row r="108" spans="1:11" ht="13.5" x14ac:dyDescent="0.2">
      <c r="B108" s="12">
        <v>24000000</v>
      </c>
      <c r="C108" s="16" t="s">
        <v>58</v>
      </c>
      <c r="D108" s="17">
        <v>17319.329999999998</v>
      </c>
      <c r="E108" s="17">
        <v>80000</v>
      </c>
      <c r="F108" s="17">
        <v>6000</v>
      </c>
      <c r="G108" s="17">
        <v>22890.98</v>
      </c>
      <c r="H108" s="29">
        <f t="shared" si="6"/>
        <v>28.613725000000002</v>
      </c>
      <c r="I108" s="29">
        <f t="shared" si="13"/>
        <v>381.51633333333336</v>
      </c>
      <c r="J108" s="29">
        <f t="shared" si="7"/>
        <v>5571.6500000000015</v>
      </c>
      <c r="K108" s="29">
        <f t="shared" si="8"/>
        <v>132.17012436393324</v>
      </c>
    </row>
    <row r="109" spans="1:11" x14ac:dyDescent="0.2">
      <c r="B109" s="12">
        <v>24060000</v>
      </c>
      <c r="C109" s="18" t="s">
        <v>45</v>
      </c>
      <c r="D109" s="17">
        <v>2165.9299999999998</v>
      </c>
      <c r="E109" s="17">
        <v>30000</v>
      </c>
      <c r="F109" s="17">
        <v>6000</v>
      </c>
      <c r="G109" s="17">
        <v>22890.98</v>
      </c>
      <c r="H109" s="29">
        <f t="shared" si="6"/>
        <v>76.303266666666673</v>
      </c>
      <c r="I109" s="29">
        <f t="shared" si="13"/>
        <v>381.51633333333336</v>
      </c>
      <c r="J109" s="29">
        <f t="shared" si="7"/>
        <v>20725.05</v>
      </c>
      <c r="K109" s="29">
        <f t="shared" si="8"/>
        <v>1056.8661037060292</v>
      </c>
    </row>
    <row r="110" spans="1:11" ht="38.25" x14ac:dyDescent="0.2">
      <c r="B110" s="12">
        <v>24062100</v>
      </c>
      <c r="C110" s="18" t="s">
        <v>98</v>
      </c>
      <c r="D110" s="17">
        <v>2165.9299999999998</v>
      </c>
      <c r="E110" s="17">
        <v>30000</v>
      </c>
      <c r="F110" s="17">
        <v>6000</v>
      </c>
      <c r="G110" s="17">
        <v>22890.98</v>
      </c>
      <c r="H110" s="29">
        <f t="shared" si="6"/>
        <v>76.303266666666673</v>
      </c>
      <c r="I110" s="29">
        <f t="shared" si="13"/>
        <v>381.51633333333336</v>
      </c>
      <c r="J110" s="29">
        <f t="shared" si="7"/>
        <v>20725.05</v>
      </c>
      <c r="K110" s="29">
        <f t="shared" si="8"/>
        <v>1056.8661037060292</v>
      </c>
    </row>
    <row r="111" spans="1:11" ht="25.5" x14ac:dyDescent="0.2">
      <c r="B111" s="12">
        <v>24170000</v>
      </c>
      <c r="C111" s="18" t="s">
        <v>99</v>
      </c>
      <c r="D111" s="17">
        <v>15153.4</v>
      </c>
      <c r="E111" s="17">
        <v>50000</v>
      </c>
      <c r="F111" s="17">
        <v>0</v>
      </c>
      <c r="G111" s="17">
        <v>0</v>
      </c>
      <c r="H111" s="29">
        <f t="shared" si="6"/>
        <v>0</v>
      </c>
      <c r="I111" s="29"/>
      <c r="J111" s="29">
        <f t="shared" si="7"/>
        <v>-15153.4</v>
      </c>
      <c r="K111" s="29"/>
    </row>
    <row r="112" spans="1:11" ht="13.5" x14ac:dyDescent="0.2">
      <c r="B112" s="12">
        <v>25000000</v>
      </c>
      <c r="C112" s="16" t="s">
        <v>100</v>
      </c>
      <c r="D112" s="17">
        <v>707185.24</v>
      </c>
      <c r="E112" s="17">
        <v>4203037.1399999997</v>
      </c>
      <c r="F112" s="17">
        <v>1050759.29</v>
      </c>
      <c r="G112" s="17">
        <v>1299559.32</v>
      </c>
      <c r="H112" s="29">
        <f t="shared" si="6"/>
        <v>30.919529776032391</v>
      </c>
      <c r="I112" s="29">
        <f t="shared" si="13"/>
        <v>123.6781185156117</v>
      </c>
      <c r="J112" s="29">
        <f t="shared" si="7"/>
        <v>592374.08000000007</v>
      </c>
      <c r="K112" s="29">
        <f t="shared" si="8"/>
        <v>183.76505143122048</v>
      </c>
    </row>
    <row r="113" spans="2:11" ht="25.5" x14ac:dyDescent="0.2">
      <c r="B113" s="12">
        <v>25010000</v>
      </c>
      <c r="C113" s="18" t="s">
        <v>101</v>
      </c>
      <c r="D113" s="17">
        <v>472941.64</v>
      </c>
      <c r="E113" s="17">
        <v>2698382</v>
      </c>
      <c r="F113" s="17">
        <v>674595.5</v>
      </c>
      <c r="G113" s="17">
        <v>554940.63</v>
      </c>
      <c r="H113" s="29">
        <f t="shared" si="6"/>
        <v>20.565680841333808</v>
      </c>
      <c r="I113" s="29">
        <f t="shared" si="13"/>
        <v>82.262723365335233</v>
      </c>
      <c r="J113" s="29">
        <f t="shared" si="7"/>
        <v>81998.989999999991</v>
      </c>
      <c r="K113" s="29">
        <f t="shared" si="8"/>
        <v>117.33807790745598</v>
      </c>
    </row>
    <row r="114" spans="2:11" ht="25.5" x14ac:dyDescent="0.2">
      <c r="B114" s="12">
        <v>25010100</v>
      </c>
      <c r="C114" s="18" t="s">
        <v>102</v>
      </c>
      <c r="D114" s="17">
        <v>425968.26</v>
      </c>
      <c r="E114" s="17">
        <v>2430875</v>
      </c>
      <c r="F114" s="17">
        <v>607718.75</v>
      </c>
      <c r="G114" s="17">
        <v>468406.73</v>
      </c>
      <c r="H114" s="29">
        <f t="shared" si="6"/>
        <v>19.269058672288782</v>
      </c>
      <c r="I114" s="29">
        <f t="shared" si="13"/>
        <v>77.076234689155129</v>
      </c>
      <c r="J114" s="29">
        <f t="shared" si="7"/>
        <v>42438.469999999972</v>
      </c>
      <c r="K114" s="29">
        <f t="shared" si="8"/>
        <v>109.96282446020741</v>
      </c>
    </row>
    <row r="115" spans="2:11" ht="38.25" x14ac:dyDescent="0.2">
      <c r="B115" s="12">
        <v>25010300</v>
      </c>
      <c r="C115" s="18" t="s">
        <v>103</v>
      </c>
      <c r="D115" s="17">
        <v>25263.58</v>
      </c>
      <c r="E115" s="17">
        <v>156800</v>
      </c>
      <c r="F115" s="17">
        <v>39200</v>
      </c>
      <c r="G115" s="17">
        <v>32385.58</v>
      </c>
      <c r="H115" s="29">
        <f t="shared" si="6"/>
        <v>20.654068877551023</v>
      </c>
      <c r="I115" s="29">
        <f t="shared" si="13"/>
        <v>82.61627551020409</v>
      </c>
      <c r="J115" s="29">
        <f t="shared" si="7"/>
        <v>7122</v>
      </c>
      <c r="K115" s="29">
        <f t="shared" si="8"/>
        <v>128.19077897906789</v>
      </c>
    </row>
    <row r="116" spans="2:11" ht="38.25" x14ac:dyDescent="0.2">
      <c r="B116" s="12">
        <v>25010400</v>
      </c>
      <c r="C116" s="18" t="s">
        <v>104</v>
      </c>
      <c r="D116" s="17">
        <v>21709.8</v>
      </c>
      <c r="E116" s="17">
        <v>110707</v>
      </c>
      <c r="F116" s="17">
        <v>27676.75</v>
      </c>
      <c r="G116" s="17">
        <v>54148.32</v>
      </c>
      <c r="H116" s="29">
        <f t="shared" si="6"/>
        <v>48.911378684274709</v>
      </c>
      <c r="I116" s="29">
        <f t="shared" si="13"/>
        <v>195.64551473709884</v>
      </c>
      <c r="J116" s="29">
        <f t="shared" si="7"/>
        <v>32438.52</v>
      </c>
      <c r="K116" s="29">
        <f t="shared" si="8"/>
        <v>249.41878782853829</v>
      </c>
    </row>
    <row r="117" spans="2:11" x14ac:dyDescent="0.2">
      <c r="B117" s="12">
        <v>25020000</v>
      </c>
      <c r="C117" s="18" t="s">
        <v>105</v>
      </c>
      <c r="D117" s="17">
        <v>234243.6</v>
      </c>
      <c r="E117" s="17">
        <v>1504655.14</v>
      </c>
      <c r="F117" s="17">
        <v>376163.79</v>
      </c>
      <c r="G117" s="17">
        <v>744618.69</v>
      </c>
      <c r="H117" s="29">
        <f t="shared" si="6"/>
        <v>49.487664661817462</v>
      </c>
      <c r="I117" s="29">
        <f t="shared" si="13"/>
        <v>197.9506560160934</v>
      </c>
      <c r="J117" s="29">
        <f t="shared" si="7"/>
        <v>510375.08999999997</v>
      </c>
      <c r="K117" s="29">
        <f t="shared" si="8"/>
        <v>317.88219187205112</v>
      </c>
    </row>
    <row r="118" spans="2:11" x14ac:dyDescent="0.2">
      <c r="B118" s="12">
        <v>25020100</v>
      </c>
      <c r="C118" s="18" t="s">
        <v>106</v>
      </c>
      <c r="D118" s="17">
        <v>28498.1</v>
      </c>
      <c r="E118" s="17">
        <v>741555.14</v>
      </c>
      <c r="F118" s="17">
        <v>185388.79</v>
      </c>
      <c r="G118" s="17">
        <v>543386.14</v>
      </c>
      <c r="H118" s="29">
        <f t="shared" si="6"/>
        <v>73.276565785789032</v>
      </c>
      <c r="I118" s="29">
        <f t="shared" si="13"/>
        <v>293.10625523797853</v>
      </c>
      <c r="J118" s="29">
        <f t="shared" si="7"/>
        <v>514888.04000000004</v>
      </c>
      <c r="K118" s="29">
        <f t="shared" si="8"/>
        <v>1906.7451514311483</v>
      </c>
    </row>
    <row r="119" spans="2:11" ht="63.75" x14ac:dyDescent="0.2">
      <c r="B119" s="12">
        <v>25020200</v>
      </c>
      <c r="C119" s="18" t="s">
        <v>107</v>
      </c>
      <c r="D119" s="17">
        <v>205745.5</v>
      </c>
      <c r="E119" s="17">
        <v>763100</v>
      </c>
      <c r="F119" s="17">
        <v>190775</v>
      </c>
      <c r="G119" s="17">
        <v>201232.55</v>
      </c>
      <c r="H119" s="29">
        <f t="shared" si="6"/>
        <v>26.370403616826106</v>
      </c>
      <c r="I119" s="29">
        <f t="shared" si="13"/>
        <v>105.48161446730442</v>
      </c>
      <c r="J119" s="29">
        <f t="shared" si="7"/>
        <v>-4512.9500000000116</v>
      </c>
      <c r="K119" s="29">
        <f t="shared" si="8"/>
        <v>97.806537688552112</v>
      </c>
    </row>
    <row r="120" spans="2:11" x14ac:dyDescent="0.2">
      <c r="B120" s="26">
        <v>30000000</v>
      </c>
      <c r="C120" s="27" t="s">
        <v>60</v>
      </c>
      <c r="D120" s="28">
        <v>1207385.96</v>
      </c>
      <c r="E120" s="28">
        <f>E121</f>
        <v>1000000</v>
      </c>
      <c r="F120" s="28">
        <f t="shared" ref="F120:G120" si="16">F121</f>
        <v>0</v>
      </c>
      <c r="G120" s="28">
        <f t="shared" si="16"/>
        <v>0</v>
      </c>
      <c r="H120" s="28">
        <f t="shared" si="6"/>
        <v>0</v>
      </c>
      <c r="I120" s="28"/>
      <c r="J120" s="28">
        <f t="shared" si="7"/>
        <v>-1207385.96</v>
      </c>
      <c r="K120" s="28">
        <f t="shared" si="8"/>
        <v>0</v>
      </c>
    </row>
    <row r="121" spans="2:11" x14ac:dyDescent="0.2">
      <c r="B121" s="12">
        <v>33000000</v>
      </c>
      <c r="C121" s="18" t="s">
        <v>108</v>
      </c>
      <c r="D121" s="17">
        <v>1207385.96</v>
      </c>
      <c r="E121" s="17">
        <v>1000000</v>
      </c>
      <c r="F121" s="17">
        <v>0</v>
      </c>
      <c r="G121" s="17">
        <v>0</v>
      </c>
      <c r="H121" s="29">
        <f t="shared" si="6"/>
        <v>0</v>
      </c>
      <c r="I121" s="29"/>
      <c r="J121" s="29">
        <f t="shared" si="7"/>
        <v>-1207385.96</v>
      </c>
      <c r="K121" s="29">
        <f t="shared" si="8"/>
        <v>0</v>
      </c>
    </row>
    <row r="122" spans="2:11" x14ac:dyDescent="0.2">
      <c r="B122" s="12">
        <v>33010000</v>
      </c>
      <c r="C122" s="18" t="s">
        <v>109</v>
      </c>
      <c r="D122" s="17">
        <v>1207385.96</v>
      </c>
      <c r="E122" s="17">
        <v>1000000</v>
      </c>
      <c r="F122" s="17">
        <v>0</v>
      </c>
      <c r="G122" s="17">
        <v>0</v>
      </c>
      <c r="H122" s="29">
        <f t="shared" si="6"/>
        <v>0</v>
      </c>
      <c r="I122" s="29"/>
      <c r="J122" s="29">
        <f t="shared" si="7"/>
        <v>-1207385.96</v>
      </c>
      <c r="K122" s="29">
        <f t="shared" si="8"/>
        <v>0</v>
      </c>
    </row>
    <row r="123" spans="2:11" ht="63.75" x14ac:dyDescent="0.2">
      <c r="B123" s="12">
        <v>33010100</v>
      </c>
      <c r="C123" s="18" t="s">
        <v>110</v>
      </c>
      <c r="D123" s="17">
        <v>1207385.96</v>
      </c>
      <c r="E123" s="17">
        <v>1000000</v>
      </c>
      <c r="F123" s="17">
        <v>0</v>
      </c>
      <c r="G123" s="17">
        <v>0</v>
      </c>
      <c r="H123" s="29">
        <f t="shared" si="6"/>
        <v>0</v>
      </c>
      <c r="I123" s="29"/>
      <c r="J123" s="29">
        <f t="shared" si="7"/>
        <v>-1207385.96</v>
      </c>
      <c r="K123" s="29">
        <f t="shared" si="8"/>
        <v>0</v>
      </c>
    </row>
    <row r="124" spans="2:11" x14ac:dyDescent="0.2">
      <c r="B124" s="49" t="s">
        <v>78</v>
      </c>
      <c r="C124" s="50"/>
      <c r="D124" s="19">
        <v>1962549.52</v>
      </c>
      <c r="E124" s="19">
        <f>E99+E105+E120</f>
        <v>5423037.1399999997</v>
      </c>
      <c r="F124" s="19">
        <f t="shared" ref="F124:G124" si="17">F99+F105+F120</f>
        <v>1091759.29</v>
      </c>
      <c r="G124" s="19">
        <f t="shared" si="17"/>
        <v>1370933.8800000001</v>
      </c>
      <c r="H124" s="19">
        <f t="shared" si="6"/>
        <v>25.279817279658168</v>
      </c>
      <c r="I124" s="19">
        <f t="shared" si="13"/>
        <v>125.57107528711755</v>
      </c>
      <c r="J124" s="19">
        <f t="shared" si="7"/>
        <v>-591615.6399999999</v>
      </c>
      <c r="K124" s="19">
        <f t="shared" si="8"/>
        <v>69.854740786362441</v>
      </c>
    </row>
    <row r="125" spans="2:11" x14ac:dyDescent="0.2">
      <c r="B125" s="51" t="s">
        <v>112</v>
      </c>
      <c r="C125" s="52"/>
      <c r="D125" s="21">
        <v>1962549.52</v>
      </c>
      <c r="E125" s="21">
        <f>E124</f>
        <v>5423037.1399999997</v>
      </c>
      <c r="F125" s="21">
        <f t="shared" ref="F125:G125" si="18">F124</f>
        <v>1091759.29</v>
      </c>
      <c r="G125" s="21">
        <f t="shared" si="18"/>
        <v>1370933.8800000001</v>
      </c>
      <c r="H125" s="21">
        <f t="shared" si="6"/>
        <v>25.279817279658168</v>
      </c>
      <c r="I125" s="21">
        <f>G125/F125*100</f>
        <v>125.57107528711755</v>
      </c>
      <c r="J125" s="21">
        <f t="shared" si="7"/>
        <v>-591615.6399999999</v>
      </c>
      <c r="K125" s="21">
        <f t="shared" si="8"/>
        <v>69.854740786362441</v>
      </c>
    </row>
    <row r="126" spans="2:11" x14ac:dyDescent="0.2">
      <c r="B126" s="53" t="s">
        <v>118</v>
      </c>
      <c r="C126" s="54"/>
      <c r="D126" s="30">
        <f t="shared" ref="D126" si="19">D97+D125</f>
        <v>42944189.979999997</v>
      </c>
      <c r="E126" s="30">
        <f t="shared" ref="E126:G126" si="20">E97+E125</f>
        <v>213571137.13999999</v>
      </c>
      <c r="F126" s="30">
        <f t="shared" si="20"/>
        <v>49863734.289999999</v>
      </c>
      <c r="G126" s="30">
        <f t="shared" si="20"/>
        <v>48960026.609999999</v>
      </c>
      <c r="H126" s="30">
        <f t="shared" si="6"/>
        <v>22.924458457092804</v>
      </c>
      <c r="I126" s="30">
        <f>G126/F126*100</f>
        <v>98.187645404284865</v>
      </c>
      <c r="J126" s="30">
        <f t="shared" si="7"/>
        <v>6015836.6300000027</v>
      </c>
      <c r="K126" s="30">
        <f t="shared" si="8"/>
        <v>114.00849947991031</v>
      </c>
    </row>
  </sheetData>
  <mergeCells count="17">
    <mergeCell ref="B124:C124"/>
    <mergeCell ref="B125:C125"/>
    <mergeCell ref="B126:C126"/>
    <mergeCell ref="G1:K4"/>
    <mergeCell ref="A96:C96"/>
    <mergeCell ref="A97:C97"/>
    <mergeCell ref="D9:D10"/>
    <mergeCell ref="E9:E10"/>
    <mergeCell ref="F9:F10"/>
    <mergeCell ref="A9:A10"/>
    <mergeCell ref="B9:B10"/>
    <mergeCell ref="C9:C10"/>
    <mergeCell ref="G9:G10"/>
    <mergeCell ref="H9:I9"/>
    <mergeCell ref="J9:K9"/>
    <mergeCell ref="A6:K6"/>
    <mergeCell ref="B7:K7"/>
  </mergeCells>
  <pageMargins left="0.59055118110236227" right="0.59055118110236227" top="0.39370078740157483" bottom="0.39370078740157483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2021-04-08T11:19:06Z</cp:lastPrinted>
  <dcterms:created xsi:type="dcterms:W3CDTF">2020-04-02T06:17:40Z</dcterms:created>
  <dcterms:modified xsi:type="dcterms:W3CDTF">2021-04-29T08:26:20Z</dcterms:modified>
</cp:coreProperties>
</file>