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віт 1 квартал\2021\Виконком\"/>
    </mc:Choice>
  </mc:AlternateContent>
  <bookViews>
    <workbookView xWindow="0" yWindow="0" windowWidth="20400" windowHeight="7710"/>
  </bookViews>
  <sheets>
    <sheet name="Лист1" sheetId="1" r:id="rId1"/>
  </sheets>
  <definedNames>
    <definedName name="_xlnm.Print_Area" localSheetId="0">Лист1!$A$1:$J$81</definedName>
  </definedNames>
  <calcPr calcId="162913"/>
</workbook>
</file>

<file path=xl/calcChain.xml><?xml version="1.0" encoding="utf-8"?>
<calcChain xmlns="http://schemas.openxmlformats.org/spreadsheetml/2006/main">
  <c r="M60" i="1" l="1"/>
  <c r="K75" i="1"/>
  <c r="K74" i="1"/>
  <c r="K73" i="1"/>
  <c r="K72" i="1"/>
  <c r="N71" i="1"/>
  <c r="M71" i="1"/>
  <c r="L71" i="1"/>
  <c r="K70" i="1"/>
  <c r="K69" i="1"/>
  <c r="K68" i="1"/>
  <c r="K67" i="1"/>
  <c r="K66" i="1"/>
  <c r="K65" i="1"/>
  <c r="K64" i="1"/>
  <c r="K63" i="1"/>
  <c r="K62" i="1"/>
  <c r="K61" i="1"/>
  <c r="N60" i="1"/>
  <c r="L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N12" i="1"/>
  <c r="N76" i="1" s="1"/>
  <c r="K17" i="1"/>
  <c r="K16" i="1"/>
  <c r="K15" i="1"/>
  <c r="K14" i="1"/>
  <c r="K13" i="1"/>
  <c r="M12" i="1"/>
  <c r="L12" i="1"/>
  <c r="G75" i="1"/>
  <c r="G74" i="1"/>
  <c r="G73" i="1"/>
  <c r="G72" i="1"/>
  <c r="J71" i="1"/>
  <c r="I71" i="1"/>
  <c r="H71" i="1"/>
  <c r="G71" i="1"/>
  <c r="G70" i="1"/>
  <c r="G69" i="1"/>
  <c r="G68" i="1"/>
  <c r="G67" i="1"/>
  <c r="G66" i="1"/>
  <c r="G65" i="1"/>
  <c r="G64" i="1"/>
  <c r="G63" i="1"/>
  <c r="G62" i="1"/>
  <c r="G61" i="1"/>
  <c r="J60" i="1"/>
  <c r="I60" i="1"/>
  <c r="I76" i="1" s="1"/>
  <c r="H60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J44" i="1"/>
  <c r="I44" i="1"/>
  <c r="G44" i="1"/>
  <c r="H43" i="1"/>
  <c r="G43" i="1"/>
  <c r="G42" i="1"/>
  <c r="H41" i="1"/>
  <c r="G41" i="1" s="1"/>
  <c r="H40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J17" i="1"/>
  <c r="I17" i="1"/>
  <c r="H17" i="1"/>
  <c r="G17" i="1" s="1"/>
  <c r="G16" i="1"/>
  <c r="G15" i="1"/>
  <c r="G14" i="1"/>
  <c r="G13" i="1"/>
  <c r="J12" i="1"/>
  <c r="J76" i="1" s="1"/>
  <c r="I12" i="1"/>
  <c r="H12" i="1"/>
  <c r="H76" i="1" s="1"/>
  <c r="G76" i="1" s="1"/>
  <c r="L76" i="1" l="1"/>
  <c r="K71" i="1"/>
  <c r="M76" i="1"/>
  <c r="K60" i="1"/>
  <c r="K44" i="1"/>
  <c r="K12" i="1"/>
  <c r="G12" i="1"/>
  <c r="K76" i="1" l="1"/>
</calcChain>
</file>

<file path=xl/sharedStrings.xml><?xml version="1.0" encoding="utf-8"?>
<sst xmlns="http://schemas.openxmlformats.org/spreadsheetml/2006/main" count="410" uniqueCount="259">
  <si>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</si>
  <si>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</si>
  <si>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</si>
  <si>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</si>
  <si>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</si>
  <si>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</si>
  <si>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</si>
  <si>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</si>
  <si>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</si>
  <si>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</si>
  <si>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</si>
  <si>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</si>
  <si>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</si>
  <si>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</si>
  <si>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</si>
  <si>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</si>
  <si>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</si>
  <si>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</si>
  <si>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</si>
  <si>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</si>
  <si>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</si>
  <si>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</si>
  <si>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</si>
  <si>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</si>
  <si>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</si>
  <si>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</si>
  <si>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</si>
  <si>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</si>
  <si>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</si>
  <si>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</si>
  <si>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</si>
  <si>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</si>
  <si>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</si>
  <si>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</si>
  <si>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</si>
  <si>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</si>
  <si>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</si>
  <si>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</si>
  <si>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</si>
  <si>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</si>
  <si>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</si>
  <si>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</si>
  <si>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</si>
  <si>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</si>
  <si>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</si>
  <si>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</si>
  <si>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</si>
  <si>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</si>
  <si>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</si>
  <si>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</si>
  <si>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</si>
  <si>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</si>
  <si>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</si>
  <si>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</si>
  <si>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</si>
  <si>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</si>
  <si>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</si>
  <si>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</si>
  <si>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</si>
  <si>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</si>
  <si>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</si>
  <si>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</si>
  <si>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</si>
  <si>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</si>
  <si>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</si>
  <si>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</si>
  <si>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</si>
  <si>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</si>
  <si>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</si>
  <si>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</si>
  <si>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</si>
  <si>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</si>
  <si>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</si>
  <si>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</si>
  <si>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</si>
  <si>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</si>
  <si>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</si>
  <si>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</si>
  <si>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</si>
  <si>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</si>
  <si>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</si>
  <si>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</si>
  <si>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</si>
  <si>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</si>
  <si>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</si>
  <si>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</si>
  <si>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</si>
  <si>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</si>
  <si>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</si>
  <si>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</si>
  <si>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</si>
  <si>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</si>
  <si>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</si>
  <si>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</si>
  <si>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</si>
  <si>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</si>
  <si>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</si>
  <si>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</si>
  <si>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</si>
  <si>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</si>
  <si>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</si>
  <si>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</si>
  <si>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</si>
  <si>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</si>
  <si>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</si>
  <si>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невідомих та безрідних на 2021-2023 роки</t>
  </si>
  <si>
    <t>Рішення 2-ої сесії 8-го скликання №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</si>
  <si>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</si>
  <si>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</si>
  <si>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</si>
  <si>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</si>
  <si>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</si>
  <si>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</si>
  <si>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</si>
  <si>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</si>
  <si>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</si>
  <si>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</si>
  <si>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</si>
  <si>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</si>
  <si>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</si>
  <si>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</si>
  <si>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</si>
  <si>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</si>
  <si>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</si>
  <si>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</si>
  <si>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</si>
  <si>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</si>
  <si>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</si>
  <si>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</si>
  <si>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</si>
  <si>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</si>
  <si>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</si>
  <si>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</si>
  <si>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</si>
  <si>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</si>
  <si>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</si>
  <si>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</si>
  <si>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</si>
  <si>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</si>
  <si>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</si>
  <si>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</si>
  <si>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</si>
  <si>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</si>
  <si>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</si>
  <si>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</si>
  <si>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</si>
  <si>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</si>
  <si>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</si>
  <si>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</si>
  <si>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</si>
  <si>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</si>
  <si>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</si>
  <si>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</si>
  <si>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</si>
  <si>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</si>
  <si>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</si>
  <si>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</si>
  <si>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</si>
  <si>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</si>
  <si>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</si>
  <si>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</si>
  <si>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</si>
  <si>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</si>
  <si>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</si>
  <si>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</si>
  <si>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</si>
  <si>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</si>
  <si>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</si>
  <si>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</si>
  <si>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</si>
  <si>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</si>
  <si>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</si>
  <si>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</si>
  <si>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</si>
  <si>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</si>
  <si>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</si>
  <si>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</si>
  <si>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</si>
  <si>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</si>
  <si>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</si>
  <si>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</si>
  <si>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</si>
  <si>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</si>
  <si>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</si>
  <si>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</si>
  <si>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</si>
  <si>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</si>
  <si>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</si>
  <si>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</si>
  <si>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</si>
  <si>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</si>
  <si>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</si>
  <si>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</si>
  <si>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</si>
  <si>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</si>
  <si>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</si>
  <si>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</si>
  <si>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</si>
  <si>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</si>
  <si>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</si>
  <si>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</si>
  <si>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</si>
  <si>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</si>
  <si>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</si>
  <si>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</si>
  <si>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</si>
  <si>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</si>
  <si>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</si>
  <si>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</si>
  <si>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</si>
  <si>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</si>
  <si>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</si>
  <si>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</si>
  <si>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</si>
  <si>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</si>
  <si>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</si>
  <si>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</si>
  <si>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</si>
  <si>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</si>
  <si>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</si>
  <si>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</si>
  <si>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</si>
  <si>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</si>
  <si>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</si>
  <si>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</si>
  <si>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</si>
  <si>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</si>
  <si>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</si>
  <si>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</si>
  <si>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</si>
  <si>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</si>
  <si>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</si>
  <si>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</si>
  <si>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</si>
  <si>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</si>
  <si>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</si>
  <si>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</si>
  <si>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</si>
  <si>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</si>
  <si>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</si>
  <si>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</si>
  <si>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</si>
  <si>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</si>
  <si>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</si>
  <si>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</si>
  <si>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</si>
  <si>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</si>
  <si>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</si>
  <si>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</si>
  <si>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</si>
  <si>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</si>
  <si>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</si>
  <si>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</si>
  <si>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</si>
  <si>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</si>
  <si>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Виконано</t>
  </si>
  <si>
    <t>Кошторис</t>
  </si>
  <si>
    <t>Виконання місцевих/регіональних програм бюджету Менської ТГ за 1 квартал 2021 року</t>
  </si>
  <si>
    <t xml:space="preserve">"Додаток №4 до рішення виконавчого комітету Менської міської ради №__ від 27 квітня 2021 року
"Про виконання бюджету Менської міської територіальної громади за 1 квартал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</si>
</sst>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8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37"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5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2" borderId="1" xfId="0" applyFill="1" applyAlignment="1">
      <alignment horizontal="center" wrapText="1"/>
    </xf>
    <xf numFmtId="0" fontId="0" fillId="2" borderId="1" xfId="0" applyFill="1" applyAlignment="1"/>
    <xf numFmtId="0" fontId="3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topLeftCell="F1" zoomScale="90" zoomScaleNormal="90" workbookViewId="0">
      <selection activeCell="P13" sqref="P13"/>
    </sheetView>
  </sheetViews>
  <sheetFormatPr defaultRowHeight="12.75" x14ac:dyDescent="0.2"/>
  <cols>
    <col min="1" max="3" width="12" customWidth="1"/>
    <col min="4" max="4" width="51.42578125" customWidth="1"/>
    <col min="5" max="5" width="50.42578125" style="1" customWidth="1"/>
    <col min="6" max="6" width="36.140625" style="1" customWidth="1"/>
    <col min="7" max="7" width="9.85546875" bestFit="1" customWidth="1"/>
    <col min="8" max="8" width="14.140625" style="1" bestFit="1" customWidth="1"/>
    <col min="9" max="9" width="8.85546875" style="1" bestFit="1" customWidth="1"/>
    <col min="10" max="10" width="13.7109375" style="1" customWidth="1"/>
    <col min="11" max="11" width="9.85546875" style="1" bestFit="1" customWidth="1"/>
    <col min="12" max="12" width="14.140625" style="1" bestFit="1" customWidth="1"/>
    <col min="13" max="13" width="8.85546875" style="1" bestFit="1" customWidth="1"/>
    <col min="14" max="18" width="9.140625" style="1"/>
  </cols>
  <sheetData>
    <row r="1" spans="1:14" ht="11.25" customHeight="1" x14ac:dyDescent="0.2">
      <c r="A1" s="1"/>
      <c r="B1" s="1"/>
      <c r="C1" s="1"/>
      <c r="D1" s="1"/>
      <c r="G1" s="31"/>
      <c r="H1" s="31"/>
      <c r="I1" s="31"/>
      <c r="J1" s="31"/>
    </row>
    <row r="2" spans="1:14" ht="38.25" customHeight="1" x14ac:dyDescent="0.2">
      <c r="A2" s="1"/>
      <c r="B2" s="1"/>
      <c r="C2" s="1"/>
      <c r="D2" s="1"/>
      <c r="G2" s="32"/>
      <c r="H2" s="32"/>
      <c r="I2" s="32"/>
      <c r="J2" s="33" t="s">
        <v>258</v>
      </c>
      <c r="K2" s="33"/>
      <c r="L2" s="33"/>
      <c r="M2" s="33"/>
      <c r="N2" s="33"/>
    </row>
    <row r="3" spans="1:14" ht="9.75" customHeight="1" x14ac:dyDescent="0.2">
      <c r="A3" s="1"/>
      <c r="B3" s="1"/>
      <c r="C3" s="1"/>
      <c r="D3" s="1"/>
      <c r="G3" s="32"/>
      <c r="H3" s="32"/>
      <c r="I3" s="32"/>
      <c r="J3" s="33"/>
      <c r="K3" s="33"/>
      <c r="L3" s="33"/>
      <c r="M3" s="33"/>
      <c r="N3" s="33"/>
    </row>
    <row r="4" spans="1:14" x14ac:dyDescent="0.2">
      <c r="A4" s="1"/>
      <c r="B4" s="1"/>
      <c r="C4" s="1"/>
      <c r="D4" s="1"/>
      <c r="G4" s="1"/>
      <c r="K4" s="34"/>
      <c r="L4" s="34"/>
      <c r="M4" s="34"/>
      <c r="N4" s="34"/>
    </row>
    <row r="5" spans="1:14" ht="20.25" x14ac:dyDescent="0.3">
      <c r="A5" s="36" t="s">
        <v>257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">
      <c r="A6" s="1"/>
      <c r="B6" s="1"/>
      <c r="C6" s="1"/>
      <c r="D6" s="1"/>
      <c r="G6" s="1"/>
    </row>
    <row r="7" spans="1:14" x14ac:dyDescent="0.2">
      <c r="A7" s="35" t="s">
        <v>0</v>
      </c>
      <c r="B7" s="1"/>
      <c r="C7" s="1"/>
      <c r="D7" s="1"/>
      <c r="G7" s="1"/>
    </row>
    <row r="8" spans="1:14" x14ac:dyDescent="0.2">
      <c r="A8" s="30" t="s">
        <v>1</v>
      </c>
      <c r="B8" s="30" t="s">
        <v>2</v>
      </c>
      <c r="C8" s="30" t="s">
        <v>3</v>
      </c>
      <c r="D8" s="29" t="s">
        <v>4</v>
      </c>
      <c r="E8" s="25" t="s">
        <v>5</v>
      </c>
      <c r="F8" s="28" t="s">
        <v>6</v>
      </c>
      <c r="G8" s="26" t="s">
        <v>256</v>
      </c>
      <c r="H8" s="27"/>
      <c r="I8" s="27"/>
      <c r="J8" s="27"/>
      <c r="K8" s="26" t="s">
        <v>255</v>
      </c>
      <c r="L8" s="27"/>
      <c r="M8" s="27"/>
      <c r="N8" s="27"/>
    </row>
    <row r="9" spans="1:14" ht="12.75" customHeight="1" x14ac:dyDescent="0.2">
      <c r="A9" s="30"/>
      <c r="B9" s="30"/>
      <c r="C9" s="30"/>
      <c r="D9" s="29"/>
      <c r="E9" s="25"/>
      <c r="F9" s="28"/>
      <c r="G9" s="24" t="s">
        <v>7</v>
      </c>
      <c r="H9" s="25" t="s">
        <v>8</v>
      </c>
      <c r="I9" s="25" t="s">
        <v>9</v>
      </c>
      <c r="J9" s="25"/>
      <c r="K9" s="24" t="s">
        <v>7</v>
      </c>
      <c r="L9" s="25" t="s">
        <v>8</v>
      </c>
      <c r="M9" s="25" t="s">
        <v>9</v>
      </c>
      <c r="N9" s="25"/>
    </row>
    <row r="10" spans="1:14" ht="51" x14ac:dyDescent="0.2">
      <c r="A10" s="30"/>
      <c r="B10" s="30"/>
      <c r="C10" s="30"/>
      <c r="D10" s="29"/>
      <c r="E10" s="25"/>
      <c r="F10" s="28"/>
      <c r="G10" s="24"/>
      <c r="H10" s="25"/>
      <c r="I10" s="2" t="s">
        <v>10</v>
      </c>
      <c r="J10" s="2" t="s">
        <v>11</v>
      </c>
      <c r="K10" s="24"/>
      <c r="L10" s="25"/>
      <c r="M10" s="2" t="s">
        <v>10</v>
      </c>
      <c r="N10" s="2" t="s">
        <v>11</v>
      </c>
    </row>
    <row r="11" spans="1:14" x14ac:dyDescent="0.2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K11" s="5">
        <v>7</v>
      </c>
      <c r="L11" s="4">
        <v>8</v>
      </c>
      <c r="M11" s="4">
        <v>9</v>
      </c>
      <c r="N11" s="4">
        <v>10</v>
      </c>
    </row>
    <row r="12" spans="1:14" x14ac:dyDescent="0.2">
      <c r="A12" s="6" t="s">
        <v>12</v>
      </c>
      <c r="B12" s="7" t="s">
        <v>13</v>
      </c>
      <c r="C12" s="7" t="s">
        <v>13</v>
      </c>
      <c r="D12" s="7" t="s">
        <v>14</v>
      </c>
      <c r="E12" s="8" t="s">
        <v>13</v>
      </c>
      <c r="F12" s="8" t="s">
        <v>13</v>
      </c>
      <c r="G12" s="9">
        <f t="shared" ref="G12:G75" si="0">H12+I12</f>
        <v>16522600</v>
      </c>
      <c r="H12" s="10">
        <f>SUM(H13:H59)</f>
        <v>15602600</v>
      </c>
      <c r="I12" s="10">
        <f t="shared" ref="I12:J12" si="1">SUM(I13:I59)</f>
        <v>920000</v>
      </c>
      <c r="J12" s="10">
        <f t="shared" si="1"/>
        <v>750000</v>
      </c>
      <c r="K12" s="9">
        <f t="shared" ref="K12:K75" si="2">L12+M12</f>
        <v>3577423</v>
      </c>
      <c r="L12" s="10">
        <f>SUM(L13:L59)</f>
        <v>3529782</v>
      </c>
      <c r="M12" s="10">
        <f t="shared" ref="M12:N12" si="3">SUM(M13:M59)</f>
        <v>47641</v>
      </c>
      <c r="N12" s="10">
        <f t="shared" si="3"/>
        <v>0</v>
      </c>
    </row>
    <row r="13" spans="1:14" ht="51" x14ac:dyDescent="0.2">
      <c r="A13" s="11" t="s">
        <v>15</v>
      </c>
      <c r="B13" s="12" t="s">
        <v>16</v>
      </c>
      <c r="C13" s="12" t="s">
        <v>17</v>
      </c>
      <c r="D13" s="12" t="s">
        <v>18</v>
      </c>
      <c r="E13" s="13" t="s">
        <v>19</v>
      </c>
      <c r="F13" s="13" t="s">
        <v>20</v>
      </c>
      <c r="G13" s="9">
        <f t="shared" si="0"/>
        <v>200000</v>
      </c>
      <c r="H13" s="14">
        <v>200000</v>
      </c>
      <c r="I13" s="14">
        <v>0</v>
      </c>
      <c r="J13" s="14">
        <v>0</v>
      </c>
      <c r="K13" s="9">
        <f t="shared" si="2"/>
        <v>39439</v>
      </c>
      <c r="L13" s="14">
        <v>39439</v>
      </c>
      <c r="M13" s="14"/>
      <c r="N13" s="14"/>
    </row>
    <row r="14" spans="1:14" ht="51" x14ac:dyDescent="0.2">
      <c r="A14" s="11" t="s">
        <v>15</v>
      </c>
      <c r="B14" s="12" t="s">
        <v>16</v>
      </c>
      <c r="C14" s="12" t="s">
        <v>17</v>
      </c>
      <c r="D14" s="12" t="s">
        <v>18</v>
      </c>
      <c r="E14" s="13" t="s">
        <v>21</v>
      </c>
      <c r="F14" s="13" t="s">
        <v>22</v>
      </c>
      <c r="G14" s="9">
        <f t="shared" si="0"/>
        <v>700</v>
      </c>
      <c r="H14" s="14">
        <v>700</v>
      </c>
      <c r="I14" s="14">
        <v>0</v>
      </c>
      <c r="J14" s="14">
        <v>0</v>
      </c>
      <c r="K14" s="9">
        <f t="shared" si="2"/>
        <v>0</v>
      </c>
      <c r="L14" s="14"/>
      <c r="M14" s="14"/>
      <c r="N14" s="14"/>
    </row>
    <row r="15" spans="1:14" ht="38.25" x14ac:dyDescent="0.2">
      <c r="A15" s="11" t="s">
        <v>23</v>
      </c>
      <c r="B15" s="12" t="s">
        <v>24</v>
      </c>
      <c r="C15" s="12" t="s">
        <v>25</v>
      </c>
      <c r="D15" s="12" t="s">
        <v>26</v>
      </c>
      <c r="E15" s="13" t="s">
        <v>27</v>
      </c>
      <c r="F15" s="13" t="s">
        <v>28</v>
      </c>
      <c r="G15" s="9">
        <f t="shared" si="0"/>
        <v>70000</v>
      </c>
      <c r="H15" s="14">
        <v>70000</v>
      </c>
      <c r="I15" s="14">
        <v>0</v>
      </c>
      <c r="J15" s="14">
        <v>0</v>
      </c>
      <c r="K15" s="9">
        <f t="shared" si="2"/>
        <v>18275</v>
      </c>
      <c r="L15" s="14">
        <v>18275</v>
      </c>
      <c r="M15" s="14"/>
      <c r="N15" s="14"/>
    </row>
    <row r="16" spans="1:14" ht="38.25" x14ac:dyDescent="0.2">
      <c r="A16" s="11" t="s">
        <v>23</v>
      </c>
      <c r="B16" s="12" t="s">
        <v>24</v>
      </c>
      <c r="C16" s="12" t="s">
        <v>25</v>
      </c>
      <c r="D16" s="12" t="s">
        <v>26</v>
      </c>
      <c r="E16" s="13" t="s">
        <v>29</v>
      </c>
      <c r="F16" s="13" t="s">
        <v>30</v>
      </c>
      <c r="G16" s="9">
        <f t="shared" si="0"/>
        <v>450000</v>
      </c>
      <c r="H16" s="14">
        <v>450000</v>
      </c>
      <c r="I16" s="14">
        <v>0</v>
      </c>
      <c r="J16" s="14">
        <v>0</v>
      </c>
      <c r="K16" s="9">
        <f t="shared" si="2"/>
        <v>134653</v>
      </c>
      <c r="L16" s="14">
        <v>134653</v>
      </c>
      <c r="M16" s="14"/>
      <c r="N16" s="14"/>
    </row>
    <row r="17" spans="1:14" ht="51" x14ac:dyDescent="0.2">
      <c r="A17" s="11" t="s">
        <v>23</v>
      </c>
      <c r="B17" s="12" t="s">
        <v>24</v>
      </c>
      <c r="C17" s="12" t="s">
        <v>25</v>
      </c>
      <c r="D17" s="12" t="s">
        <v>26</v>
      </c>
      <c r="E17" s="13" t="s">
        <v>31</v>
      </c>
      <c r="F17" s="13" t="s">
        <v>32</v>
      </c>
      <c r="G17" s="9">
        <f t="shared" si="0"/>
        <v>394800</v>
      </c>
      <c r="H17" s="14">
        <f>500000-147000-29200-223000-56000</f>
        <v>44800</v>
      </c>
      <c r="I17" s="14">
        <f>29200+320800</f>
        <v>350000</v>
      </c>
      <c r="J17" s="14">
        <f>I17</f>
        <v>350000</v>
      </c>
      <c r="K17" s="9">
        <f t="shared" si="2"/>
        <v>29200</v>
      </c>
      <c r="L17" s="14"/>
      <c r="M17" s="14">
        <v>29200</v>
      </c>
      <c r="N17" s="14"/>
    </row>
    <row r="18" spans="1:14" ht="38.25" x14ac:dyDescent="0.2">
      <c r="A18" s="11" t="s">
        <v>23</v>
      </c>
      <c r="B18" s="12" t="s">
        <v>24</v>
      </c>
      <c r="C18" s="12" t="s">
        <v>25</v>
      </c>
      <c r="D18" s="12" t="s">
        <v>26</v>
      </c>
      <c r="E18" s="13" t="s">
        <v>33</v>
      </c>
      <c r="F18" s="13" t="s">
        <v>34</v>
      </c>
      <c r="G18" s="9">
        <f t="shared" si="0"/>
        <v>10000</v>
      </c>
      <c r="H18" s="14">
        <v>10000</v>
      </c>
      <c r="I18" s="14">
        <v>0</v>
      </c>
      <c r="J18" s="14">
        <v>0</v>
      </c>
      <c r="K18" s="9">
        <f t="shared" si="2"/>
        <v>8000</v>
      </c>
      <c r="L18" s="14">
        <v>8000</v>
      </c>
      <c r="M18" s="14"/>
      <c r="N18" s="14"/>
    </row>
    <row r="19" spans="1:14" ht="38.25" x14ac:dyDescent="0.2">
      <c r="A19" s="11" t="s">
        <v>23</v>
      </c>
      <c r="B19" s="12" t="s">
        <v>24</v>
      </c>
      <c r="C19" s="12" t="s">
        <v>25</v>
      </c>
      <c r="D19" s="12" t="s">
        <v>26</v>
      </c>
      <c r="E19" s="13" t="s">
        <v>35</v>
      </c>
      <c r="F19" s="13" t="s">
        <v>36</v>
      </c>
      <c r="G19" s="9">
        <f t="shared" si="0"/>
        <v>35000</v>
      </c>
      <c r="H19" s="14">
        <v>35000</v>
      </c>
      <c r="I19" s="14">
        <v>0</v>
      </c>
      <c r="J19" s="14">
        <v>0</v>
      </c>
      <c r="K19" s="9">
        <f t="shared" si="2"/>
        <v>0</v>
      </c>
      <c r="L19" s="14"/>
      <c r="M19" s="14"/>
      <c r="N19" s="14"/>
    </row>
    <row r="20" spans="1:14" ht="25.5" x14ac:dyDescent="0.2">
      <c r="A20" s="11" t="s">
        <v>23</v>
      </c>
      <c r="B20" s="12" t="s">
        <v>24</v>
      </c>
      <c r="C20" s="12" t="s">
        <v>25</v>
      </c>
      <c r="D20" s="12" t="s">
        <v>26</v>
      </c>
      <c r="E20" s="13" t="s">
        <v>37</v>
      </c>
      <c r="F20" s="13" t="s">
        <v>38</v>
      </c>
      <c r="G20" s="9">
        <f t="shared" si="0"/>
        <v>20000</v>
      </c>
      <c r="H20" s="14">
        <v>20000</v>
      </c>
      <c r="I20" s="14">
        <v>0</v>
      </c>
      <c r="J20" s="14">
        <v>0</v>
      </c>
      <c r="K20" s="9">
        <f t="shared" si="2"/>
        <v>0</v>
      </c>
      <c r="L20" s="14"/>
      <c r="M20" s="14"/>
      <c r="N20" s="14"/>
    </row>
    <row r="21" spans="1:14" ht="38.25" x14ac:dyDescent="0.2">
      <c r="A21" s="11" t="s">
        <v>23</v>
      </c>
      <c r="B21" s="12" t="s">
        <v>24</v>
      </c>
      <c r="C21" s="12" t="s">
        <v>25</v>
      </c>
      <c r="D21" s="12" t="s">
        <v>26</v>
      </c>
      <c r="E21" s="13" t="s">
        <v>39</v>
      </c>
      <c r="F21" s="13" t="s">
        <v>40</v>
      </c>
      <c r="G21" s="9">
        <f t="shared" si="0"/>
        <v>40000</v>
      </c>
      <c r="H21" s="14">
        <v>40000</v>
      </c>
      <c r="I21" s="14">
        <v>0</v>
      </c>
      <c r="J21" s="14">
        <v>0</v>
      </c>
      <c r="K21" s="9">
        <f t="shared" si="2"/>
        <v>0</v>
      </c>
      <c r="L21" s="14"/>
      <c r="M21" s="14"/>
      <c r="N21" s="14"/>
    </row>
    <row r="22" spans="1:14" ht="38.25" x14ac:dyDescent="0.2">
      <c r="A22" s="11" t="s">
        <v>23</v>
      </c>
      <c r="B22" s="12" t="s">
        <v>24</v>
      </c>
      <c r="C22" s="12" t="s">
        <v>25</v>
      </c>
      <c r="D22" s="12" t="s">
        <v>26</v>
      </c>
      <c r="E22" s="13" t="s">
        <v>41</v>
      </c>
      <c r="F22" s="13" t="s">
        <v>42</v>
      </c>
      <c r="G22" s="9">
        <f t="shared" si="0"/>
        <v>500000</v>
      </c>
      <c r="H22" s="14">
        <v>500000</v>
      </c>
      <c r="I22" s="14">
        <v>0</v>
      </c>
      <c r="J22" s="14">
        <v>0</v>
      </c>
      <c r="K22" s="9">
        <f t="shared" si="2"/>
        <v>0</v>
      </c>
      <c r="L22" s="14"/>
      <c r="M22" s="14"/>
      <c r="N22" s="14"/>
    </row>
    <row r="23" spans="1:14" ht="25.5" x14ac:dyDescent="0.2">
      <c r="A23" s="11" t="s">
        <v>23</v>
      </c>
      <c r="B23" s="12" t="s">
        <v>24</v>
      </c>
      <c r="C23" s="12" t="s">
        <v>25</v>
      </c>
      <c r="D23" s="12" t="s">
        <v>26</v>
      </c>
      <c r="E23" s="13" t="s">
        <v>43</v>
      </c>
      <c r="F23" s="13" t="s">
        <v>44</v>
      </c>
      <c r="G23" s="9">
        <f t="shared" si="0"/>
        <v>520000</v>
      </c>
      <c r="H23" s="14">
        <v>520000</v>
      </c>
      <c r="I23" s="14">
        <v>0</v>
      </c>
      <c r="J23" s="14">
        <v>0</v>
      </c>
      <c r="K23" s="9">
        <f t="shared" si="2"/>
        <v>0</v>
      </c>
      <c r="L23" s="14"/>
      <c r="M23" s="14"/>
      <c r="N23" s="14"/>
    </row>
    <row r="24" spans="1:14" ht="38.25" x14ac:dyDescent="0.2">
      <c r="A24" s="11" t="s">
        <v>45</v>
      </c>
      <c r="B24" s="12" t="s">
        <v>46</v>
      </c>
      <c r="C24" s="12" t="s">
        <v>47</v>
      </c>
      <c r="D24" s="12" t="s">
        <v>48</v>
      </c>
      <c r="E24" s="13" t="s">
        <v>49</v>
      </c>
      <c r="F24" s="13" t="s">
        <v>50</v>
      </c>
      <c r="G24" s="9">
        <f t="shared" si="0"/>
        <v>1600000</v>
      </c>
      <c r="H24" s="14">
        <v>1600000</v>
      </c>
      <c r="I24" s="14">
        <v>0</v>
      </c>
      <c r="J24" s="14">
        <v>0</v>
      </c>
      <c r="K24" s="9">
        <f t="shared" si="2"/>
        <v>0</v>
      </c>
      <c r="L24" s="14"/>
      <c r="M24" s="14"/>
      <c r="N24" s="14"/>
    </row>
    <row r="25" spans="1:14" ht="38.25" x14ac:dyDescent="0.2">
      <c r="A25" s="11" t="s">
        <v>45</v>
      </c>
      <c r="B25" s="12" t="s">
        <v>46</v>
      </c>
      <c r="C25" s="12" t="s">
        <v>47</v>
      </c>
      <c r="D25" s="12" t="s">
        <v>48</v>
      </c>
      <c r="E25" s="13" t="s">
        <v>39</v>
      </c>
      <c r="F25" s="13" t="s">
        <v>40</v>
      </c>
      <c r="G25" s="9">
        <f t="shared" si="0"/>
        <v>30000</v>
      </c>
      <c r="H25" s="14">
        <v>30000</v>
      </c>
      <c r="I25" s="14">
        <v>0</v>
      </c>
      <c r="J25" s="14">
        <v>0</v>
      </c>
      <c r="K25" s="9">
        <f t="shared" si="2"/>
        <v>1267967</v>
      </c>
      <c r="L25" s="14">
        <v>1267967</v>
      </c>
      <c r="M25" s="14"/>
      <c r="N25" s="14"/>
    </row>
    <row r="26" spans="1:14" ht="38.25" x14ac:dyDescent="0.2">
      <c r="A26" s="11" t="s">
        <v>51</v>
      </c>
      <c r="B26" s="12" t="s">
        <v>52</v>
      </c>
      <c r="C26" s="12" t="s">
        <v>53</v>
      </c>
      <c r="D26" s="12" t="s">
        <v>54</v>
      </c>
      <c r="E26" s="13" t="s">
        <v>55</v>
      </c>
      <c r="F26" s="13" t="s">
        <v>56</v>
      </c>
      <c r="G26" s="9">
        <f t="shared" si="0"/>
        <v>430000</v>
      </c>
      <c r="H26" s="14">
        <v>430000</v>
      </c>
      <c r="I26" s="14">
        <v>0</v>
      </c>
      <c r="J26" s="14">
        <v>0</v>
      </c>
      <c r="K26" s="9">
        <f t="shared" si="2"/>
        <v>69528</v>
      </c>
      <c r="L26" s="14">
        <v>69528</v>
      </c>
      <c r="M26" s="14"/>
      <c r="N26" s="14"/>
    </row>
    <row r="27" spans="1:14" ht="51" x14ac:dyDescent="0.2">
      <c r="A27" s="11" t="s">
        <v>57</v>
      </c>
      <c r="B27" s="12" t="s">
        <v>58</v>
      </c>
      <c r="C27" s="12" t="s">
        <v>59</v>
      </c>
      <c r="D27" s="12" t="s">
        <v>60</v>
      </c>
      <c r="E27" s="13" t="s">
        <v>61</v>
      </c>
      <c r="F27" s="13" t="s">
        <v>62</v>
      </c>
      <c r="G27" s="9">
        <f t="shared" si="0"/>
        <v>240000</v>
      </c>
      <c r="H27" s="14">
        <v>240000</v>
      </c>
      <c r="I27" s="14">
        <v>0</v>
      </c>
      <c r="J27" s="14">
        <v>0</v>
      </c>
      <c r="K27" s="9">
        <f t="shared" si="2"/>
        <v>0</v>
      </c>
      <c r="L27" s="14"/>
      <c r="M27" s="14"/>
      <c r="N27" s="14"/>
    </row>
    <row r="28" spans="1:14" ht="38.25" x14ac:dyDescent="0.2">
      <c r="A28" s="11" t="s">
        <v>63</v>
      </c>
      <c r="B28" s="12" t="s">
        <v>64</v>
      </c>
      <c r="C28" s="12" t="s">
        <v>59</v>
      </c>
      <c r="D28" s="12" t="s">
        <v>65</v>
      </c>
      <c r="E28" s="13" t="s">
        <v>66</v>
      </c>
      <c r="F28" s="13" t="s">
        <v>67</v>
      </c>
      <c r="G28" s="9">
        <f t="shared" si="0"/>
        <v>100000</v>
      </c>
      <c r="H28" s="14">
        <v>100000</v>
      </c>
      <c r="I28" s="14">
        <v>0</v>
      </c>
      <c r="J28" s="14">
        <v>0</v>
      </c>
      <c r="K28" s="9">
        <f t="shared" si="2"/>
        <v>0</v>
      </c>
      <c r="L28" s="14"/>
      <c r="M28" s="14"/>
      <c r="N28" s="14"/>
    </row>
    <row r="29" spans="1:14" ht="51" x14ac:dyDescent="0.2">
      <c r="A29" s="11" t="s">
        <v>68</v>
      </c>
      <c r="B29" s="12" t="s">
        <v>69</v>
      </c>
      <c r="C29" s="12" t="s">
        <v>70</v>
      </c>
      <c r="D29" s="12" t="s">
        <v>71</v>
      </c>
      <c r="E29" s="13" t="s">
        <v>72</v>
      </c>
      <c r="F29" s="13" t="s">
        <v>73</v>
      </c>
      <c r="G29" s="9">
        <f t="shared" si="0"/>
        <v>18900</v>
      </c>
      <c r="H29" s="14">
        <v>18900</v>
      </c>
      <c r="I29" s="14">
        <v>0</v>
      </c>
      <c r="J29" s="14">
        <v>0</v>
      </c>
      <c r="K29" s="9">
        <f t="shared" si="2"/>
        <v>4400</v>
      </c>
      <c r="L29" s="14">
        <v>4400</v>
      </c>
      <c r="M29" s="14"/>
      <c r="N29" s="14"/>
    </row>
    <row r="30" spans="1:14" ht="51" x14ac:dyDescent="0.2">
      <c r="A30" s="11" t="s">
        <v>74</v>
      </c>
      <c r="B30" s="12" t="s">
        <v>75</v>
      </c>
      <c r="C30" s="12" t="s">
        <v>76</v>
      </c>
      <c r="D30" s="12" t="s">
        <v>77</v>
      </c>
      <c r="E30" s="13" t="s">
        <v>21</v>
      </c>
      <c r="F30" s="13" t="s">
        <v>22</v>
      </c>
      <c r="G30" s="9">
        <f t="shared" si="0"/>
        <v>80000</v>
      </c>
      <c r="H30" s="14">
        <v>50000</v>
      </c>
      <c r="I30" s="14">
        <v>30000</v>
      </c>
      <c r="J30" s="14">
        <v>0</v>
      </c>
      <c r="K30" s="9">
        <f t="shared" si="2"/>
        <v>1963</v>
      </c>
      <c r="L30" s="14">
        <v>1963</v>
      </c>
      <c r="M30" s="14"/>
      <c r="N30" s="14"/>
    </row>
    <row r="31" spans="1:14" ht="63.75" x14ac:dyDescent="0.2">
      <c r="A31" s="11" t="s">
        <v>78</v>
      </c>
      <c r="B31" s="12" t="s">
        <v>79</v>
      </c>
      <c r="C31" s="12" t="s">
        <v>80</v>
      </c>
      <c r="D31" s="12" t="s">
        <v>81</v>
      </c>
      <c r="E31" s="13" t="s">
        <v>82</v>
      </c>
      <c r="F31" s="13" t="s">
        <v>62</v>
      </c>
      <c r="G31" s="9">
        <f t="shared" si="0"/>
        <v>145000</v>
      </c>
      <c r="H31" s="14">
        <v>145000</v>
      </c>
      <c r="I31" s="14">
        <v>0</v>
      </c>
      <c r="J31" s="14">
        <v>0</v>
      </c>
      <c r="K31" s="9">
        <f t="shared" si="2"/>
        <v>0</v>
      </c>
      <c r="L31" s="14"/>
      <c r="M31" s="14"/>
      <c r="N31" s="14"/>
    </row>
    <row r="32" spans="1:14" ht="89.25" x14ac:dyDescent="0.2">
      <c r="A32" s="11" t="s">
        <v>83</v>
      </c>
      <c r="B32" s="12" t="s">
        <v>84</v>
      </c>
      <c r="C32" s="12" t="s">
        <v>85</v>
      </c>
      <c r="D32" s="12" t="s">
        <v>86</v>
      </c>
      <c r="E32" s="13" t="s">
        <v>87</v>
      </c>
      <c r="F32" s="13" t="s">
        <v>88</v>
      </c>
      <c r="G32" s="9">
        <f t="shared" si="0"/>
        <v>160000</v>
      </c>
      <c r="H32" s="14">
        <v>160000</v>
      </c>
      <c r="I32" s="14">
        <v>0</v>
      </c>
      <c r="J32" s="14">
        <v>0</v>
      </c>
      <c r="K32" s="9">
        <f t="shared" si="2"/>
        <v>61052</v>
      </c>
      <c r="L32" s="14">
        <v>61052</v>
      </c>
      <c r="M32" s="14"/>
      <c r="N32" s="14"/>
    </row>
    <row r="33" spans="1:14" ht="38.25" x14ac:dyDescent="0.2">
      <c r="A33" s="11" t="s">
        <v>89</v>
      </c>
      <c r="B33" s="12" t="s">
        <v>90</v>
      </c>
      <c r="C33" s="12" t="s">
        <v>91</v>
      </c>
      <c r="D33" s="12" t="s">
        <v>92</v>
      </c>
      <c r="E33" s="15" t="s">
        <v>93</v>
      </c>
      <c r="F33" s="13" t="s">
        <v>94</v>
      </c>
      <c r="G33" s="9">
        <f t="shared" si="0"/>
        <v>120000</v>
      </c>
      <c r="H33" s="14">
        <v>120000</v>
      </c>
      <c r="I33" s="14">
        <v>0</v>
      </c>
      <c r="J33" s="14">
        <v>0</v>
      </c>
      <c r="K33" s="9">
        <f t="shared" si="2"/>
        <v>6797</v>
      </c>
      <c r="L33" s="14">
        <v>6797</v>
      </c>
      <c r="M33" s="14"/>
      <c r="N33" s="14"/>
    </row>
    <row r="34" spans="1:14" ht="38.25" x14ac:dyDescent="0.2">
      <c r="A34" s="11" t="s">
        <v>95</v>
      </c>
      <c r="B34" s="12" t="s">
        <v>96</v>
      </c>
      <c r="C34" s="12" t="s">
        <v>97</v>
      </c>
      <c r="D34" s="12" t="s">
        <v>98</v>
      </c>
      <c r="E34" s="13" t="s">
        <v>99</v>
      </c>
      <c r="F34" s="13" t="s">
        <v>100</v>
      </c>
      <c r="G34" s="9">
        <f t="shared" si="0"/>
        <v>400000</v>
      </c>
      <c r="H34" s="14">
        <v>400000</v>
      </c>
      <c r="I34" s="14">
        <v>0</v>
      </c>
      <c r="J34" s="14">
        <v>0</v>
      </c>
      <c r="K34" s="9">
        <f t="shared" si="2"/>
        <v>84000</v>
      </c>
      <c r="L34" s="14">
        <v>84000</v>
      </c>
      <c r="M34" s="14"/>
      <c r="N34" s="14"/>
    </row>
    <row r="35" spans="1:14" ht="51" x14ac:dyDescent="0.2">
      <c r="A35" s="11" t="s">
        <v>95</v>
      </c>
      <c r="B35" s="12" t="s">
        <v>96</v>
      </c>
      <c r="C35" s="12" t="s">
        <v>97</v>
      </c>
      <c r="D35" s="12" t="s">
        <v>98</v>
      </c>
      <c r="E35" s="13" t="s">
        <v>101</v>
      </c>
      <c r="F35" s="13" t="s">
        <v>102</v>
      </c>
      <c r="G35" s="9">
        <f t="shared" si="0"/>
        <v>100000</v>
      </c>
      <c r="H35" s="14">
        <v>100000</v>
      </c>
      <c r="I35" s="14">
        <v>0</v>
      </c>
      <c r="J35" s="14">
        <v>0</v>
      </c>
      <c r="K35" s="9">
        <f t="shared" si="2"/>
        <v>25740</v>
      </c>
      <c r="L35" s="14">
        <v>25740</v>
      </c>
      <c r="M35" s="14"/>
      <c r="N35" s="14"/>
    </row>
    <row r="36" spans="1:14" ht="51" x14ac:dyDescent="0.2">
      <c r="A36" s="11" t="s">
        <v>95</v>
      </c>
      <c r="B36" s="12" t="s">
        <v>96</v>
      </c>
      <c r="C36" s="12" t="s">
        <v>97</v>
      </c>
      <c r="D36" s="12" t="s">
        <v>98</v>
      </c>
      <c r="E36" s="13" t="s">
        <v>103</v>
      </c>
      <c r="F36" s="13" t="s">
        <v>104</v>
      </c>
      <c r="G36" s="9">
        <f t="shared" si="0"/>
        <v>70000</v>
      </c>
      <c r="H36" s="14">
        <v>70000</v>
      </c>
      <c r="I36" s="14">
        <v>0</v>
      </c>
      <c r="J36" s="14">
        <v>0</v>
      </c>
      <c r="K36" s="9">
        <f t="shared" si="2"/>
        <v>0</v>
      </c>
      <c r="L36" s="14"/>
      <c r="M36" s="14"/>
      <c r="N36" s="14"/>
    </row>
    <row r="37" spans="1:14" ht="25.5" x14ac:dyDescent="0.2">
      <c r="A37" s="11" t="s">
        <v>95</v>
      </c>
      <c r="B37" s="12" t="s">
        <v>96</v>
      </c>
      <c r="C37" s="12" t="s">
        <v>97</v>
      </c>
      <c r="D37" s="12" t="s">
        <v>98</v>
      </c>
      <c r="E37" s="13" t="s">
        <v>105</v>
      </c>
      <c r="F37" s="13" t="s">
        <v>106</v>
      </c>
      <c r="G37" s="9">
        <f t="shared" si="0"/>
        <v>50000</v>
      </c>
      <c r="H37" s="14">
        <v>50000</v>
      </c>
      <c r="I37" s="14">
        <v>0</v>
      </c>
      <c r="J37" s="14">
        <v>0</v>
      </c>
      <c r="K37" s="9">
        <f t="shared" si="2"/>
        <v>3790</v>
      </c>
      <c r="L37" s="14">
        <v>3790</v>
      </c>
      <c r="M37" s="14"/>
      <c r="N37" s="14"/>
    </row>
    <row r="38" spans="1:14" ht="38.25" x14ac:dyDescent="0.2">
      <c r="A38" s="11" t="s">
        <v>95</v>
      </c>
      <c r="B38" s="12" t="s">
        <v>96</v>
      </c>
      <c r="C38" s="12" t="s">
        <v>97</v>
      </c>
      <c r="D38" s="12" t="s">
        <v>98</v>
      </c>
      <c r="E38" s="13" t="s">
        <v>107</v>
      </c>
      <c r="F38" s="13" t="s">
        <v>108</v>
      </c>
      <c r="G38" s="9">
        <f t="shared" si="0"/>
        <v>120000</v>
      </c>
      <c r="H38" s="14">
        <v>120000</v>
      </c>
      <c r="I38" s="14">
        <v>0</v>
      </c>
      <c r="J38" s="14">
        <v>0</v>
      </c>
      <c r="K38" s="9">
        <f t="shared" si="2"/>
        <v>66000</v>
      </c>
      <c r="L38" s="14">
        <v>66000</v>
      </c>
      <c r="M38" s="14"/>
      <c r="N38" s="14"/>
    </row>
    <row r="39" spans="1:14" ht="63.75" x14ac:dyDescent="0.2">
      <c r="A39" s="11" t="s">
        <v>95</v>
      </c>
      <c r="B39" s="12" t="s">
        <v>96</v>
      </c>
      <c r="C39" s="12" t="s">
        <v>97</v>
      </c>
      <c r="D39" s="12" t="s">
        <v>98</v>
      </c>
      <c r="E39" s="13" t="s">
        <v>109</v>
      </c>
      <c r="F39" s="13" t="s">
        <v>110</v>
      </c>
      <c r="G39" s="9">
        <f t="shared" si="0"/>
        <v>50000</v>
      </c>
      <c r="H39" s="14">
        <v>50000</v>
      </c>
      <c r="I39" s="14">
        <v>0</v>
      </c>
      <c r="J39" s="14">
        <v>0</v>
      </c>
      <c r="K39" s="9">
        <f t="shared" si="2"/>
        <v>12000</v>
      </c>
      <c r="L39" s="14">
        <v>12000</v>
      </c>
      <c r="M39" s="14"/>
      <c r="N39" s="14"/>
    </row>
    <row r="40" spans="1:14" ht="25.5" x14ac:dyDescent="0.2">
      <c r="A40" s="11" t="s">
        <v>111</v>
      </c>
      <c r="B40" s="12" t="s">
        <v>112</v>
      </c>
      <c r="C40" s="12" t="s">
        <v>113</v>
      </c>
      <c r="D40" s="12" t="s">
        <v>114</v>
      </c>
      <c r="E40" s="13" t="s">
        <v>115</v>
      </c>
      <c r="F40" s="13" t="s">
        <v>116</v>
      </c>
      <c r="G40" s="9">
        <f t="shared" si="0"/>
        <v>82000</v>
      </c>
      <c r="H40" s="14">
        <f>102000-20000</f>
        <v>82000</v>
      </c>
      <c r="I40" s="14">
        <v>0</v>
      </c>
      <c r="J40" s="14">
        <v>0</v>
      </c>
      <c r="K40" s="9">
        <f t="shared" si="2"/>
        <v>2705</v>
      </c>
      <c r="L40" s="14">
        <v>2705</v>
      </c>
      <c r="M40" s="14"/>
      <c r="N40" s="14"/>
    </row>
    <row r="41" spans="1:14" ht="25.5" x14ac:dyDescent="0.2">
      <c r="A41" s="11" t="s">
        <v>117</v>
      </c>
      <c r="B41" s="12" t="s">
        <v>118</v>
      </c>
      <c r="C41" s="12" t="s">
        <v>113</v>
      </c>
      <c r="D41" s="12" t="s">
        <v>119</v>
      </c>
      <c r="E41" s="13" t="s">
        <v>115</v>
      </c>
      <c r="F41" s="13" t="s">
        <v>116</v>
      </c>
      <c r="G41" s="9">
        <f t="shared" si="0"/>
        <v>72200</v>
      </c>
      <c r="H41" s="14">
        <f>94000-21800</f>
        <v>72200</v>
      </c>
      <c r="I41" s="14">
        <v>0</v>
      </c>
      <c r="J41" s="14">
        <v>0</v>
      </c>
      <c r="K41" s="9">
        <f t="shared" si="2"/>
        <v>0</v>
      </c>
      <c r="L41" s="14"/>
      <c r="M41" s="14"/>
      <c r="N41" s="14"/>
    </row>
    <row r="42" spans="1:14" ht="25.5" x14ac:dyDescent="0.2">
      <c r="A42" s="11" t="s">
        <v>120</v>
      </c>
      <c r="B42" s="12" t="s">
        <v>121</v>
      </c>
      <c r="C42" s="12" t="s">
        <v>122</v>
      </c>
      <c r="D42" s="12" t="s">
        <v>123</v>
      </c>
      <c r="E42" s="13" t="s">
        <v>124</v>
      </c>
      <c r="F42" s="13" t="s">
        <v>106</v>
      </c>
      <c r="G42" s="9">
        <f t="shared" si="0"/>
        <v>200000</v>
      </c>
      <c r="H42" s="14">
        <v>200000</v>
      </c>
      <c r="I42" s="14">
        <v>0</v>
      </c>
      <c r="J42" s="14">
        <v>0</v>
      </c>
      <c r="K42" s="9">
        <f t="shared" si="2"/>
        <v>0</v>
      </c>
      <c r="L42" s="14"/>
      <c r="M42" s="14"/>
      <c r="N42" s="14"/>
    </row>
    <row r="43" spans="1:14" ht="38.25" x14ac:dyDescent="0.2">
      <c r="A43" s="11" t="s">
        <v>125</v>
      </c>
      <c r="B43" s="12" t="s">
        <v>126</v>
      </c>
      <c r="C43" s="12" t="s">
        <v>122</v>
      </c>
      <c r="D43" s="12" t="s">
        <v>127</v>
      </c>
      <c r="E43" s="13" t="s">
        <v>128</v>
      </c>
      <c r="F43" s="13" t="s">
        <v>129</v>
      </c>
      <c r="G43" s="9">
        <f t="shared" si="0"/>
        <v>5750000</v>
      </c>
      <c r="H43" s="14">
        <f>6000000-250000</f>
        <v>5750000</v>
      </c>
      <c r="I43" s="14">
        <v>0</v>
      </c>
      <c r="J43" s="14">
        <v>0</v>
      </c>
      <c r="K43" s="9">
        <f t="shared" si="2"/>
        <v>1398729</v>
      </c>
      <c r="L43" s="14">
        <v>1398729</v>
      </c>
      <c r="M43" s="14"/>
      <c r="N43" s="14"/>
    </row>
    <row r="44" spans="1:14" ht="63.75" x14ac:dyDescent="0.2">
      <c r="A44" s="11"/>
      <c r="B44" s="12" t="s">
        <v>126</v>
      </c>
      <c r="C44" s="12" t="s">
        <v>122</v>
      </c>
      <c r="D44" s="12" t="s">
        <v>127</v>
      </c>
      <c r="E44" s="13" t="s">
        <v>130</v>
      </c>
      <c r="F44" s="13" t="s">
        <v>131</v>
      </c>
      <c r="G44" s="9">
        <f t="shared" si="0"/>
        <v>250000</v>
      </c>
      <c r="H44" s="14"/>
      <c r="I44" s="14">
        <f>0+250000</f>
        <v>250000</v>
      </c>
      <c r="J44" s="14">
        <f>I44</f>
        <v>250000</v>
      </c>
      <c r="K44" s="9">
        <f t="shared" si="2"/>
        <v>0</v>
      </c>
      <c r="L44" s="14"/>
      <c r="M44" s="14"/>
      <c r="N44" s="14"/>
    </row>
    <row r="45" spans="1:14" ht="38.25" x14ac:dyDescent="0.2">
      <c r="A45" s="11" t="s">
        <v>125</v>
      </c>
      <c r="B45" s="12" t="s">
        <v>126</v>
      </c>
      <c r="C45" s="12" t="s">
        <v>122</v>
      </c>
      <c r="D45" s="12" t="s">
        <v>127</v>
      </c>
      <c r="E45" s="13" t="s">
        <v>132</v>
      </c>
      <c r="F45" s="13" t="s">
        <v>133</v>
      </c>
      <c r="G45" s="9">
        <f t="shared" si="0"/>
        <v>100000</v>
      </c>
      <c r="H45" s="14">
        <v>100000</v>
      </c>
      <c r="I45" s="14">
        <v>0</v>
      </c>
      <c r="J45" s="14">
        <v>0</v>
      </c>
      <c r="K45" s="9">
        <f t="shared" si="2"/>
        <v>0</v>
      </c>
      <c r="L45" s="14"/>
      <c r="M45" s="14"/>
      <c r="N45" s="14"/>
    </row>
    <row r="46" spans="1:14" ht="38.25" x14ac:dyDescent="0.2">
      <c r="A46" s="11" t="s">
        <v>134</v>
      </c>
      <c r="B46" s="12" t="s">
        <v>135</v>
      </c>
      <c r="C46" s="12" t="s">
        <v>122</v>
      </c>
      <c r="D46" s="12" t="s">
        <v>136</v>
      </c>
      <c r="E46" s="13" t="s">
        <v>137</v>
      </c>
      <c r="F46" s="13" t="s">
        <v>138</v>
      </c>
      <c r="G46" s="9">
        <f t="shared" si="0"/>
        <v>190000</v>
      </c>
      <c r="H46" s="14">
        <v>190000</v>
      </c>
      <c r="I46" s="14">
        <v>0</v>
      </c>
      <c r="J46" s="14">
        <v>0</v>
      </c>
      <c r="K46" s="9">
        <f t="shared" si="2"/>
        <v>0</v>
      </c>
      <c r="L46" s="14"/>
      <c r="M46" s="14"/>
      <c r="N46" s="14"/>
    </row>
    <row r="47" spans="1:14" ht="25.5" x14ac:dyDescent="0.2">
      <c r="A47" s="11" t="s">
        <v>139</v>
      </c>
      <c r="B47" s="12" t="s">
        <v>140</v>
      </c>
      <c r="C47" s="12" t="s">
        <v>122</v>
      </c>
      <c r="D47" s="12" t="s">
        <v>141</v>
      </c>
      <c r="E47" s="13" t="s">
        <v>142</v>
      </c>
      <c r="F47" s="13" t="s">
        <v>143</v>
      </c>
      <c r="G47" s="9">
        <f t="shared" si="0"/>
        <v>291500</v>
      </c>
      <c r="H47" s="14">
        <v>291500</v>
      </c>
      <c r="I47" s="14">
        <v>0</v>
      </c>
      <c r="J47" s="14">
        <v>0</v>
      </c>
      <c r="K47" s="9">
        <f t="shared" si="2"/>
        <v>9000</v>
      </c>
      <c r="L47" s="14">
        <v>9000</v>
      </c>
      <c r="M47" s="14"/>
      <c r="N47" s="14"/>
    </row>
    <row r="48" spans="1:14" ht="76.5" x14ac:dyDescent="0.2">
      <c r="A48" s="11" t="s">
        <v>144</v>
      </c>
      <c r="B48" s="12" t="s">
        <v>145</v>
      </c>
      <c r="C48" s="12" t="s">
        <v>146</v>
      </c>
      <c r="D48" s="12" t="s">
        <v>147</v>
      </c>
      <c r="E48" s="13" t="s">
        <v>148</v>
      </c>
      <c r="F48" s="13" t="s">
        <v>149</v>
      </c>
      <c r="G48" s="9">
        <f t="shared" si="0"/>
        <v>440000</v>
      </c>
      <c r="H48" s="14">
        <v>440000</v>
      </c>
      <c r="I48" s="14">
        <v>0</v>
      </c>
      <c r="J48" s="14">
        <v>0</v>
      </c>
      <c r="K48" s="9">
        <f t="shared" si="2"/>
        <v>57612</v>
      </c>
      <c r="L48" s="14">
        <v>57612</v>
      </c>
      <c r="M48" s="14"/>
      <c r="N48" s="14"/>
    </row>
    <row r="49" spans="1:14" ht="76.5" x14ac:dyDescent="0.2">
      <c r="A49" s="11" t="s">
        <v>144</v>
      </c>
      <c r="B49" s="12" t="s">
        <v>145</v>
      </c>
      <c r="C49" s="12" t="s">
        <v>146</v>
      </c>
      <c r="D49" s="12" t="s">
        <v>147</v>
      </c>
      <c r="E49" s="13" t="s">
        <v>150</v>
      </c>
      <c r="F49" s="13" t="s">
        <v>106</v>
      </c>
      <c r="G49" s="9">
        <f t="shared" si="0"/>
        <v>510000</v>
      </c>
      <c r="H49" s="14">
        <v>510000</v>
      </c>
      <c r="I49" s="14">
        <v>0</v>
      </c>
      <c r="J49" s="14">
        <v>0</v>
      </c>
      <c r="K49" s="9">
        <f t="shared" si="2"/>
        <v>104252</v>
      </c>
      <c r="L49" s="14">
        <v>104252</v>
      </c>
      <c r="M49" s="14"/>
      <c r="N49" s="14"/>
    </row>
    <row r="50" spans="1:14" ht="25.5" x14ac:dyDescent="0.2">
      <c r="A50" s="11" t="s">
        <v>151</v>
      </c>
      <c r="B50" s="12" t="s">
        <v>152</v>
      </c>
      <c r="C50" s="12" t="s">
        <v>153</v>
      </c>
      <c r="D50" s="12" t="s">
        <v>154</v>
      </c>
      <c r="E50" s="13" t="s">
        <v>155</v>
      </c>
      <c r="F50" s="13" t="s">
        <v>156</v>
      </c>
      <c r="G50" s="9">
        <f t="shared" si="0"/>
        <v>25000</v>
      </c>
      <c r="H50" s="14">
        <v>25000</v>
      </c>
      <c r="I50" s="14">
        <v>0</v>
      </c>
      <c r="J50" s="14">
        <v>0</v>
      </c>
      <c r="K50" s="9">
        <f t="shared" si="2"/>
        <v>0</v>
      </c>
      <c r="L50" s="14"/>
      <c r="M50" s="14"/>
      <c r="N50" s="14"/>
    </row>
    <row r="51" spans="1:14" ht="63.75" x14ac:dyDescent="0.2">
      <c r="A51" s="11" t="s">
        <v>157</v>
      </c>
      <c r="B51" s="12" t="s">
        <v>158</v>
      </c>
      <c r="C51" s="12" t="s">
        <v>153</v>
      </c>
      <c r="D51" s="12" t="s">
        <v>159</v>
      </c>
      <c r="E51" s="13" t="s">
        <v>160</v>
      </c>
      <c r="F51" s="13" t="s">
        <v>161</v>
      </c>
      <c r="G51" s="9">
        <f t="shared" si="0"/>
        <v>150000</v>
      </c>
      <c r="H51" s="14">
        <v>0</v>
      </c>
      <c r="I51" s="14">
        <v>150000</v>
      </c>
      <c r="J51" s="14">
        <v>150000</v>
      </c>
      <c r="K51" s="9">
        <f t="shared" si="2"/>
        <v>0</v>
      </c>
      <c r="L51" s="14"/>
      <c r="M51" s="14"/>
      <c r="N51" s="14"/>
    </row>
    <row r="52" spans="1:14" ht="25.5" x14ac:dyDescent="0.2">
      <c r="A52" s="11" t="s">
        <v>162</v>
      </c>
      <c r="B52" s="12" t="s">
        <v>163</v>
      </c>
      <c r="C52" s="12" t="s">
        <v>164</v>
      </c>
      <c r="D52" s="12" t="s">
        <v>165</v>
      </c>
      <c r="E52" s="13" t="s">
        <v>166</v>
      </c>
      <c r="F52" s="13" t="s">
        <v>106</v>
      </c>
      <c r="G52" s="9">
        <f t="shared" si="0"/>
        <v>200000</v>
      </c>
      <c r="H52" s="14">
        <v>200000</v>
      </c>
      <c r="I52" s="14">
        <v>0</v>
      </c>
      <c r="J52" s="14">
        <v>0</v>
      </c>
      <c r="K52" s="9">
        <f t="shared" si="2"/>
        <v>59980</v>
      </c>
      <c r="L52" s="14">
        <v>59980</v>
      </c>
      <c r="M52" s="14"/>
      <c r="N52" s="14"/>
    </row>
    <row r="53" spans="1:14" ht="51" x14ac:dyDescent="0.2">
      <c r="A53" s="11" t="s">
        <v>167</v>
      </c>
      <c r="B53" s="12" t="s">
        <v>168</v>
      </c>
      <c r="C53" s="12" t="s">
        <v>169</v>
      </c>
      <c r="D53" s="12" t="s">
        <v>170</v>
      </c>
      <c r="E53" s="13" t="s">
        <v>171</v>
      </c>
      <c r="F53" s="13" t="s">
        <v>106</v>
      </c>
      <c r="G53" s="9">
        <f t="shared" si="0"/>
        <v>1730000</v>
      </c>
      <c r="H53" s="14">
        <v>1730000</v>
      </c>
      <c r="I53" s="14">
        <v>0</v>
      </c>
      <c r="J53" s="14">
        <v>0</v>
      </c>
      <c r="K53" s="9">
        <f t="shared" si="2"/>
        <v>93900</v>
      </c>
      <c r="L53" s="14">
        <v>93900</v>
      </c>
      <c r="M53" s="14"/>
      <c r="N53" s="14"/>
    </row>
    <row r="54" spans="1:14" ht="38.25" x14ac:dyDescent="0.2">
      <c r="A54" s="11" t="s">
        <v>172</v>
      </c>
      <c r="B54" s="12" t="s">
        <v>173</v>
      </c>
      <c r="C54" s="12" t="s">
        <v>174</v>
      </c>
      <c r="D54" s="12" t="s">
        <v>175</v>
      </c>
      <c r="E54" s="13" t="s">
        <v>176</v>
      </c>
      <c r="F54" s="13" t="s">
        <v>177</v>
      </c>
      <c r="G54" s="9">
        <f t="shared" si="0"/>
        <v>50000</v>
      </c>
      <c r="H54" s="14">
        <v>50000</v>
      </c>
      <c r="I54" s="14">
        <v>0</v>
      </c>
      <c r="J54" s="14">
        <v>0</v>
      </c>
      <c r="K54" s="9">
        <f t="shared" si="2"/>
        <v>0</v>
      </c>
      <c r="L54" s="14"/>
      <c r="M54" s="14"/>
      <c r="N54" s="14"/>
    </row>
    <row r="55" spans="1:14" ht="38.25" x14ac:dyDescent="0.2">
      <c r="A55" s="11" t="s">
        <v>178</v>
      </c>
      <c r="B55" s="12" t="s">
        <v>179</v>
      </c>
      <c r="C55" s="12" t="s">
        <v>180</v>
      </c>
      <c r="D55" s="12" t="s">
        <v>181</v>
      </c>
      <c r="E55" s="13" t="s">
        <v>19</v>
      </c>
      <c r="F55" s="13" t="s">
        <v>106</v>
      </c>
      <c r="G55" s="9">
        <f t="shared" si="0"/>
        <v>30000</v>
      </c>
      <c r="H55" s="14">
        <v>30000</v>
      </c>
      <c r="I55" s="14">
        <v>0</v>
      </c>
      <c r="J55" s="14">
        <v>0</v>
      </c>
      <c r="K55" s="9">
        <f t="shared" si="2"/>
        <v>0</v>
      </c>
      <c r="L55" s="14"/>
      <c r="M55" s="14"/>
      <c r="N55" s="14"/>
    </row>
    <row r="56" spans="1:14" ht="25.5" x14ac:dyDescent="0.2">
      <c r="A56" s="11" t="s">
        <v>182</v>
      </c>
      <c r="B56" s="12" t="s">
        <v>183</v>
      </c>
      <c r="C56" s="12" t="s">
        <v>184</v>
      </c>
      <c r="D56" s="12" t="s">
        <v>185</v>
      </c>
      <c r="E56" s="13" t="s">
        <v>186</v>
      </c>
      <c r="F56" s="13" t="s">
        <v>187</v>
      </c>
      <c r="G56" s="9">
        <f t="shared" si="0"/>
        <v>95000</v>
      </c>
      <c r="H56" s="14">
        <v>95000</v>
      </c>
      <c r="I56" s="14">
        <v>0</v>
      </c>
      <c r="J56" s="14">
        <v>0</v>
      </c>
      <c r="K56" s="9">
        <f t="shared" si="2"/>
        <v>0</v>
      </c>
      <c r="L56" s="14"/>
      <c r="M56" s="14"/>
      <c r="N56" s="14"/>
    </row>
    <row r="57" spans="1:14" ht="38.25" x14ac:dyDescent="0.2">
      <c r="A57" s="11" t="s">
        <v>188</v>
      </c>
      <c r="B57" s="12" t="s">
        <v>189</v>
      </c>
      <c r="C57" s="12" t="s">
        <v>190</v>
      </c>
      <c r="D57" s="12" t="s">
        <v>191</v>
      </c>
      <c r="E57" s="13" t="s">
        <v>192</v>
      </c>
      <c r="F57" s="13" t="s">
        <v>106</v>
      </c>
      <c r="G57" s="9">
        <f t="shared" si="0"/>
        <v>10000</v>
      </c>
      <c r="H57" s="14">
        <v>10000</v>
      </c>
      <c r="I57" s="14">
        <v>0</v>
      </c>
      <c r="J57" s="14">
        <v>0</v>
      </c>
      <c r="K57" s="9">
        <f t="shared" si="2"/>
        <v>0</v>
      </c>
      <c r="L57" s="14"/>
      <c r="M57" s="14"/>
      <c r="N57" s="14"/>
    </row>
    <row r="58" spans="1:14" ht="38.25" x14ac:dyDescent="0.2">
      <c r="A58" s="11" t="s">
        <v>193</v>
      </c>
      <c r="B58" s="12" t="s">
        <v>194</v>
      </c>
      <c r="C58" s="12" t="s">
        <v>195</v>
      </c>
      <c r="D58" s="12" t="s">
        <v>196</v>
      </c>
      <c r="E58" s="13" t="s">
        <v>197</v>
      </c>
      <c r="F58" s="13" t="s">
        <v>198</v>
      </c>
      <c r="G58" s="9">
        <f t="shared" si="0"/>
        <v>50000</v>
      </c>
      <c r="H58" s="14">
        <v>50000</v>
      </c>
      <c r="I58" s="14">
        <v>0</v>
      </c>
      <c r="J58" s="14">
        <v>0</v>
      </c>
      <c r="K58" s="9">
        <f t="shared" si="2"/>
        <v>0</v>
      </c>
      <c r="L58" s="14"/>
      <c r="M58" s="14"/>
      <c r="N58" s="14"/>
    </row>
    <row r="59" spans="1:14" ht="51" x14ac:dyDescent="0.2">
      <c r="A59" s="11" t="s">
        <v>199</v>
      </c>
      <c r="B59" s="12" t="s">
        <v>200</v>
      </c>
      <c r="C59" s="12" t="s">
        <v>85</v>
      </c>
      <c r="D59" s="12" t="s">
        <v>201</v>
      </c>
      <c r="E59" s="13" t="s">
        <v>202</v>
      </c>
      <c r="F59" s="13" t="s">
        <v>203</v>
      </c>
      <c r="G59" s="9">
        <f t="shared" si="0"/>
        <v>342500</v>
      </c>
      <c r="H59" s="14">
        <v>202500</v>
      </c>
      <c r="I59" s="14">
        <v>140000</v>
      </c>
      <c r="J59" s="14">
        <v>0</v>
      </c>
      <c r="K59" s="9">
        <f t="shared" si="2"/>
        <v>18441</v>
      </c>
      <c r="L59" s="14"/>
      <c r="M59" s="14">
        <v>18441</v>
      </c>
      <c r="N59" s="14"/>
    </row>
    <row r="60" spans="1:14" ht="25.5" x14ac:dyDescent="0.2">
      <c r="A60" s="6" t="s">
        <v>204</v>
      </c>
      <c r="B60" s="7" t="s">
        <v>13</v>
      </c>
      <c r="C60" s="7" t="s">
        <v>13</v>
      </c>
      <c r="D60" s="7" t="s">
        <v>205</v>
      </c>
      <c r="E60" s="8" t="s">
        <v>13</v>
      </c>
      <c r="F60" s="8" t="s">
        <v>13</v>
      </c>
      <c r="G60" s="9">
        <f t="shared" si="0"/>
        <v>6650454</v>
      </c>
      <c r="H60" s="10">
        <f>SUM(H61:H70)</f>
        <v>4718620</v>
      </c>
      <c r="I60" s="10">
        <f t="shared" ref="I60:J60" si="4">SUM(I61:I70)</f>
        <v>1931834</v>
      </c>
      <c r="J60" s="10">
        <f t="shared" si="4"/>
        <v>0</v>
      </c>
      <c r="K60" s="9">
        <f t="shared" si="2"/>
        <v>949025.66</v>
      </c>
      <c r="L60" s="10">
        <f>SUM(L61:L70)</f>
        <v>681804</v>
      </c>
      <c r="M60" s="10">
        <f t="shared" ref="M60:N60" si="5">SUM(M61:M70)</f>
        <v>267221.66000000003</v>
      </c>
      <c r="N60" s="10">
        <f t="shared" si="5"/>
        <v>0</v>
      </c>
    </row>
    <row r="61" spans="1:14" ht="38.25" x14ac:dyDescent="0.2">
      <c r="A61" s="11" t="s">
        <v>206</v>
      </c>
      <c r="B61" s="12" t="s">
        <v>80</v>
      </c>
      <c r="C61" s="12" t="s">
        <v>207</v>
      </c>
      <c r="D61" s="12" t="s">
        <v>208</v>
      </c>
      <c r="E61" s="13" t="s">
        <v>209</v>
      </c>
      <c r="F61" s="13" t="s">
        <v>210</v>
      </c>
      <c r="G61" s="9">
        <f t="shared" si="0"/>
        <v>2960000</v>
      </c>
      <c r="H61" s="14">
        <v>1947100</v>
      </c>
      <c r="I61" s="14">
        <v>1012900</v>
      </c>
      <c r="J61" s="14">
        <v>0</v>
      </c>
      <c r="K61" s="9">
        <f t="shared" si="2"/>
        <v>432650</v>
      </c>
      <c r="L61" s="14">
        <v>291840</v>
      </c>
      <c r="M61" s="14">
        <v>140810</v>
      </c>
      <c r="N61" s="14"/>
    </row>
    <row r="62" spans="1:14" ht="25.5" x14ac:dyDescent="0.2">
      <c r="A62" s="11" t="s">
        <v>211</v>
      </c>
      <c r="B62" s="12" t="s">
        <v>212</v>
      </c>
      <c r="C62" s="12" t="s">
        <v>213</v>
      </c>
      <c r="D62" s="12" t="s">
        <v>214</v>
      </c>
      <c r="E62" s="13" t="s">
        <v>215</v>
      </c>
      <c r="F62" s="13" t="s">
        <v>216</v>
      </c>
      <c r="G62" s="9">
        <f t="shared" si="0"/>
        <v>53775</v>
      </c>
      <c r="H62" s="14">
        <v>53775</v>
      </c>
      <c r="I62" s="14">
        <v>0</v>
      </c>
      <c r="J62" s="14">
        <v>0</v>
      </c>
      <c r="K62" s="9">
        <f t="shared" si="2"/>
        <v>0</v>
      </c>
      <c r="L62" s="14"/>
      <c r="M62" s="14"/>
      <c r="N62" s="14"/>
    </row>
    <row r="63" spans="1:14" ht="25.5" x14ac:dyDescent="0.2">
      <c r="A63" s="11" t="s">
        <v>211</v>
      </c>
      <c r="B63" s="12" t="s">
        <v>212</v>
      </c>
      <c r="C63" s="12" t="s">
        <v>213</v>
      </c>
      <c r="D63" s="12" t="s">
        <v>214</v>
      </c>
      <c r="E63" s="13" t="s">
        <v>217</v>
      </c>
      <c r="F63" s="13" t="s">
        <v>218</v>
      </c>
      <c r="G63" s="9">
        <f t="shared" si="0"/>
        <v>18400</v>
      </c>
      <c r="H63" s="14">
        <v>18400</v>
      </c>
      <c r="I63" s="14">
        <v>0</v>
      </c>
      <c r="J63" s="14">
        <v>0</v>
      </c>
      <c r="K63" s="9">
        <f t="shared" si="2"/>
        <v>0</v>
      </c>
      <c r="L63" s="14"/>
      <c r="M63" s="14"/>
      <c r="N63" s="14"/>
    </row>
    <row r="64" spans="1:14" ht="25.5" x14ac:dyDescent="0.2">
      <c r="A64" s="11" t="s">
        <v>211</v>
      </c>
      <c r="B64" s="12" t="s">
        <v>212</v>
      </c>
      <c r="C64" s="12" t="s">
        <v>213</v>
      </c>
      <c r="D64" s="12" t="s">
        <v>214</v>
      </c>
      <c r="E64" s="13" t="s">
        <v>219</v>
      </c>
      <c r="F64" s="13" t="s">
        <v>220</v>
      </c>
      <c r="G64" s="9">
        <f t="shared" si="0"/>
        <v>473200</v>
      </c>
      <c r="H64" s="14">
        <v>473200</v>
      </c>
      <c r="I64" s="14">
        <v>0</v>
      </c>
      <c r="J64" s="14">
        <v>0</v>
      </c>
      <c r="K64" s="9">
        <f t="shared" si="2"/>
        <v>0</v>
      </c>
      <c r="L64" s="14"/>
      <c r="M64" s="14"/>
      <c r="N64" s="14"/>
    </row>
    <row r="65" spans="1:18" ht="38.25" x14ac:dyDescent="0.2">
      <c r="A65" s="11" t="s">
        <v>211</v>
      </c>
      <c r="B65" s="12" t="s">
        <v>212</v>
      </c>
      <c r="C65" s="12" t="s">
        <v>213</v>
      </c>
      <c r="D65" s="12" t="s">
        <v>214</v>
      </c>
      <c r="E65" s="13" t="s">
        <v>221</v>
      </c>
      <c r="F65" s="13" t="s">
        <v>222</v>
      </c>
      <c r="G65" s="9">
        <f t="shared" si="0"/>
        <v>3022859</v>
      </c>
      <c r="H65" s="14">
        <v>2103925</v>
      </c>
      <c r="I65" s="14">
        <v>918934</v>
      </c>
      <c r="J65" s="14">
        <v>0</v>
      </c>
      <c r="K65" s="9">
        <f t="shared" si="2"/>
        <v>516375.66000000003</v>
      </c>
      <c r="L65" s="14">
        <v>389964</v>
      </c>
      <c r="M65" s="14">
        <v>126411.66</v>
      </c>
      <c r="N65" s="14"/>
    </row>
    <row r="66" spans="1:18" ht="25.5" x14ac:dyDescent="0.2">
      <c r="A66" s="11" t="s">
        <v>223</v>
      </c>
      <c r="B66" s="12" t="s">
        <v>59</v>
      </c>
      <c r="C66" s="12" t="s">
        <v>224</v>
      </c>
      <c r="D66" s="12" t="s">
        <v>225</v>
      </c>
      <c r="E66" s="13" t="s">
        <v>226</v>
      </c>
      <c r="F66" s="13" t="s">
        <v>227</v>
      </c>
      <c r="G66" s="9">
        <f t="shared" si="0"/>
        <v>36140</v>
      </c>
      <c r="H66" s="14">
        <v>36140</v>
      </c>
      <c r="I66" s="14">
        <v>0</v>
      </c>
      <c r="J66" s="14">
        <v>0</v>
      </c>
      <c r="K66" s="9">
        <f t="shared" si="2"/>
        <v>0</v>
      </c>
      <c r="L66" s="14"/>
      <c r="M66" s="14"/>
      <c r="N66" s="14"/>
    </row>
    <row r="67" spans="1:18" ht="25.5" x14ac:dyDescent="0.2">
      <c r="A67" s="11" t="s">
        <v>228</v>
      </c>
      <c r="B67" s="12" t="s">
        <v>229</v>
      </c>
      <c r="C67" s="12" t="s">
        <v>230</v>
      </c>
      <c r="D67" s="12" t="s">
        <v>231</v>
      </c>
      <c r="E67" s="13" t="s">
        <v>217</v>
      </c>
      <c r="F67" s="13" t="s">
        <v>218</v>
      </c>
      <c r="G67" s="9">
        <f t="shared" si="0"/>
        <v>20000</v>
      </c>
      <c r="H67" s="14">
        <v>20000</v>
      </c>
      <c r="I67" s="14">
        <v>0</v>
      </c>
      <c r="J67" s="14">
        <v>0</v>
      </c>
      <c r="K67" s="9">
        <f t="shared" si="2"/>
        <v>0</v>
      </c>
      <c r="L67" s="14"/>
      <c r="M67" s="14"/>
      <c r="N67" s="14"/>
    </row>
    <row r="68" spans="1:18" ht="38.25" x14ac:dyDescent="0.2">
      <c r="A68" s="11" t="s">
        <v>228</v>
      </c>
      <c r="B68" s="12" t="s">
        <v>229</v>
      </c>
      <c r="C68" s="12" t="s">
        <v>230</v>
      </c>
      <c r="D68" s="12" t="s">
        <v>231</v>
      </c>
      <c r="E68" s="13" t="s">
        <v>232</v>
      </c>
      <c r="F68" s="13" t="s">
        <v>233</v>
      </c>
      <c r="G68" s="9">
        <f t="shared" si="0"/>
        <v>3620</v>
      </c>
      <c r="H68" s="14">
        <v>3620</v>
      </c>
      <c r="I68" s="14">
        <v>0</v>
      </c>
      <c r="J68" s="14">
        <v>0</v>
      </c>
      <c r="K68" s="9">
        <f t="shared" si="2"/>
        <v>0</v>
      </c>
      <c r="L68" s="14"/>
      <c r="M68" s="14"/>
      <c r="N68" s="14"/>
    </row>
    <row r="69" spans="1:18" ht="25.5" x14ac:dyDescent="0.2">
      <c r="A69" s="11" t="s">
        <v>228</v>
      </c>
      <c r="B69" s="12" t="s">
        <v>229</v>
      </c>
      <c r="C69" s="12" t="s">
        <v>230</v>
      </c>
      <c r="D69" s="12" t="s">
        <v>231</v>
      </c>
      <c r="E69" s="13" t="s">
        <v>226</v>
      </c>
      <c r="F69" s="13" t="s">
        <v>234</v>
      </c>
      <c r="G69" s="9">
        <f t="shared" si="0"/>
        <v>62400</v>
      </c>
      <c r="H69" s="14">
        <v>62400</v>
      </c>
      <c r="I69" s="14">
        <v>0</v>
      </c>
      <c r="J69" s="14">
        <v>0</v>
      </c>
      <c r="K69" s="9">
        <f t="shared" si="2"/>
        <v>0</v>
      </c>
      <c r="L69" s="14"/>
      <c r="M69" s="14"/>
      <c r="N69" s="14"/>
    </row>
    <row r="70" spans="1:18" ht="25.5" x14ac:dyDescent="0.2">
      <c r="A70" s="11" t="s">
        <v>235</v>
      </c>
      <c r="B70" s="12" t="s">
        <v>236</v>
      </c>
      <c r="C70" s="12" t="s">
        <v>113</v>
      </c>
      <c r="D70" s="12" t="s">
        <v>237</v>
      </c>
      <c r="E70" s="13" t="s">
        <v>226</v>
      </c>
      <c r="F70" s="13" t="s">
        <v>234</v>
      </c>
      <c r="G70" s="9">
        <f t="shared" si="0"/>
        <v>60</v>
      </c>
      <c r="H70" s="14">
        <v>60</v>
      </c>
      <c r="I70" s="14">
        <v>0</v>
      </c>
      <c r="J70" s="14">
        <v>0</v>
      </c>
      <c r="K70" s="9">
        <f t="shared" si="2"/>
        <v>0</v>
      </c>
      <c r="L70" s="14"/>
      <c r="M70" s="14"/>
      <c r="N70" s="14"/>
    </row>
    <row r="71" spans="1:18" ht="25.5" x14ac:dyDescent="0.2">
      <c r="A71" s="6" t="s">
        <v>238</v>
      </c>
      <c r="B71" s="7" t="s">
        <v>13</v>
      </c>
      <c r="C71" s="7" t="s">
        <v>13</v>
      </c>
      <c r="D71" s="7" t="s">
        <v>239</v>
      </c>
      <c r="E71" s="8" t="s">
        <v>13</v>
      </c>
      <c r="F71" s="8" t="s">
        <v>13</v>
      </c>
      <c r="G71" s="9">
        <f t="shared" si="0"/>
        <v>860000</v>
      </c>
      <c r="H71" s="10">
        <f>H72+H73</f>
        <v>860000</v>
      </c>
      <c r="I71" s="10">
        <f t="shared" ref="I71:J71" si="6">I72+I73</f>
        <v>0</v>
      </c>
      <c r="J71" s="10">
        <f t="shared" si="6"/>
        <v>0</v>
      </c>
      <c r="K71" s="9">
        <f t="shared" si="2"/>
        <v>59869</v>
      </c>
      <c r="L71" s="10">
        <f>L72+L73</f>
        <v>59869</v>
      </c>
      <c r="M71" s="10">
        <f t="shared" ref="M71:N71" si="7">M72+M73</f>
        <v>0</v>
      </c>
      <c r="N71" s="10">
        <f t="shared" si="7"/>
        <v>0</v>
      </c>
    </row>
    <row r="72" spans="1:18" ht="25.5" x14ac:dyDescent="0.2">
      <c r="A72" s="11" t="s">
        <v>240</v>
      </c>
      <c r="B72" s="12" t="s">
        <v>241</v>
      </c>
      <c r="C72" s="12" t="s">
        <v>242</v>
      </c>
      <c r="D72" s="12" t="s">
        <v>243</v>
      </c>
      <c r="E72" s="13" t="s">
        <v>244</v>
      </c>
      <c r="F72" s="13" t="s">
        <v>245</v>
      </c>
      <c r="G72" s="9">
        <f t="shared" si="0"/>
        <v>676900</v>
      </c>
      <c r="H72" s="14">
        <v>676900</v>
      </c>
      <c r="I72" s="14">
        <v>0</v>
      </c>
      <c r="J72" s="14">
        <v>0</v>
      </c>
      <c r="K72" s="9">
        <f t="shared" si="2"/>
        <v>59869</v>
      </c>
      <c r="L72" s="14">
        <v>59869</v>
      </c>
      <c r="M72" s="14"/>
      <c r="N72" s="14">
        <v>0</v>
      </c>
    </row>
    <row r="73" spans="1:18" ht="38.25" x14ac:dyDescent="0.2">
      <c r="A73" s="11" t="s">
        <v>240</v>
      </c>
      <c r="B73" s="12" t="s">
        <v>241</v>
      </c>
      <c r="C73" s="12" t="s">
        <v>242</v>
      </c>
      <c r="D73" s="12" t="s">
        <v>243</v>
      </c>
      <c r="E73" s="13" t="s">
        <v>246</v>
      </c>
      <c r="F73" s="13" t="s">
        <v>247</v>
      </c>
      <c r="G73" s="9">
        <f t="shared" si="0"/>
        <v>183100</v>
      </c>
      <c r="H73" s="14">
        <v>183100</v>
      </c>
      <c r="I73" s="14">
        <v>0</v>
      </c>
      <c r="J73" s="14">
        <v>0</v>
      </c>
      <c r="K73" s="9">
        <f t="shared" si="2"/>
        <v>0</v>
      </c>
      <c r="L73" s="14"/>
      <c r="M73" s="14"/>
      <c r="N73" s="14">
        <v>0</v>
      </c>
    </row>
    <row r="74" spans="1:18" ht="25.5" x14ac:dyDescent="0.2">
      <c r="A74" s="6" t="s">
        <v>248</v>
      </c>
      <c r="B74" s="7" t="s">
        <v>13</v>
      </c>
      <c r="C74" s="7" t="s">
        <v>13</v>
      </c>
      <c r="D74" s="7" t="s">
        <v>249</v>
      </c>
      <c r="E74" s="8" t="s">
        <v>13</v>
      </c>
      <c r="F74" s="8" t="s">
        <v>13</v>
      </c>
      <c r="G74" s="9">
        <f t="shared" si="0"/>
        <v>150000</v>
      </c>
      <c r="H74" s="10">
        <v>150000</v>
      </c>
      <c r="I74" s="10">
        <v>0</v>
      </c>
      <c r="J74" s="10">
        <v>0</v>
      </c>
      <c r="K74" s="9">
        <f t="shared" si="2"/>
        <v>0</v>
      </c>
      <c r="L74" s="10"/>
      <c r="M74" s="10"/>
      <c r="N74" s="10">
        <v>0</v>
      </c>
    </row>
    <row r="75" spans="1:18" ht="38.25" x14ac:dyDescent="0.2">
      <c r="A75" s="11" t="s">
        <v>250</v>
      </c>
      <c r="B75" s="12" t="s">
        <v>251</v>
      </c>
      <c r="C75" s="12" t="s">
        <v>24</v>
      </c>
      <c r="D75" s="12" t="s">
        <v>252</v>
      </c>
      <c r="E75" s="13" t="s">
        <v>31</v>
      </c>
      <c r="F75" s="13" t="s">
        <v>106</v>
      </c>
      <c r="G75" s="9">
        <f t="shared" si="0"/>
        <v>150000</v>
      </c>
      <c r="H75" s="14">
        <v>150000</v>
      </c>
      <c r="I75" s="14">
        <v>0</v>
      </c>
      <c r="J75" s="14">
        <v>0</v>
      </c>
      <c r="K75" s="9">
        <f t="shared" si="2"/>
        <v>150000</v>
      </c>
      <c r="L75" s="14">
        <v>150000</v>
      </c>
      <c r="M75" s="14"/>
      <c r="N75" s="14">
        <v>0</v>
      </c>
    </row>
    <row r="76" spans="1:18" x14ac:dyDescent="0.2">
      <c r="A76" s="16" t="s">
        <v>253</v>
      </c>
      <c r="B76" s="16" t="s">
        <v>253</v>
      </c>
      <c r="C76" s="16" t="s">
        <v>253</v>
      </c>
      <c r="D76" s="17" t="s">
        <v>254</v>
      </c>
      <c r="E76" s="18" t="s">
        <v>253</v>
      </c>
      <c r="F76" s="18" t="s">
        <v>253</v>
      </c>
      <c r="G76" s="9">
        <f t="shared" ref="G76" si="8">H76+I76</f>
        <v>24183054</v>
      </c>
      <c r="H76" s="19">
        <f>H12+H60+H71+H74</f>
        <v>21331220</v>
      </c>
      <c r="I76" s="19">
        <f t="shared" ref="I76:J76" si="9">I12+I60+I71+I74</f>
        <v>2851834</v>
      </c>
      <c r="J76" s="19">
        <f t="shared" si="9"/>
        <v>750000</v>
      </c>
      <c r="K76" s="9">
        <f t="shared" ref="K76" si="10">L76+M76</f>
        <v>4586317.66</v>
      </c>
      <c r="L76" s="19">
        <f>L12+L60+L71+L74</f>
        <v>4271455</v>
      </c>
      <c r="M76" s="19">
        <f t="shared" ref="M76:N76" si="11">M12+M60+M71+M74</f>
        <v>314862.66000000003</v>
      </c>
      <c r="N76" s="19">
        <f t="shared" si="11"/>
        <v>0</v>
      </c>
    </row>
    <row r="78" spans="1:18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80" spans="1:18" s="20" customFormat="1" ht="18.75" x14ac:dyDescent="0.3">
      <c r="E80" s="21"/>
      <c r="F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</sheetData>
  <mergeCells count="18">
    <mergeCell ref="J2:N3"/>
    <mergeCell ref="A5:N5"/>
    <mergeCell ref="G1:J1"/>
    <mergeCell ref="G9:G10"/>
    <mergeCell ref="H9:H10"/>
    <mergeCell ref="I9:J9"/>
    <mergeCell ref="A78:J78"/>
    <mergeCell ref="K9:K10"/>
    <mergeCell ref="L9:L10"/>
    <mergeCell ref="M9:N9"/>
    <mergeCell ref="K8:N8"/>
    <mergeCell ref="G8:J8"/>
    <mergeCell ref="F8:F10"/>
    <mergeCell ref="E8:E10"/>
    <mergeCell ref="D8:D10"/>
    <mergeCell ref="C8:C10"/>
    <mergeCell ref="B8:B10"/>
    <mergeCell ref="A8:A10"/>
  </mergeCells>
  <printOptions gridLines="1" gridLinesSet="0"/>
  <pageMargins left="0.19685039370078738" right="0.19685039370078738" top="0.39370078740157477" bottom="0.19685039370078738" header="0" footer="0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2021-04-13T08:06:59Z</cp:lastPrinted>
  <dcterms:created xsi:type="dcterms:W3CDTF">2021-02-22T13:28:45Z</dcterms:created>
  <dcterms:modified xsi:type="dcterms:W3CDTF">2021-04-13T08:36:34Z</dcterms:modified>
</cp:coreProperties>
</file>