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17 лютого 2021 року\рішення\"/>
    </mc:Choice>
  </mc:AlternateContent>
  <xr:revisionPtr revIDLastSave="0" documentId="10_ncr:8100000_{BA6C3BFD-A8D6-4DC7-BC89-F4C49EF628D0}" xr6:coauthVersionLast="34" xr6:coauthVersionMax="34" xr10:uidLastSave="{00000000-0000-0000-0000-000000000000}"/>
  <bookViews>
    <workbookView xWindow="0" yWindow="0" windowWidth="23040" windowHeight="8496" xr2:uid="{00000000-000D-0000-FFFF-FFFF00000000}"/>
  </bookViews>
  <sheets>
    <sheet name="Лист1" sheetId="1" r:id="rId1"/>
  </sheets>
  <definedNames>
    <definedName name="_xlnm.Print_Titles" localSheetId="0">Лист1!$A:$C</definedName>
    <definedName name="_xlnm.Print_Area" localSheetId="0">Лист1!$A$1:$K$67</definedName>
  </definedNames>
  <calcPr calcId="162913"/>
</workbook>
</file>

<file path=xl/calcChain.xml><?xml version="1.0" encoding="utf-8"?>
<calcChain xmlns="http://schemas.openxmlformats.org/spreadsheetml/2006/main">
  <c r="K64" i="1" l="1"/>
  <c r="J64" i="1"/>
  <c r="I64" i="1"/>
  <c r="H64" i="1"/>
  <c r="I63" i="1"/>
  <c r="H63" i="1"/>
  <c r="G63" i="1"/>
  <c r="K63" i="1" s="1"/>
  <c r="F63" i="1"/>
  <c r="E63" i="1"/>
  <c r="D63" i="1"/>
  <c r="K62" i="1"/>
  <c r="J62" i="1"/>
  <c r="I62" i="1"/>
  <c r="H62" i="1"/>
  <c r="I61" i="1"/>
  <c r="H61" i="1"/>
  <c r="G61" i="1"/>
  <c r="K61" i="1" s="1"/>
  <c r="F61" i="1"/>
  <c r="E61" i="1"/>
  <c r="D61" i="1"/>
  <c r="K60" i="1"/>
  <c r="J60" i="1"/>
  <c r="I60" i="1"/>
  <c r="H60" i="1"/>
  <c r="I59" i="1"/>
  <c r="H59" i="1"/>
  <c r="G59" i="1"/>
  <c r="K59" i="1" s="1"/>
  <c r="F59" i="1"/>
  <c r="E59" i="1"/>
  <c r="D59" i="1"/>
  <c r="I58" i="1"/>
  <c r="H58" i="1"/>
  <c r="G58" i="1"/>
  <c r="K58" i="1" s="1"/>
  <c r="F58" i="1"/>
  <c r="E58" i="1"/>
  <c r="D58" i="1"/>
  <c r="I57" i="1"/>
  <c r="H57" i="1"/>
  <c r="G57" i="1"/>
  <c r="K57" i="1" s="1"/>
  <c r="F57" i="1"/>
  <c r="E57" i="1"/>
  <c r="D57" i="1"/>
  <c r="K56" i="1"/>
  <c r="J56" i="1"/>
  <c r="I56" i="1"/>
  <c r="H56" i="1"/>
  <c r="I55" i="1"/>
  <c r="H55" i="1"/>
  <c r="G55" i="1"/>
  <c r="K55" i="1" s="1"/>
  <c r="F55" i="1"/>
  <c r="E55" i="1"/>
  <c r="D55" i="1"/>
  <c r="I54" i="1"/>
  <c r="H54" i="1"/>
  <c r="G54" i="1"/>
  <c r="K54" i="1" s="1"/>
  <c r="F54" i="1"/>
  <c r="E54" i="1"/>
  <c r="D54" i="1"/>
  <c r="I53" i="1"/>
  <c r="H53" i="1"/>
  <c r="G53" i="1"/>
  <c r="G66" i="1" s="1"/>
  <c r="F53" i="1"/>
  <c r="F66" i="1" s="1"/>
  <c r="E53" i="1"/>
  <c r="E66" i="1" s="1"/>
  <c r="D53" i="1"/>
  <c r="D66" i="1" s="1"/>
  <c r="K49" i="1"/>
  <c r="J49" i="1"/>
  <c r="I49" i="1"/>
  <c r="H49" i="1"/>
  <c r="I47" i="1"/>
  <c r="H47" i="1"/>
  <c r="G47" i="1"/>
  <c r="K47" i="1" s="1"/>
  <c r="F47" i="1"/>
  <c r="E47" i="1"/>
  <c r="D47" i="1"/>
  <c r="I46" i="1"/>
  <c r="H46" i="1"/>
  <c r="G46" i="1"/>
  <c r="K46" i="1" s="1"/>
  <c r="F46" i="1"/>
  <c r="E46" i="1"/>
  <c r="D46" i="1"/>
  <c r="K45" i="1"/>
  <c r="J45" i="1"/>
  <c r="I45" i="1"/>
  <c r="H45" i="1"/>
  <c r="I44" i="1"/>
  <c r="H44" i="1"/>
  <c r="G44" i="1"/>
  <c r="K44" i="1" s="1"/>
  <c r="F44" i="1"/>
  <c r="E44" i="1"/>
  <c r="D44" i="1"/>
  <c r="I43" i="1"/>
  <c r="H43" i="1"/>
  <c r="G43" i="1"/>
  <c r="K43" i="1" s="1"/>
  <c r="F43" i="1"/>
  <c r="E43" i="1"/>
  <c r="D43" i="1"/>
  <c r="K42" i="1"/>
  <c r="J42" i="1"/>
  <c r="I42" i="1"/>
  <c r="H42" i="1"/>
  <c r="I41" i="1"/>
  <c r="H41" i="1"/>
  <c r="G41" i="1"/>
  <c r="K41" i="1" s="1"/>
  <c r="F41" i="1"/>
  <c r="E41" i="1"/>
  <c r="D41" i="1"/>
  <c r="K40" i="1"/>
  <c r="J40" i="1"/>
  <c r="I40" i="1"/>
  <c r="H40" i="1"/>
  <c r="I39" i="1"/>
  <c r="H39" i="1"/>
  <c r="G39" i="1"/>
  <c r="K39" i="1" s="1"/>
  <c r="F39" i="1"/>
  <c r="E39" i="1"/>
  <c r="D39" i="1"/>
  <c r="I38" i="1"/>
  <c r="H38" i="1"/>
  <c r="G38" i="1"/>
  <c r="K38" i="1" s="1"/>
  <c r="F38" i="1"/>
  <c r="E38" i="1"/>
  <c r="D38" i="1"/>
  <c r="K37" i="1"/>
  <c r="J37" i="1"/>
  <c r="I37" i="1"/>
  <c r="H37" i="1"/>
  <c r="K36" i="1"/>
  <c r="J36" i="1"/>
  <c r="I36" i="1"/>
  <c r="H36" i="1"/>
  <c r="I35" i="1"/>
  <c r="H35" i="1"/>
  <c r="G35" i="1"/>
  <c r="K35" i="1" s="1"/>
  <c r="F35" i="1"/>
  <c r="E35" i="1"/>
  <c r="D35" i="1"/>
  <c r="I34" i="1"/>
  <c r="H34" i="1"/>
  <c r="G34" i="1"/>
  <c r="K34" i="1" s="1"/>
  <c r="F34" i="1"/>
  <c r="E34" i="1"/>
  <c r="D34" i="1"/>
  <c r="I33" i="1"/>
  <c r="H33" i="1"/>
  <c r="G33" i="1"/>
  <c r="K33" i="1" s="1"/>
  <c r="F33" i="1"/>
  <c r="E33" i="1"/>
  <c r="D33" i="1"/>
  <c r="K32" i="1"/>
  <c r="J32" i="1"/>
  <c r="I32" i="1"/>
  <c r="H32" i="1"/>
  <c r="K31" i="1"/>
  <c r="J31" i="1"/>
  <c r="I31" i="1"/>
  <c r="H31" i="1"/>
  <c r="K30" i="1"/>
  <c r="J30" i="1"/>
  <c r="I30" i="1"/>
  <c r="H30" i="1"/>
  <c r="I29" i="1"/>
  <c r="H29" i="1"/>
  <c r="G29" i="1"/>
  <c r="K29" i="1" s="1"/>
  <c r="F29" i="1"/>
  <c r="E29" i="1"/>
  <c r="E20" i="1" s="1"/>
  <c r="E13" i="1" s="1"/>
  <c r="E50" i="1" s="1"/>
  <c r="E51" i="1" s="1"/>
  <c r="E67" i="1" s="1"/>
  <c r="D29" i="1"/>
  <c r="D20" i="1" s="1"/>
  <c r="D13" i="1" s="1"/>
  <c r="D50" i="1" s="1"/>
  <c r="D51" i="1" s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H22" i="1"/>
  <c r="G21" i="1"/>
  <c r="J21" i="1" s="1"/>
  <c r="F21" i="1"/>
  <c r="E21" i="1"/>
  <c r="D21" i="1"/>
  <c r="F20" i="1"/>
  <c r="K19" i="1"/>
  <c r="J19" i="1"/>
  <c r="I19" i="1"/>
  <c r="H19" i="1"/>
  <c r="G18" i="1"/>
  <c r="J18" i="1" s="1"/>
  <c r="F18" i="1"/>
  <c r="E18" i="1"/>
  <c r="D18" i="1"/>
  <c r="K17" i="1"/>
  <c r="J17" i="1"/>
  <c r="I17" i="1"/>
  <c r="K16" i="1"/>
  <c r="J16" i="1"/>
  <c r="H16" i="1"/>
  <c r="I15" i="1"/>
  <c r="G15" i="1"/>
  <c r="K15" i="1" s="1"/>
  <c r="F15" i="1"/>
  <c r="E15" i="1"/>
  <c r="H15" i="1" s="1"/>
  <c r="D15" i="1"/>
  <c r="J15" i="1" s="1"/>
  <c r="I14" i="1"/>
  <c r="G14" i="1"/>
  <c r="K14" i="1" s="1"/>
  <c r="F14" i="1"/>
  <c r="E14" i="1"/>
  <c r="H14" i="1" s="1"/>
  <c r="D14" i="1"/>
  <c r="J14" i="1" s="1"/>
  <c r="F13" i="1"/>
  <c r="F50" i="1" s="1"/>
  <c r="F51" i="1" s="1"/>
  <c r="F67" i="1" s="1"/>
  <c r="D67" i="1" l="1"/>
  <c r="K66" i="1"/>
  <c r="H66" i="1"/>
  <c r="J66" i="1"/>
  <c r="I66" i="1"/>
  <c r="K18" i="1"/>
  <c r="G20" i="1"/>
  <c r="H18" i="1"/>
  <c r="H21" i="1"/>
  <c r="E65" i="1"/>
  <c r="K21" i="1"/>
  <c r="D65" i="1"/>
  <c r="I18" i="1"/>
  <c r="I21" i="1"/>
  <c r="J29" i="1"/>
  <c r="J33" i="1"/>
  <c r="J34" i="1"/>
  <c r="J35" i="1"/>
  <c r="J38" i="1"/>
  <c r="J39" i="1"/>
  <c r="J41" i="1"/>
  <c r="J43" i="1"/>
  <c r="J44" i="1"/>
  <c r="J46" i="1"/>
  <c r="J47" i="1"/>
  <c r="J53" i="1"/>
  <c r="J54" i="1"/>
  <c r="J55" i="1"/>
  <c r="J57" i="1"/>
  <c r="J58" i="1"/>
  <c r="J59" i="1"/>
  <c r="J61" i="1"/>
  <c r="J63" i="1"/>
  <c r="F65" i="1"/>
  <c r="K53" i="1"/>
  <c r="G65" i="1"/>
  <c r="J20" i="1" l="1"/>
  <c r="I20" i="1"/>
  <c r="H20" i="1"/>
  <c r="K20" i="1"/>
  <c r="K65" i="1"/>
  <c r="J65" i="1"/>
  <c r="H65" i="1"/>
  <c r="I65" i="1"/>
  <c r="G13" i="1"/>
  <c r="G50" i="1" l="1"/>
  <c r="H13" i="1"/>
  <c r="K13" i="1"/>
  <c r="J13" i="1"/>
  <c r="I13" i="1"/>
  <c r="G51" i="1" l="1"/>
  <c r="K50" i="1"/>
  <c r="J50" i="1"/>
  <c r="I50" i="1"/>
  <c r="H50" i="1"/>
  <c r="G67" i="1" l="1"/>
  <c r="K51" i="1"/>
  <c r="J51" i="1"/>
  <c r="I51" i="1"/>
  <c r="H51" i="1"/>
  <c r="K67" i="1" l="1"/>
  <c r="J67" i="1"/>
  <c r="H67" i="1"/>
  <c r="I67" i="1"/>
</calcChain>
</file>

<file path=xl/sharedStrings.xml><?xml version="1.0" encoding="utf-8"?>
<sst xmlns="http://schemas.openxmlformats.org/spreadsheetml/2006/main" count="77" uniqueCount="72">
  <si>
    <t>Звіт про виконання бюджету Данилівської сільської ради за 2020 рік</t>
  </si>
  <si>
    <t>Дохідна частина бюджету</t>
  </si>
  <si>
    <t>грн.</t>
  </si>
  <si>
    <t>ККД</t>
  </si>
  <si>
    <t>Доходи</t>
  </si>
  <si>
    <t>Звітні дані за 2019 рік</t>
  </si>
  <si>
    <t xml:space="preserve">Бюджет на 2020 рік з урахуванням змін </t>
  </si>
  <si>
    <t>Бюджет на звітний період з урахуванням змін</t>
  </si>
  <si>
    <t>Виконано за 2020 рік</t>
  </si>
  <si>
    <t>% виконання</t>
  </si>
  <si>
    <t>До звітних даних за 2019 рік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</si>
  <si>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</si>
  <si>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</si>
  <si>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</si>
  <si>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</si>
  <si>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</si>
  <si>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</si>
  <si>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</si>
  <si>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</si>
  <si>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Загальний фонд</t>
  </si>
  <si>
    <t>Податкові надходження 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</si>
  <si>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</si>
  <si>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</si>
  <si>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</si>
  <si>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</si>
  <si>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</si>
  <si>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</si>
  <si>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</si>
  <si>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</si>
  <si>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</si>
  <si>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</si>
  <si>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</si>
  <si>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</si>
  <si>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</si>
  <si>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</si>
  <si>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</si>
  <si>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</si>
  <si>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</si>
  <si>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</si>
  <si>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</si>
  <si>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</si>
  <si>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</si>
  <si>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</si>
  <si>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</si>
  <si>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</si>
  <si>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</si>
  <si>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</si>
  <si>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</si>
  <si>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</si>
  <si>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</si>
  <si>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</si>
  <si>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</t>
  </si>
  <si>
    <t>Офіційні трансферти  </t>
  </si>
  <si>
    <t>Від органів державного управління  </t>
  </si>
  <si>
    <t>Інші дотації з місцевого бюджету</t>
  </si>
  <si>
    <t>Інші субвенції з місцевого бюджету</t>
  </si>
  <si>
    <t>Всього без урахування трансферт</t>
  </si>
  <si>
    <t>Всього</t>
  </si>
  <si>
    <t>Спеціальний фонд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</si>
  <si>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</si>
  <si>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</si>
  <si>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</si>
  <si>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</si>
  <si>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</si>
  <si>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</si>
  <si>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</si>
  <si>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</si>
  <si>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</si>
  <si>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</si>
  <si>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доходів спеціального фонду</t>
  </si>
  <si>
    <t>Всього доходів</t>
  </si>
  <si>
    <r>
      <t xml:space="preserve">Додаток 1 до рішення  виконавчого комітету Менської міської ради від 17 лютого 2021 року </t>
    </r>
    <r>
      <rPr>
        <i/>
        <sz val="10"/>
        <color theme="1"/>
        <rFont val="Times New Roman"/>
        <family val="1"/>
        <charset val="204"/>
      </rPr>
      <t xml:space="preserve"> 29</t>
    </r>
    <r>
      <rPr>
        <sz val="10"/>
        <color theme="1"/>
        <rFont val="Times New Roman"/>
      </rPr>
      <t xml:space="preserve">
"Про виконання бюджету Данилівської сільської ради за 2020 рік"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</si>
</sst>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3" x14ac:knownFonts="1">
    <font>
      <sz val="10"/>
      <color theme="1"/>
      <name val="Calibri"/>
      <scheme val="minor"/>
    </font>
    <font>
      <sz val="10"/>
      <color theme="1"/>
      <name val="Times New Roman"/>
    </font>
    <font>
      <sz val="10"/>
      <color indexed="2"/>
      <name val="Times New Roman"/>
    </font>
    <font>
      <b/>
      <sz val="10"/>
      <color theme="1"/>
      <name val="Times New Roman"/>
    </font>
    <font>
      <b/>
      <sz val="10"/>
      <color indexed="2"/>
      <name val="Times New Roman"/>
    </font>
    <font>
      <b/>
      <sz val="18"/>
      <color theme="1"/>
      <name val="Times New Roman"/>
    </font>
    <font>
      <sz val="14"/>
      <color theme="1"/>
      <name val="Times New Roman"/>
    </font>
    <font>
      <b/>
      <sz val="10"/>
      <name val="Times New Roman"/>
    </font>
    <font>
      <b/>
      <sz val="11"/>
      <color theme="1"/>
      <name val="Times New Roman"/>
    </font>
    <font>
      <b/>
      <i/>
      <sz val="10"/>
      <color theme="1"/>
      <name val="Times New Roman"/>
    </font>
    <font>
      <sz val="10"/>
      <name val="Times New Roman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1"/>
  </cellStyleXfs>
  <cellXfs count="54"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6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164" fontId="7" fillId="3" borderId="2" xfId="0" applyNumberFormat="1" applyFont="1" applyFill="1" applyBorder="1"/>
    <xf numFmtId="0" fontId="9" fillId="0" borderId="2" xfId="0" applyFont="1" applyBorder="1" applyAlignment="1">
      <alignment vertical="center" wrapText="1"/>
    </xf>
    <xf numFmtId="164" fontId="10" fillId="0" borderId="2" xfId="0" applyNumberFormat="1" applyFont="1" applyBorder="1"/>
    <xf numFmtId="0" fontId="1" fillId="0" borderId="2" xfId="0" applyFont="1" applyBorder="1" applyAlignment="1">
      <alignment vertical="center" wrapText="1"/>
    </xf>
    <xf numFmtId="164" fontId="7" fillId="4" borderId="2" xfId="0" applyNumberFormat="1" applyFont="1" applyFill="1" applyBorder="1"/>
    <xf numFmtId="164" fontId="7" fillId="5" borderId="2" xfId="0" applyNumberFormat="1" applyFont="1" applyFill="1" applyBorder="1"/>
    <xf numFmtId="0" fontId="1" fillId="6" borderId="2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/>
    <xf numFmtId="0" fontId="3" fillId="7" borderId="2" xfId="0" applyFont="1" applyFill="1" applyBorder="1" applyAlignment="1">
      <alignment horizontal="center" vertical="center" wrapText="1"/>
    </xf>
    <xf numFmtId="164" fontId="7" fillId="7" borderId="2" xfId="0" applyNumberFormat="1" applyFont="1" applyFill="1" applyBorder="1"/>
    <xf numFmtId="164" fontId="10" fillId="8" borderId="2" xfId="0" applyNumberFormat="1" applyFont="1" applyFill="1" applyBorder="1"/>
    <xf numFmtId="164" fontId="7" fillId="9" borderId="2" xfId="0" applyNumberFormat="1" applyFont="1" applyFill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2" xfId="0" applyFont="1" applyFill="1" applyBorder="1"/>
    <xf numFmtId="0" fontId="3" fillId="5" borderId="2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0" fontId="3" fillId="9" borderId="4" xfId="0" applyFont="1" applyFill="1" applyBorder="1"/>
    <xf numFmtId="0" fontId="3" fillId="9" borderId="5" xfId="0" applyFont="1" applyFill="1" applyBorder="1"/>
    <xf numFmtId="0" fontId="12" fillId="0" borderId="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view="pageBreakPreview" zoomScale="60" zoomScaleNormal="100" zoomScalePageLayoutView="55" workbookViewId="0">
      <selection activeCell="F4" sqref="F4"/>
    </sheetView>
  </sheetViews>
  <sheetFormatPr defaultColWidth="9.109375" defaultRowHeight="13.2" x14ac:dyDescent="0.25"/>
  <cols>
    <col min="1" max="1" width="0.109375" style="1" customWidth="1"/>
    <col min="2" max="2" width="9.109375" style="1"/>
    <col min="3" max="3" width="48" style="1" customWidth="1"/>
    <col min="4" max="4" width="15.109375" style="1" customWidth="1"/>
    <col min="5" max="5" width="14.33203125" style="2" customWidth="1"/>
    <col min="6" max="6" width="14.5546875" style="1" customWidth="1"/>
    <col min="7" max="7" width="12.88671875" style="1" customWidth="1"/>
    <col min="8" max="8" width="11" style="1" bestFit="1" customWidth="1"/>
    <col min="9" max="9" width="10.88671875" style="1" customWidth="1"/>
    <col min="10" max="10" width="12.88671875" style="1" customWidth="1"/>
    <col min="11" max="11" width="11" style="1" customWidth="1"/>
    <col min="12" max="16384" width="9.109375" style="1"/>
  </cols>
  <sheetData>
    <row r="1" spans="1:12" x14ac:dyDescent="0.25">
      <c r="A1" s="3"/>
      <c r="B1" s="3"/>
      <c r="C1" s="3"/>
      <c r="D1" s="3"/>
      <c r="E1" s="4"/>
      <c r="F1" s="3"/>
      <c r="G1" s="53" t="s">
        <v>71</v>
      </c>
      <c r="H1" s="33"/>
      <c r="I1" s="33"/>
      <c r="J1" s="33"/>
      <c r="K1" s="33"/>
      <c r="L1" s="3"/>
    </row>
    <row r="2" spans="1:12" x14ac:dyDescent="0.25">
      <c r="A2" s="3"/>
      <c r="B2" s="3"/>
      <c r="C2" s="3"/>
      <c r="D2" s="3"/>
      <c r="E2" s="4"/>
      <c r="F2" s="3"/>
      <c r="G2" s="33"/>
      <c r="H2" s="33"/>
      <c r="I2" s="33"/>
      <c r="J2" s="33"/>
      <c r="K2" s="33"/>
      <c r="L2" s="3"/>
    </row>
    <row r="3" spans="1:12" x14ac:dyDescent="0.25">
      <c r="A3" s="3"/>
      <c r="B3" s="3"/>
      <c r="C3" s="3"/>
      <c r="D3" s="3"/>
      <c r="E3" s="4"/>
      <c r="F3" s="3"/>
      <c r="G3" s="33"/>
      <c r="H3" s="33"/>
      <c r="I3" s="33"/>
      <c r="J3" s="33"/>
      <c r="K3" s="33"/>
      <c r="L3" s="3"/>
    </row>
    <row r="4" spans="1:12" x14ac:dyDescent="0.25">
      <c r="A4" s="3"/>
      <c r="B4" s="3"/>
      <c r="C4" s="3"/>
      <c r="D4" s="3"/>
      <c r="E4" s="4"/>
      <c r="F4" s="3"/>
      <c r="G4" s="33"/>
      <c r="H4" s="33"/>
      <c r="I4" s="33"/>
      <c r="J4" s="33"/>
      <c r="K4" s="33"/>
      <c r="L4" s="3"/>
    </row>
    <row r="5" spans="1:12" x14ac:dyDescent="0.25">
      <c r="A5" s="3"/>
      <c r="B5" s="3"/>
      <c r="C5" s="3"/>
      <c r="D5" s="3"/>
      <c r="E5" s="4"/>
      <c r="F5" s="3"/>
      <c r="G5" s="5"/>
      <c r="H5" s="5"/>
      <c r="I5" s="5"/>
      <c r="J5" s="5"/>
      <c r="K5" s="5"/>
      <c r="L5" s="3"/>
    </row>
    <row r="6" spans="1:12" ht="22.8" x14ac:dyDescent="0.4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6"/>
    </row>
    <row r="7" spans="1:12" ht="18" x14ac:dyDescent="0.35">
      <c r="A7" s="7" t="s">
        <v>1</v>
      </c>
      <c r="B7" s="35" t="s">
        <v>1</v>
      </c>
      <c r="C7" s="35"/>
      <c r="D7" s="35"/>
      <c r="E7" s="35"/>
      <c r="F7" s="35"/>
      <c r="G7" s="35"/>
      <c r="H7" s="35"/>
      <c r="I7" s="35"/>
      <c r="J7" s="35"/>
      <c r="K7" s="35"/>
    </row>
    <row r="8" spans="1:12" x14ac:dyDescent="0.25">
      <c r="K8" s="1" t="s">
        <v>2</v>
      </c>
    </row>
    <row r="9" spans="1:12" ht="28.5" customHeight="1" x14ac:dyDescent="0.25">
      <c r="A9" s="36"/>
      <c r="B9" s="37" t="s">
        <v>3</v>
      </c>
      <c r="C9" s="39" t="s">
        <v>4</v>
      </c>
      <c r="D9" s="41" t="s">
        <v>5</v>
      </c>
      <c r="E9" s="41" t="s">
        <v>6</v>
      </c>
      <c r="F9" s="41" t="s">
        <v>7</v>
      </c>
      <c r="G9" s="41" t="s">
        <v>8</v>
      </c>
      <c r="H9" s="43" t="s">
        <v>9</v>
      </c>
      <c r="I9" s="44"/>
      <c r="J9" s="43" t="s">
        <v>10</v>
      </c>
      <c r="K9" s="44"/>
    </row>
    <row r="10" spans="1:12" ht="63" customHeight="1" x14ac:dyDescent="0.25">
      <c r="A10" s="36"/>
      <c r="B10" s="38"/>
      <c r="C10" s="40"/>
      <c r="D10" s="42"/>
      <c r="E10" s="42"/>
      <c r="F10" s="42"/>
      <c r="G10" s="42"/>
      <c r="H10" s="11" t="s">
        <v>11</v>
      </c>
      <c r="I10" s="11" t="s">
        <v>12</v>
      </c>
      <c r="J10" s="11" t="s">
        <v>13</v>
      </c>
      <c r="K10" s="11" t="s">
        <v>14</v>
      </c>
    </row>
    <row r="11" spans="1:12" ht="12" customHeight="1" x14ac:dyDescent="0.25">
      <c r="A11" s="8"/>
      <c r="B11" s="9">
        <v>1</v>
      </c>
      <c r="C11" s="9">
        <v>2</v>
      </c>
      <c r="D11" s="10">
        <v>3</v>
      </c>
      <c r="E11" s="10">
        <v>4</v>
      </c>
      <c r="F11" s="10">
        <v>5</v>
      </c>
      <c r="G11" s="10">
        <v>6</v>
      </c>
      <c r="H11" s="11" t="s">
        <v>15</v>
      </c>
      <c r="I11" s="11" t="s">
        <v>16</v>
      </c>
      <c r="J11" s="11" t="s">
        <v>17</v>
      </c>
      <c r="K11" s="11" t="s">
        <v>18</v>
      </c>
    </row>
    <row r="12" spans="1:12" ht="14.25" customHeight="1" x14ac:dyDescent="0.25">
      <c r="A12" s="8"/>
      <c r="B12" s="12"/>
      <c r="C12" s="13" t="s">
        <v>19</v>
      </c>
      <c r="D12" s="14"/>
      <c r="E12" s="14"/>
      <c r="F12" s="14"/>
      <c r="G12" s="14"/>
      <c r="H12" s="15"/>
      <c r="I12" s="15"/>
      <c r="J12" s="15"/>
      <c r="K12" s="15"/>
    </row>
    <row r="13" spans="1:12" x14ac:dyDescent="0.25">
      <c r="A13" s="8"/>
      <c r="B13" s="16">
        <v>10000000</v>
      </c>
      <c r="C13" s="17" t="s">
        <v>20</v>
      </c>
      <c r="D13" s="18">
        <f>D14+D18+D20</f>
        <v>740278</v>
      </c>
      <c r="E13" s="18">
        <f t="shared" ref="E13:G13" si="0">E14+E18+E20</f>
        <v>958069</v>
      </c>
      <c r="F13" s="18">
        <f t="shared" si="0"/>
        <v>958069</v>
      </c>
      <c r="G13" s="18">
        <f t="shared" si="0"/>
        <v>1018796.1100000001</v>
      </c>
      <c r="H13" s="18">
        <f t="shared" ref="H13:H67" si="1">G13/E13*100</f>
        <v>106.33849023400195</v>
      </c>
      <c r="I13" s="18">
        <f t="shared" ref="I13:I67" si="2">G13/F13*100</f>
        <v>106.33849023400195</v>
      </c>
      <c r="J13" s="18">
        <f t="shared" ref="J13:J67" si="3">G13-D13</f>
        <v>278518.1100000001</v>
      </c>
      <c r="K13" s="18">
        <f t="shared" ref="K13:K67" si="4">G13/D13*100</f>
        <v>137.62344821810186</v>
      </c>
    </row>
    <row r="14" spans="1:12" ht="27.6" x14ac:dyDescent="0.25">
      <c r="A14" s="8"/>
      <c r="B14" s="8">
        <v>13000000</v>
      </c>
      <c r="C14" s="19" t="s">
        <v>21</v>
      </c>
      <c r="D14" s="20">
        <f t="shared" ref="D14:D18" si="5">D15</f>
        <v>6508</v>
      </c>
      <c r="E14" s="20">
        <f t="shared" ref="E14:G18" si="6">E15</f>
        <v>7500</v>
      </c>
      <c r="F14" s="20">
        <f t="shared" si="6"/>
        <v>7500</v>
      </c>
      <c r="G14" s="20">
        <f t="shared" si="6"/>
        <v>1969.2</v>
      </c>
      <c r="H14" s="20">
        <f t="shared" si="1"/>
        <v>26.256</v>
      </c>
      <c r="I14" s="20">
        <f t="shared" si="2"/>
        <v>26.256</v>
      </c>
      <c r="J14" s="20">
        <f t="shared" si="3"/>
        <v>-4538.8</v>
      </c>
      <c r="K14" s="20">
        <f t="shared" si="4"/>
        <v>30.258143822987094</v>
      </c>
    </row>
    <row r="15" spans="1:12" ht="26.4" x14ac:dyDescent="0.25">
      <c r="A15" s="8"/>
      <c r="B15" s="8">
        <v>13010000</v>
      </c>
      <c r="C15" s="21" t="s">
        <v>22</v>
      </c>
      <c r="D15" s="20">
        <f t="shared" si="5"/>
        <v>6508</v>
      </c>
      <c r="E15" s="20">
        <f t="shared" si="6"/>
        <v>7500</v>
      </c>
      <c r="F15" s="20">
        <f t="shared" si="6"/>
        <v>7500</v>
      </c>
      <c r="G15" s="20">
        <f t="shared" si="6"/>
        <v>1969.2</v>
      </c>
      <c r="H15" s="20">
        <f t="shared" si="1"/>
        <v>26.256</v>
      </c>
      <c r="I15" s="20">
        <f t="shared" si="2"/>
        <v>26.256</v>
      </c>
      <c r="J15" s="20">
        <f t="shared" si="3"/>
        <v>-4538.8</v>
      </c>
      <c r="K15" s="20">
        <f t="shared" si="4"/>
        <v>30.258143822987094</v>
      </c>
    </row>
    <row r="16" spans="1:12" ht="52.8" x14ac:dyDescent="0.25">
      <c r="A16" s="8"/>
      <c r="B16" s="8">
        <v>13010200</v>
      </c>
      <c r="C16" s="21" t="s">
        <v>23</v>
      </c>
      <c r="D16" s="20">
        <v>6508</v>
      </c>
      <c r="E16" s="20">
        <v>7500</v>
      </c>
      <c r="F16" s="20">
        <v>7500</v>
      </c>
      <c r="G16" s="20">
        <v>1969.2</v>
      </c>
      <c r="H16" s="20">
        <f t="shared" si="1"/>
        <v>26.256</v>
      </c>
      <c r="I16" s="20"/>
      <c r="J16" s="20">
        <f t="shared" si="3"/>
        <v>-4538.8</v>
      </c>
      <c r="K16" s="20">
        <f t="shared" si="4"/>
        <v>30.258143822987094</v>
      </c>
    </row>
    <row r="17" spans="1:11" hidden="1" x14ac:dyDescent="0.25">
      <c r="A17" s="8"/>
      <c r="B17" s="8">
        <v>13030200</v>
      </c>
      <c r="C17" s="21" t="s">
        <v>24</v>
      </c>
      <c r="D17" s="20"/>
      <c r="E17" s="20"/>
      <c r="F17" s="20"/>
      <c r="G17" s="20"/>
      <c r="H17" s="20"/>
      <c r="I17" s="20" t="e">
        <f t="shared" si="2"/>
        <v>#DIV/0!</v>
      </c>
      <c r="J17" s="20">
        <f t="shared" si="3"/>
        <v>0</v>
      </c>
      <c r="K17" s="20" t="e">
        <f t="shared" si="4"/>
        <v>#DIV/0!</v>
      </c>
    </row>
    <row r="18" spans="1:11" ht="13.8" x14ac:dyDescent="0.25">
      <c r="A18" s="8"/>
      <c r="B18" s="8">
        <v>14000000</v>
      </c>
      <c r="C18" s="19" t="s">
        <v>25</v>
      </c>
      <c r="D18" s="20">
        <f t="shared" si="5"/>
        <v>9536</v>
      </c>
      <c r="E18" s="20">
        <f t="shared" si="6"/>
        <v>12000</v>
      </c>
      <c r="F18" s="20">
        <f t="shared" si="6"/>
        <v>12000</v>
      </c>
      <c r="G18" s="20">
        <f t="shared" si="6"/>
        <v>9368.2000000000007</v>
      </c>
      <c r="H18" s="20">
        <f t="shared" si="1"/>
        <v>78.068333333333342</v>
      </c>
      <c r="I18" s="20">
        <f t="shared" si="2"/>
        <v>78.068333333333342</v>
      </c>
      <c r="J18" s="20">
        <f t="shared" si="3"/>
        <v>-167.79999999999927</v>
      </c>
      <c r="K18" s="20">
        <f t="shared" si="4"/>
        <v>98.240352348993298</v>
      </c>
    </row>
    <row r="19" spans="1:11" ht="39.6" x14ac:dyDescent="0.25">
      <c r="A19" s="8"/>
      <c r="B19" s="8">
        <v>14040000</v>
      </c>
      <c r="C19" s="21" t="s">
        <v>26</v>
      </c>
      <c r="D19" s="20">
        <v>9536</v>
      </c>
      <c r="E19" s="20">
        <v>12000</v>
      </c>
      <c r="F19" s="20">
        <v>12000</v>
      </c>
      <c r="G19" s="20">
        <v>9368.2000000000007</v>
      </c>
      <c r="H19" s="20">
        <f t="shared" si="1"/>
        <v>78.068333333333342</v>
      </c>
      <c r="I19" s="20">
        <f t="shared" si="2"/>
        <v>78.068333333333342</v>
      </c>
      <c r="J19" s="20">
        <f t="shared" si="3"/>
        <v>-167.79999999999927</v>
      </c>
      <c r="K19" s="20">
        <f t="shared" si="4"/>
        <v>98.240352348993298</v>
      </c>
    </row>
    <row r="20" spans="1:11" ht="13.8" x14ac:dyDescent="0.25">
      <c r="A20" s="8"/>
      <c r="B20" s="8">
        <v>18000000</v>
      </c>
      <c r="C20" s="19" t="s">
        <v>27</v>
      </c>
      <c r="D20" s="20">
        <f>D21+D29</f>
        <v>724234</v>
      </c>
      <c r="E20" s="20">
        <f t="shared" ref="E20:G20" si="7">E21+E29</f>
        <v>938569</v>
      </c>
      <c r="F20" s="20">
        <f t="shared" si="7"/>
        <v>938569</v>
      </c>
      <c r="G20" s="20">
        <f t="shared" si="7"/>
        <v>1007458.7100000001</v>
      </c>
      <c r="H20" s="20">
        <f t="shared" si="1"/>
        <v>107.33986632842125</v>
      </c>
      <c r="I20" s="20">
        <f t="shared" si="2"/>
        <v>107.33986632842125</v>
      </c>
      <c r="J20" s="20">
        <f t="shared" si="3"/>
        <v>283224.71000000008</v>
      </c>
      <c r="K20" s="20">
        <f t="shared" si="4"/>
        <v>139.10679559368936</v>
      </c>
    </row>
    <row r="21" spans="1:11" x14ac:dyDescent="0.25">
      <c r="A21" s="8"/>
      <c r="B21" s="8">
        <v>18010000</v>
      </c>
      <c r="C21" s="21" t="s">
        <v>28</v>
      </c>
      <c r="D21" s="20">
        <f>SUM(D22:D28)</f>
        <v>241662</v>
      </c>
      <c r="E21" s="20">
        <f t="shared" ref="E21:G21" si="8">SUM(E22:E28)</f>
        <v>321120</v>
      </c>
      <c r="F21" s="20">
        <f t="shared" si="8"/>
        <v>321120</v>
      </c>
      <c r="G21" s="20">
        <f t="shared" si="8"/>
        <v>353061.89</v>
      </c>
      <c r="H21" s="20">
        <f t="shared" si="1"/>
        <v>109.94702603388143</v>
      </c>
      <c r="I21" s="20">
        <f t="shared" si="2"/>
        <v>109.94702603388143</v>
      </c>
      <c r="J21" s="20">
        <f t="shared" si="3"/>
        <v>111399.89000000001</v>
      </c>
      <c r="K21" s="20">
        <f t="shared" si="4"/>
        <v>146.097396363516</v>
      </c>
    </row>
    <row r="22" spans="1:11" ht="39.6" x14ac:dyDescent="0.25">
      <c r="A22" s="8"/>
      <c r="B22" s="8">
        <v>18010200</v>
      </c>
      <c r="C22" s="21" t="s">
        <v>29</v>
      </c>
      <c r="D22" s="20">
        <v>0</v>
      </c>
      <c r="E22" s="20"/>
      <c r="F22" s="20"/>
      <c r="G22" s="20">
        <v>25.96</v>
      </c>
      <c r="H22" s="20" t="e">
        <f t="shared" si="1"/>
        <v>#DIV/0!</v>
      </c>
      <c r="I22" s="20"/>
      <c r="J22" s="20">
        <f t="shared" si="3"/>
        <v>25.96</v>
      </c>
      <c r="K22" s="20" t="e">
        <f t="shared" si="4"/>
        <v>#DIV/0!</v>
      </c>
    </row>
    <row r="23" spans="1:11" ht="39.6" x14ac:dyDescent="0.25">
      <c r="A23" s="8"/>
      <c r="B23" s="8">
        <v>18010300</v>
      </c>
      <c r="C23" s="21" t="s">
        <v>30</v>
      </c>
      <c r="D23" s="20">
        <v>6317</v>
      </c>
      <c r="E23" s="20">
        <v>6500</v>
      </c>
      <c r="F23" s="20">
        <v>6500</v>
      </c>
      <c r="G23" s="20">
        <v>4252.29</v>
      </c>
      <c r="H23" s="20">
        <f t="shared" si="1"/>
        <v>65.419846153846152</v>
      </c>
      <c r="I23" s="20">
        <f t="shared" si="2"/>
        <v>65.419846153846152</v>
      </c>
      <c r="J23" s="20">
        <f t="shared" si="3"/>
        <v>-2064.71</v>
      </c>
      <c r="K23" s="20">
        <f t="shared" si="4"/>
        <v>67.315022953933834</v>
      </c>
    </row>
    <row r="24" spans="1:11" ht="39.6" x14ac:dyDescent="0.25">
      <c r="A24" s="8"/>
      <c r="B24" s="8">
        <v>18010400</v>
      </c>
      <c r="C24" s="21" t="s">
        <v>31</v>
      </c>
      <c r="D24" s="20">
        <v>3636</v>
      </c>
      <c r="E24" s="20">
        <v>4500</v>
      </c>
      <c r="F24" s="20">
        <v>4500</v>
      </c>
      <c r="G24" s="20">
        <v>3637.73</v>
      </c>
      <c r="H24" s="20">
        <f t="shared" si="1"/>
        <v>80.838444444444448</v>
      </c>
      <c r="I24" s="20">
        <f t="shared" si="2"/>
        <v>80.838444444444448</v>
      </c>
      <c r="J24" s="20">
        <f t="shared" si="3"/>
        <v>1.7300000000000182</v>
      </c>
      <c r="K24" s="20">
        <f t="shared" si="4"/>
        <v>100.0475797579758</v>
      </c>
    </row>
    <row r="25" spans="1:11" x14ac:dyDescent="0.25">
      <c r="A25" s="8"/>
      <c r="B25" s="8">
        <v>18010500</v>
      </c>
      <c r="C25" s="21" t="s">
        <v>32</v>
      </c>
      <c r="D25" s="20">
        <v>53183</v>
      </c>
      <c r="E25" s="20">
        <v>56000</v>
      </c>
      <c r="F25" s="20">
        <v>56000</v>
      </c>
      <c r="G25" s="20">
        <v>48229.14</v>
      </c>
      <c r="H25" s="20">
        <f t="shared" si="1"/>
        <v>86.123464285714277</v>
      </c>
      <c r="I25" s="20">
        <f t="shared" si="2"/>
        <v>86.123464285714277</v>
      </c>
      <c r="J25" s="20">
        <f t="shared" si="3"/>
        <v>-4953.8600000000006</v>
      </c>
      <c r="K25" s="20">
        <f t="shared" si="4"/>
        <v>90.685256566948084</v>
      </c>
    </row>
    <row r="26" spans="1:11" x14ac:dyDescent="0.25">
      <c r="A26" s="8"/>
      <c r="B26" s="8">
        <v>18010600</v>
      </c>
      <c r="C26" s="21" t="s">
        <v>33</v>
      </c>
      <c r="D26" s="20">
        <v>133448</v>
      </c>
      <c r="E26" s="20">
        <v>192120</v>
      </c>
      <c r="F26" s="20">
        <v>192120</v>
      </c>
      <c r="G26" s="20">
        <v>249823.91</v>
      </c>
      <c r="H26" s="20">
        <f t="shared" si="1"/>
        <v>130.03534769935456</v>
      </c>
      <c r="I26" s="20">
        <f t="shared" si="2"/>
        <v>130.03534769935456</v>
      </c>
      <c r="J26" s="20">
        <f t="shared" si="3"/>
        <v>116375.91</v>
      </c>
      <c r="K26" s="20">
        <f t="shared" si="4"/>
        <v>187.20693453629877</v>
      </c>
    </row>
    <row r="27" spans="1:11" x14ac:dyDescent="0.25">
      <c r="A27" s="8"/>
      <c r="B27" s="8">
        <v>18010700</v>
      </c>
      <c r="C27" s="21" t="s">
        <v>34</v>
      </c>
      <c r="D27" s="20">
        <v>23012</v>
      </c>
      <c r="E27" s="20">
        <v>32000</v>
      </c>
      <c r="F27" s="20">
        <v>32000</v>
      </c>
      <c r="G27" s="20">
        <v>21430.35</v>
      </c>
      <c r="H27" s="20">
        <f t="shared" si="1"/>
        <v>66.969843749999995</v>
      </c>
      <c r="I27" s="20">
        <f t="shared" si="2"/>
        <v>66.969843749999995</v>
      </c>
      <c r="J27" s="20">
        <f t="shared" si="3"/>
        <v>-1581.6500000000015</v>
      </c>
      <c r="K27" s="20">
        <f t="shared" si="4"/>
        <v>93.126846862506511</v>
      </c>
    </row>
    <row r="28" spans="1:11" x14ac:dyDescent="0.25">
      <c r="A28" s="8"/>
      <c r="B28" s="8">
        <v>18010900</v>
      </c>
      <c r="C28" s="21" t="s">
        <v>35</v>
      </c>
      <c r="D28" s="20">
        <v>22066</v>
      </c>
      <c r="E28" s="20">
        <v>30000</v>
      </c>
      <c r="F28" s="20">
        <v>30000</v>
      </c>
      <c r="G28" s="20">
        <v>25662.51</v>
      </c>
      <c r="H28" s="20">
        <f t="shared" si="1"/>
        <v>85.541699999999992</v>
      </c>
      <c r="I28" s="20">
        <f t="shared" si="2"/>
        <v>85.541699999999992</v>
      </c>
      <c r="J28" s="20">
        <f t="shared" si="3"/>
        <v>3596.5099999999984</v>
      </c>
      <c r="K28" s="20">
        <f t="shared" si="4"/>
        <v>116.2988760989758</v>
      </c>
    </row>
    <row r="29" spans="1:11" x14ac:dyDescent="0.25">
      <c r="A29" s="8"/>
      <c r="B29" s="8">
        <v>18050000</v>
      </c>
      <c r="C29" s="21" t="s">
        <v>36</v>
      </c>
      <c r="D29" s="20">
        <f>SUM(D30:D32)</f>
        <v>482572</v>
      </c>
      <c r="E29" s="20">
        <f t="shared" ref="E29:G29" si="9">SUM(E30:E32)</f>
        <v>617449</v>
      </c>
      <c r="F29" s="20">
        <f t="shared" si="9"/>
        <v>617449</v>
      </c>
      <c r="G29" s="20">
        <f t="shared" si="9"/>
        <v>654396.82000000007</v>
      </c>
      <c r="H29" s="20">
        <f t="shared" si="1"/>
        <v>105.98394685229064</v>
      </c>
      <c r="I29" s="20">
        <f t="shared" si="2"/>
        <v>105.98394685229064</v>
      </c>
      <c r="J29" s="20">
        <f t="shared" si="3"/>
        <v>171824.82000000007</v>
      </c>
      <c r="K29" s="20">
        <f t="shared" si="4"/>
        <v>135.60604842386215</v>
      </c>
    </row>
    <row r="30" spans="1:11" x14ac:dyDescent="0.25">
      <c r="A30" s="8"/>
      <c r="B30" s="8">
        <v>18050300</v>
      </c>
      <c r="C30" s="21" t="s">
        <v>37</v>
      </c>
      <c r="D30" s="20">
        <v>30350</v>
      </c>
      <c r="E30" s="20">
        <v>33000</v>
      </c>
      <c r="F30" s="20">
        <v>33000</v>
      </c>
      <c r="G30" s="20">
        <v>11248.4</v>
      </c>
      <c r="H30" s="20">
        <f t="shared" si="1"/>
        <v>34.086060606060606</v>
      </c>
      <c r="I30" s="20">
        <f t="shared" si="2"/>
        <v>34.086060606060606</v>
      </c>
      <c r="J30" s="20">
        <f t="shared" si="3"/>
        <v>-19101.599999999999</v>
      </c>
      <c r="K30" s="20">
        <f t="shared" si="4"/>
        <v>37.062273476112026</v>
      </c>
    </row>
    <row r="31" spans="1:11" x14ac:dyDescent="0.25">
      <c r="A31" s="8"/>
      <c r="B31" s="8">
        <v>18050400</v>
      </c>
      <c r="C31" s="21" t="s">
        <v>38</v>
      </c>
      <c r="D31" s="20">
        <v>214745</v>
      </c>
      <c r="E31" s="20">
        <v>324449</v>
      </c>
      <c r="F31" s="20">
        <v>324449</v>
      </c>
      <c r="G31" s="20">
        <v>425714.2</v>
      </c>
      <c r="H31" s="20">
        <f t="shared" si="1"/>
        <v>131.21143846952833</v>
      </c>
      <c r="I31" s="20">
        <f t="shared" si="2"/>
        <v>131.21143846952833</v>
      </c>
      <c r="J31" s="20">
        <f t="shared" si="3"/>
        <v>210969.2</v>
      </c>
      <c r="K31" s="20">
        <f t="shared" si="4"/>
        <v>198.24172856178259</v>
      </c>
    </row>
    <row r="32" spans="1:11" ht="66" x14ac:dyDescent="0.25">
      <c r="A32" s="8"/>
      <c r="B32" s="8">
        <v>18050500</v>
      </c>
      <c r="C32" s="21" t="s">
        <v>39</v>
      </c>
      <c r="D32" s="20">
        <v>237477</v>
      </c>
      <c r="E32" s="20">
        <v>260000</v>
      </c>
      <c r="F32" s="20">
        <v>260000</v>
      </c>
      <c r="G32" s="20">
        <v>217434.22</v>
      </c>
      <c r="H32" s="20">
        <f t="shared" si="1"/>
        <v>83.628546153846145</v>
      </c>
      <c r="I32" s="20">
        <f t="shared" si="2"/>
        <v>83.628546153846145</v>
      </c>
      <c r="J32" s="20">
        <f t="shared" si="3"/>
        <v>-20042.78</v>
      </c>
      <c r="K32" s="20">
        <f t="shared" si="4"/>
        <v>91.560117400843026</v>
      </c>
    </row>
    <row r="33" spans="1:11" x14ac:dyDescent="0.25">
      <c r="A33" s="8"/>
      <c r="B33" s="16">
        <v>20000000</v>
      </c>
      <c r="C33" s="17" t="s">
        <v>40</v>
      </c>
      <c r="D33" s="18">
        <f>D34+D38+D43</f>
        <v>26887</v>
      </c>
      <c r="E33" s="18">
        <f>E34+E38+E43</f>
        <v>2500</v>
      </c>
      <c r="F33" s="18">
        <f>F34+F38+F43</f>
        <v>2500</v>
      </c>
      <c r="G33" s="18">
        <f>G34+G38+G43</f>
        <v>210.8</v>
      </c>
      <c r="H33" s="18">
        <f t="shared" si="1"/>
        <v>8.4320000000000004</v>
      </c>
      <c r="I33" s="18">
        <f t="shared" si="2"/>
        <v>8.4320000000000004</v>
      </c>
      <c r="J33" s="18">
        <f t="shared" si="3"/>
        <v>-26676.2</v>
      </c>
      <c r="K33" s="18">
        <f t="shared" si="4"/>
        <v>0.78402201807564997</v>
      </c>
    </row>
    <row r="34" spans="1:11" ht="27.6" x14ac:dyDescent="0.25">
      <c r="A34" s="8"/>
      <c r="B34" s="8">
        <v>21000000</v>
      </c>
      <c r="C34" s="19" t="s">
        <v>41</v>
      </c>
      <c r="D34" s="20">
        <f>D35</f>
        <v>10000</v>
      </c>
      <c r="E34" s="20">
        <f t="shared" ref="E34:G34" si="10">E35</f>
        <v>2000</v>
      </c>
      <c r="F34" s="20">
        <f t="shared" si="10"/>
        <v>2000</v>
      </c>
      <c r="G34" s="20">
        <f t="shared" si="10"/>
        <v>0</v>
      </c>
      <c r="H34" s="20">
        <f t="shared" si="1"/>
        <v>0</v>
      </c>
      <c r="I34" s="20">
        <f t="shared" si="2"/>
        <v>0</v>
      </c>
      <c r="J34" s="20">
        <f t="shared" si="3"/>
        <v>-10000</v>
      </c>
      <c r="K34" s="20">
        <f t="shared" si="4"/>
        <v>0</v>
      </c>
    </row>
    <row r="35" spans="1:11" x14ac:dyDescent="0.25">
      <c r="A35" s="8"/>
      <c r="B35" s="8">
        <v>21080000</v>
      </c>
      <c r="C35" s="21" t="s">
        <v>42</v>
      </c>
      <c r="D35" s="20">
        <f>SUM(D36:D37)</f>
        <v>10000</v>
      </c>
      <c r="E35" s="20">
        <f t="shared" ref="E35:G35" si="11">SUM(E36:E37)</f>
        <v>2000</v>
      </c>
      <c r="F35" s="20">
        <f t="shared" si="11"/>
        <v>2000</v>
      </c>
      <c r="G35" s="20">
        <f t="shared" si="11"/>
        <v>0</v>
      </c>
      <c r="H35" s="20">
        <f t="shared" si="1"/>
        <v>0</v>
      </c>
      <c r="I35" s="20">
        <f t="shared" si="2"/>
        <v>0</v>
      </c>
      <c r="J35" s="20">
        <f t="shared" si="3"/>
        <v>-10000</v>
      </c>
      <c r="K35" s="20">
        <f t="shared" si="4"/>
        <v>0</v>
      </c>
    </row>
    <row r="36" spans="1:11" x14ac:dyDescent="0.25">
      <c r="A36" s="8"/>
      <c r="B36" s="8">
        <v>21081100</v>
      </c>
      <c r="C36" s="21" t="s">
        <v>43</v>
      </c>
      <c r="D36" s="20">
        <v>0</v>
      </c>
      <c r="E36" s="20">
        <v>500</v>
      </c>
      <c r="F36" s="20">
        <v>500</v>
      </c>
      <c r="G36" s="20">
        <v>0</v>
      </c>
      <c r="H36" s="20">
        <f t="shared" si="1"/>
        <v>0</v>
      </c>
      <c r="I36" s="20">
        <f t="shared" si="2"/>
        <v>0</v>
      </c>
      <c r="J36" s="20">
        <f t="shared" si="3"/>
        <v>0</v>
      </c>
      <c r="K36" s="20" t="e">
        <f t="shared" si="4"/>
        <v>#DIV/0!</v>
      </c>
    </row>
    <row r="37" spans="1:11" ht="39.6" x14ac:dyDescent="0.25">
      <c r="A37" s="8"/>
      <c r="B37" s="8">
        <v>21081500</v>
      </c>
      <c r="C37" s="21" t="s">
        <v>44</v>
      </c>
      <c r="D37" s="20">
        <v>10000</v>
      </c>
      <c r="E37" s="20">
        <v>1500</v>
      </c>
      <c r="F37" s="20">
        <v>1500</v>
      </c>
      <c r="G37" s="20"/>
      <c r="H37" s="20">
        <f t="shared" si="1"/>
        <v>0</v>
      </c>
      <c r="I37" s="20">
        <f t="shared" si="2"/>
        <v>0</v>
      </c>
      <c r="J37" s="20">
        <f t="shared" si="3"/>
        <v>-10000</v>
      </c>
      <c r="K37" s="20">
        <f t="shared" si="4"/>
        <v>0</v>
      </c>
    </row>
    <row r="38" spans="1:11" ht="27.6" x14ac:dyDescent="0.25">
      <c r="A38" s="8"/>
      <c r="B38" s="8">
        <v>22000000</v>
      </c>
      <c r="C38" s="19" t="s">
        <v>45</v>
      </c>
      <c r="D38" s="20">
        <f>D39+D41</f>
        <v>255</v>
      </c>
      <c r="E38" s="20">
        <f t="shared" ref="E38:G38" si="12">E39+E41</f>
        <v>300</v>
      </c>
      <c r="F38" s="20">
        <f t="shared" si="12"/>
        <v>300</v>
      </c>
      <c r="G38" s="20">
        <f t="shared" si="12"/>
        <v>210.8</v>
      </c>
      <c r="H38" s="20">
        <f t="shared" si="1"/>
        <v>70.266666666666666</v>
      </c>
      <c r="I38" s="20">
        <f t="shared" si="2"/>
        <v>70.266666666666666</v>
      </c>
      <c r="J38" s="20">
        <f t="shared" si="3"/>
        <v>-44.199999999999989</v>
      </c>
      <c r="K38" s="20">
        <f t="shared" si="4"/>
        <v>82.666666666666671</v>
      </c>
    </row>
    <row r="39" spans="1:11" x14ac:dyDescent="0.25">
      <c r="A39" s="8"/>
      <c r="B39" s="8">
        <v>22010000</v>
      </c>
      <c r="C39" s="21" t="s">
        <v>46</v>
      </c>
      <c r="D39" s="20">
        <f>D40</f>
        <v>0</v>
      </c>
      <c r="E39" s="20">
        <f t="shared" ref="E39:G46" si="13">E40</f>
        <v>300</v>
      </c>
      <c r="F39" s="20">
        <f t="shared" si="13"/>
        <v>300</v>
      </c>
      <c r="G39" s="20">
        <f t="shared" si="13"/>
        <v>176.8</v>
      </c>
      <c r="H39" s="20">
        <f t="shared" si="1"/>
        <v>58.933333333333337</v>
      </c>
      <c r="I39" s="20">
        <f t="shared" si="2"/>
        <v>58.933333333333337</v>
      </c>
      <c r="J39" s="20">
        <f t="shared" si="3"/>
        <v>176.8</v>
      </c>
      <c r="K39" s="20" t="e">
        <f t="shared" si="4"/>
        <v>#DIV/0!</v>
      </c>
    </row>
    <row r="40" spans="1:11" x14ac:dyDescent="0.25">
      <c r="A40" s="8"/>
      <c r="B40" s="8">
        <v>22012500</v>
      </c>
      <c r="C40" s="21" t="s">
        <v>47</v>
      </c>
      <c r="D40" s="20">
        <v>0</v>
      </c>
      <c r="E40" s="20">
        <v>300</v>
      </c>
      <c r="F40" s="20">
        <v>300</v>
      </c>
      <c r="G40" s="20">
        <v>176.8</v>
      </c>
      <c r="H40" s="20">
        <f t="shared" si="1"/>
        <v>58.933333333333337</v>
      </c>
      <c r="I40" s="20">
        <f t="shared" si="2"/>
        <v>58.933333333333337</v>
      </c>
      <c r="J40" s="20">
        <f t="shared" si="3"/>
        <v>176.8</v>
      </c>
      <c r="K40" s="20" t="e">
        <f t="shared" si="4"/>
        <v>#DIV/0!</v>
      </c>
    </row>
    <row r="41" spans="1:11" x14ac:dyDescent="0.25">
      <c r="A41" s="8"/>
      <c r="B41" s="8">
        <v>22090000</v>
      </c>
      <c r="C41" s="21" t="s">
        <v>48</v>
      </c>
      <c r="D41" s="20">
        <f>D42</f>
        <v>255</v>
      </c>
      <c r="E41" s="20">
        <f t="shared" si="13"/>
        <v>0</v>
      </c>
      <c r="F41" s="20">
        <f t="shared" si="13"/>
        <v>0</v>
      </c>
      <c r="G41" s="20">
        <f t="shared" si="13"/>
        <v>34</v>
      </c>
      <c r="H41" s="20" t="e">
        <f t="shared" si="1"/>
        <v>#DIV/0!</v>
      </c>
      <c r="I41" s="20" t="e">
        <f t="shared" si="2"/>
        <v>#DIV/0!</v>
      </c>
      <c r="J41" s="20">
        <f t="shared" si="3"/>
        <v>-221</v>
      </c>
      <c r="K41" s="20">
        <f t="shared" si="4"/>
        <v>13.333333333333334</v>
      </c>
    </row>
    <row r="42" spans="1:11" ht="39.6" x14ac:dyDescent="0.25">
      <c r="A42" s="8"/>
      <c r="B42" s="8">
        <v>22090100</v>
      </c>
      <c r="C42" s="21" t="s">
        <v>49</v>
      </c>
      <c r="D42" s="20">
        <v>255</v>
      </c>
      <c r="E42" s="20">
        <v>0</v>
      </c>
      <c r="F42" s="20">
        <v>0</v>
      </c>
      <c r="G42" s="20">
        <v>34</v>
      </c>
      <c r="H42" s="20" t="e">
        <f t="shared" si="1"/>
        <v>#DIV/0!</v>
      </c>
      <c r="I42" s="20" t="e">
        <f t="shared" si="2"/>
        <v>#DIV/0!</v>
      </c>
      <c r="J42" s="20">
        <f t="shared" si="3"/>
        <v>-221</v>
      </c>
      <c r="K42" s="20">
        <f t="shared" si="4"/>
        <v>13.333333333333334</v>
      </c>
    </row>
    <row r="43" spans="1:11" ht="13.8" x14ac:dyDescent="0.25">
      <c r="A43" s="8"/>
      <c r="B43" s="8">
        <v>24000000</v>
      </c>
      <c r="C43" s="19" t="s">
        <v>50</v>
      </c>
      <c r="D43" s="20">
        <f t="shared" ref="D43:D46" si="14">D44</f>
        <v>16632</v>
      </c>
      <c r="E43" s="20">
        <f t="shared" si="13"/>
        <v>200</v>
      </c>
      <c r="F43" s="20">
        <f t="shared" si="13"/>
        <v>200</v>
      </c>
      <c r="G43" s="20">
        <f t="shared" si="13"/>
        <v>0</v>
      </c>
      <c r="H43" s="20">
        <f t="shared" si="1"/>
        <v>0</v>
      </c>
      <c r="I43" s="20">
        <f t="shared" si="2"/>
        <v>0</v>
      </c>
      <c r="J43" s="20">
        <f t="shared" si="3"/>
        <v>-16632</v>
      </c>
      <c r="K43" s="20">
        <f t="shared" si="4"/>
        <v>0</v>
      </c>
    </row>
    <row r="44" spans="1:11" x14ac:dyDescent="0.25">
      <c r="A44" s="8"/>
      <c r="B44" s="8">
        <v>24060000</v>
      </c>
      <c r="C44" s="21" t="s">
        <v>42</v>
      </c>
      <c r="D44" s="20">
        <f t="shared" si="14"/>
        <v>16632</v>
      </c>
      <c r="E44" s="20">
        <f t="shared" si="13"/>
        <v>200</v>
      </c>
      <c r="F44" s="20">
        <f t="shared" si="13"/>
        <v>200</v>
      </c>
      <c r="G44" s="20">
        <f t="shared" si="13"/>
        <v>0</v>
      </c>
      <c r="H44" s="20">
        <f t="shared" si="1"/>
        <v>0</v>
      </c>
      <c r="I44" s="20">
        <f t="shared" si="2"/>
        <v>0</v>
      </c>
      <c r="J44" s="20">
        <f t="shared" si="3"/>
        <v>-16632</v>
      </c>
      <c r="K44" s="20">
        <f t="shared" si="4"/>
        <v>0</v>
      </c>
    </row>
    <row r="45" spans="1:11" ht="39.6" x14ac:dyDescent="0.25">
      <c r="A45" s="8"/>
      <c r="B45" s="8">
        <v>24062100</v>
      </c>
      <c r="C45" s="21" t="s">
        <v>51</v>
      </c>
      <c r="D45" s="20">
        <v>16632</v>
      </c>
      <c r="E45" s="20">
        <v>200</v>
      </c>
      <c r="F45" s="20">
        <v>200</v>
      </c>
      <c r="G45" s="20">
        <v>0</v>
      </c>
      <c r="H45" s="20">
        <f t="shared" si="1"/>
        <v>0</v>
      </c>
      <c r="I45" s="20">
        <f t="shared" si="2"/>
        <v>0</v>
      </c>
      <c r="J45" s="20">
        <f t="shared" si="3"/>
        <v>-16632</v>
      </c>
      <c r="K45" s="20">
        <f t="shared" si="4"/>
        <v>0</v>
      </c>
    </row>
    <row r="46" spans="1:11" x14ac:dyDescent="0.25">
      <c r="A46" s="8"/>
      <c r="B46" s="16">
        <v>40000000</v>
      </c>
      <c r="C46" s="17" t="s">
        <v>52</v>
      </c>
      <c r="D46" s="18">
        <f t="shared" si="14"/>
        <v>182000</v>
      </c>
      <c r="E46" s="18">
        <f t="shared" si="13"/>
        <v>1000</v>
      </c>
      <c r="F46" s="18">
        <f>F47</f>
        <v>1000</v>
      </c>
      <c r="G46" s="18">
        <f>G47</f>
        <v>1000</v>
      </c>
      <c r="H46" s="18">
        <f t="shared" si="1"/>
        <v>100</v>
      </c>
      <c r="I46" s="18">
        <f t="shared" si="2"/>
        <v>100</v>
      </c>
      <c r="J46" s="18">
        <f t="shared" si="3"/>
        <v>-181000</v>
      </c>
      <c r="K46" s="18">
        <f t="shared" si="4"/>
        <v>0.5494505494505495</v>
      </c>
    </row>
    <row r="47" spans="1:11" x14ac:dyDescent="0.25">
      <c r="A47" s="8"/>
      <c r="B47" s="8">
        <v>41000000</v>
      </c>
      <c r="C47" s="21" t="s">
        <v>53</v>
      </c>
      <c r="D47" s="20">
        <f>SUM(D48:D49)</f>
        <v>182000</v>
      </c>
      <c r="E47" s="20">
        <f t="shared" ref="E47:G47" si="15">SUM(E48:E49)</f>
        <v>1000</v>
      </c>
      <c r="F47" s="20">
        <f t="shared" si="15"/>
        <v>1000</v>
      </c>
      <c r="G47" s="20">
        <f t="shared" si="15"/>
        <v>1000</v>
      </c>
      <c r="H47" s="20">
        <f t="shared" si="1"/>
        <v>100</v>
      </c>
      <c r="I47" s="20">
        <f t="shared" si="2"/>
        <v>100</v>
      </c>
      <c r="J47" s="20">
        <f t="shared" si="3"/>
        <v>-181000</v>
      </c>
      <c r="K47" s="20">
        <f t="shared" si="4"/>
        <v>0.5494505494505495</v>
      </c>
    </row>
    <row r="48" spans="1:11" x14ac:dyDescent="0.25">
      <c r="A48" s="8"/>
      <c r="B48" s="8">
        <v>41040400</v>
      </c>
      <c r="C48" s="21" t="s">
        <v>54</v>
      </c>
      <c r="D48" s="20">
        <v>115000</v>
      </c>
      <c r="E48" s="20">
        <v>1000</v>
      </c>
      <c r="F48" s="20">
        <v>1000</v>
      </c>
      <c r="G48" s="20">
        <v>1000</v>
      </c>
      <c r="H48" s="20"/>
      <c r="I48" s="20"/>
      <c r="J48" s="20"/>
      <c r="K48" s="20"/>
    </row>
    <row r="49" spans="1:11" x14ac:dyDescent="0.25">
      <c r="A49" s="8"/>
      <c r="B49" s="8">
        <v>41053900</v>
      </c>
      <c r="C49" s="21" t="s">
        <v>55</v>
      </c>
      <c r="D49" s="20">
        <v>67000</v>
      </c>
      <c r="E49" s="20">
        <v>0</v>
      </c>
      <c r="F49" s="20">
        <v>0</v>
      </c>
      <c r="G49" s="20">
        <v>0</v>
      </c>
      <c r="H49" s="20" t="e">
        <f t="shared" si="1"/>
        <v>#DIV/0!</v>
      </c>
      <c r="I49" s="20" t="e">
        <f t="shared" si="2"/>
        <v>#DIV/0!</v>
      </c>
      <c r="J49" s="20">
        <f t="shared" si="3"/>
        <v>-67000</v>
      </c>
      <c r="K49" s="20">
        <f t="shared" si="4"/>
        <v>0</v>
      </c>
    </row>
    <row r="50" spans="1:11" s="6" customFormat="1" x14ac:dyDescent="0.25">
      <c r="A50" s="45" t="s">
        <v>56</v>
      </c>
      <c r="B50" s="45"/>
      <c r="C50" s="45"/>
      <c r="D50" s="22">
        <f>D13+D33</f>
        <v>767165</v>
      </c>
      <c r="E50" s="22">
        <f t="shared" ref="E50:G50" si="16">E13+E33</f>
        <v>960569</v>
      </c>
      <c r="F50" s="22">
        <f t="shared" si="16"/>
        <v>960569</v>
      </c>
      <c r="G50" s="22">
        <f t="shared" si="16"/>
        <v>1019006.9100000001</v>
      </c>
      <c r="H50" s="22">
        <f t="shared" si="1"/>
        <v>106.08367644593987</v>
      </c>
      <c r="I50" s="22">
        <f t="shared" si="2"/>
        <v>106.08367644593987</v>
      </c>
      <c r="J50" s="22">
        <f t="shared" si="3"/>
        <v>251841.91000000015</v>
      </c>
      <c r="K50" s="22">
        <f t="shared" si="4"/>
        <v>132.82760683816392</v>
      </c>
    </row>
    <row r="51" spans="1:11" s="6" customFormat="1" x14ac:dyDescent="0.25">
      <c r="A51" s="46" t="s">
        <v>57</v>
      </c>
      <c r="B51" s="46"/>
      <c r="C51" s="46"/>
      <c r="D51" s="23">
        <f>D50+D46</f>
        <v>949165</v>
      </c>
      <c r="E51" s="23">
        <f>E50+E46</f>
        <v>961569</v>
      </c>
      <c r="F51" s="23">
        <f>F50+F46</f>
        <v>961569</v>
      </c>
      <c r="G51" s="23">
        <f>G50+G46</f>
        <v>1020006.9100000001</v>
      </c>
      <c r="H51" s="23">
        <f t="shared" si="1"/>
        <v>106.07734962337598</v>
      </c>
      <c r="I51" s="23">
        <f t="shared" si="2"/>
        <v>106.07734962337598</v>
      </c>
      <c r="J51" s="23">
        <f t="shared" si="3"/>
        <v>70841.910000000149</v>
      </c>
      <c r="K51" s="23">
        <f t="shared" si="4"/>
        <v>107.46360327234991</v>
      </c>
    </row>
    <row r="52" spans="1:11" ht="14.25" customHeight="1" x14ac:dyDescent="0.25">
      <c r="A52" s="8"/>
      <c r="B52" s="24"/>
      <c r="C52" s="25" t="s">
        <v>58</v>
      </c>
      <c r="D52" s="26"/>
      <c r="E52" s="26"/>
      <c r="F52" s="26"/>
      <c r="G52" s="26"/>
      <c r="H52" s="27"/>
      <c r="I52" s="27"/>
      <c r="J52" s="27"/>
      <c r="K52" s="27"/>
    </row>
    <row r="53" spans="1:11" x14ac:dyDescent="0.25">
      <c r="B53" s="28">
        <v>10000000</v>
      </c>
      <c r="C53" s="29" t="s">
        <v>20</v>
      </c>
      <c r="D53" s="30">
        <f t="shared" ref="D53:D57" si="17">D54</f>
        <v>0</v>
      </c>
      <c r="E53" s="30">
        <f t="shared" ref="E53:G57" si="18">E54</f>
        <v>0</v>
      </c>
      <c r="F53" s="30">
        <f t="shared" si="18"/>
        <v>0</v>
      </c>
      <c r="G53" s="30">
        <f t="shared" si="18"/>
        <v>58.52</v>
      </c>
      <c r="H53" s="30" t="e">
        <f t="shared" si="1"/>
        <v>#DIV/0!</v>
      </c>
      <c r="I53" s="30" t="e">
        <f t="shared" si="2"/>
        <v>#DIV/0!</v>
      </c>
      <c r="J53" s="30">
        <f t="shared" si="3"/>
        <v>58.52</v>
      </c>
      <c r="K53" s="30" t="e">
        <f t="shared" si="4"/>
        <v>#DIV/0!</v>
      </c>
    </row>
    <row r="54" spans="1:11" ht="13.8" x14ac:dyDescent="0.25">
      <c r="B54" s="8">
        <v>19000000</v>
      </c>
      <c r="C54" s="19" t="s">
        <v>59</v>
      </c>
      <c r="D54" s="20">
        <f t="shared" si="17"/>
        <v>0</v>
      </c>
      <c r="E54" s="20">
        <f t="shared" si="18"/>
        <v>0</v>
      </c>
      <c r="F54" s="20">
        <f t="shared" si="18"/>
        <v>0</v>
      </c>
      <c r="G54" s="20">
        <f t="shared" si="18"/>
        <v>58.52</v>
      </c>
      <c r="H54" s="31" t="e">
        <f t="shared" si="1"/>
        <v>#DIV/0!</v>
      </c>
      <c r="I54" s="31" t="e">
        <f t="shared" si="2"/>
        <v>#DIV/0!</v>
      </c>
      <c r="J54" s="31">
        <f t="shared" si="3"/>
        <v>58.52</v>
      </c>
      <c r="K54" s="31" t="e">
        <f t="shared" si="4"/>
        <v>#DIV/0!</v>
      </c>
    </row>
    <row r="55" spans="1:11" x14ac:dyDescent="0.25">
      <c r="B55" s="8">
        <v>19010000</v>
      </c>
      <c r="C55" s="21" t="s">
        <v>60</v>
      </c>
      <c r="D55" s="20">
        <f t="shared" si="17"/>
        <v>0</v>
      </c>
      <c r="E55" s="20">
        <f t="shared" si="18"/>
        <v>0</v>
      </c>
      <c r="F55" s="20">
        <f t="shared" si="18"/>
        <v>0</v>
      </c>
      <c r="G55" s="20">
        <f t="shared" si="18"/>
        <v>58.52</v>
      </c>
      <c r="H55" s="31" t="e">
        <f t="shared" si="1"/>
        <v>#DIV/0!</v>
      </c>
      <c r="I55" s="31" t="e">
        <f t="shared" si="2"/>
        <v>#DIV/0!</v>
      </c>
      <c r="J55" s="31">
        <f t="shared" si="3"/>
        <v>58.52</v>
      </c>
      <c r="K55" s="31" t="e">
        <f t="shared" si="4"/>
        <v>#DIV/0!</v>
      </c>
    </row>
    <row r="56" spans="1:11" ht="52.8" x14ac:dyDescent="0.25">
      <c r="B56" s="8">
        <v>19010100</v>
      </c>
      <c r="C56" s="21" t="s">
        <v>61</v>
      </c>
      <c r="D56" s="20">
        <v>0</v>
      </c>
      <c r="E56" s="20">
        <v>0</v>
      </c>
      <c r="F56" s="20">
        <v>0</v>
      </c>
      <c r="G56" s="20">
        <v>58.52</v>
      </c>
      <c r="H56" s="31" t="e">
        <f t="shared" si="1"/>
        <v>#DIV/0!</v>
      </c>
      <c r="I56" s="31" t="e">
        <f t="shared" si="2"/>
        <v>#DIV/0!</v>
      </c>
      <c r="J56" s="31">
        <f t="shared" si="3"/>
        <v>58.52</v>
      </c>
      <c r="K56" s="31" t="e">
        <f t="shared" si="4"/>
        <v>#DIV/0!</v>
      </c>
    </row>
    <row r="57" spans="1:11" x14ac:dyDescent="0.25">
      <c r="B57" s="28">
        <v>20000000</v>
      </c>
      <c r="C57" s="29" t="s">
        <v>40</v>
      </c>
      <c r="D57" s="30">
        <f t="shared" si="17"/>
        <v>1803</v>
      </c>
      <c r="E57" s="30">
        <f t="shared" si="18"/>
        <v>2000</v>
      </c>
      <c r="F57" s="30">
        <f t="shared" si="18"/>
        <v>2000</v>
      </c>
      <c r="G57" s="30">
        <f t="shared" si="18"/>
        <v>9486.99</v>
      </c>
      <c r="H57" s="30">
        <f t="shared" si="1"/>
        <v>474.34950000000003</v>
      </c>
      <c r="I57" s="30">
        <f t="shared" si="2"/>
        <v>474.34950000000003</v>
      </c>
      <c r="J57" s="30">
        <f t="shared" si="3"/>
        <v>7683.99</v>
      </c>
      <c r="K57" s="30">
        <f t="shared" si="4"/>
        <v>526.17803660565721</v>
      </c>
    </row>
    <row r="58" spans="1:11" ht="13.8" x14ac:dyDescent="0.25">
      <c r="B58" s="8">
        <v>25000000</v>
      </c>
      <c r="C58" s="19" t="s">
        <v>62</v>
      </c>
      <c r="D58" s="20">
        <f>D59+D61</f>
        <v>1803</v>
      </c>
      <c r="E58" s="20">
        <f t="shared" ref="E58:G58" si="19">E59+E61</f>
        <v>2000</v>
      </c>
      <c r="F58" s="20">
        <f t="shared" si="19"/>
        <v>2000</v>
      </c>
      <c r="G58" s="20">
        <f t="shared" si="19"/>
        <v>9486.99</v>
      </c>
      <c r="H58" s="31">
        <f t="shared" si="1"/>
        <v>474.34950000000003</v>
      </c>
      <c r="I58" s="31">
        <f t="shared" si="2"/>
        <v>474.34950000000003</v>
      </c>
      <c r="J58" s="31">
        <f t="shared" si="3"/>
        <v>7683.99</v>
      </c>
      <c r="K58" s="31">
        <f t="shared" si="4"/>
        <v>526.17803660565721</v>
      </c>
    </row>
    <row r="59" spans="1:11" ht="26.4" x14ac:dyDescent="0.25">
      <c r="B59" s="8">
        <v>25010000</v>
      </c>
      <c r="C59" s="21" t="s">
        <v>63</v>
      </c>
      <c r="D59" s="20">
        <f>D60</f>
        <v>1803</v>
      </c>
      <c r="E59" s="20">
        <f t="shared" ref="E59:G63" si="20">E60</f>
        <v>2000</v>
      </c>
      <c r="F59" s="20">
        <f t="shared" si="20"/>
        <v>2000</v>
      </c>
      <c r="G59" s="20">
        <f t="shared" si="20"/>
        <v>1813.99</v>
      </c>
      <c r="H59" s="31">
        <f t="shared" si="1"/>
        <v>90.6995</v>
      </c>
      <c r="I59" s="31">
        <f t="shared" si="2"/>
        <v>90.6995</v>
      </c>
      <c r="J59" s="31">
        <f t="shared" si="3"/>
        <v>10.990000000000009</v>
      </c>
      <c r="K59" s="31">
        <f t="shared" si="4"/>
        <v>100.60953965612866</v>
      </c>
    </row>
    <row r="60" spans="1:11" ht="39.6" x14ac:dyDescent="0.25">
      <c r="B60" s="8">
        <v>25010300</v>
      </c>
      <c r="C60" s="21" t="s">
        <v>64</v>
      </c>
      <c r="D60" s="20">
        <v>1803</v>
      </c>
      <c r="E60" s="20">
        <v>2000</v>
      </c>
      <c r="F60" s="20">
        <v>2000</v>
      </c>
      <c r="G60" s="20">
        <v>1813.99</v>
      </c>
      <c r="H60" s="31">
        <f t="shared" si="1"/>
        <v>90.6995</v>
      </c>
      <c r="I60" s="31">
        <f t="shared" si="2"/>
        <v>90.6995</v>
      </c>
      <c r="J60" s="31">
        <f t="shared" si="3"/>
        <v>10.990000000000009</v>
      </c>
      <c r="K60" s="31">
        <f t="shared" si="4"/>
        <v>100.60953965612866</v>
      </c>
    </row>
    <row r="61" spans="1:11" x14ac:dyDescent="0.25">
      <c r="B61" s="8">
        <v>25020000</v>
      </c>
      <c r="C61" s="21" t="s">
        <v>65</v>
      </c>
      <c r="D61" s="20">
        <f>D62</f>
        <v>0</v>
      </c>
      <c r="E61" s="20">
        <f t="shared" si="20"/>
        <v>0</v>
      </c>
      <c r="F61" s="20">
        <f t="shared" si="20"/>
        <v>0</v>
      </c>
      <c r="G61" s="20">
        <f t="shared" si="20"/>
        <v>7673</v>
      </c>
      <c r="H61" s="31" t="e">
        <f t="shared" si="1"/>
        <v>#DIV/0!</v>
      </c>
      <c r="I61" s="31" t="e">
        <f t="shared" si="2"/>
        <v>#DIV/0!</v>
      </c>
      <c r="J61" s="31">
        <f t="shared" si="3"/>
        <v>7673</v>
      </c>
      <c r="K61" s="31" t="e">
        <f t="shared" si="4"/>
        <v>#DIV/0!</v>
      </c>
    </row>
    <row r="62" spans="1:11" x14ac:dyDescent="0.25">
      <c r="B62" s="8">
        <v>25020100</v>
      </c>
      <c r="C62" s="21" t="s">
        <v>66</v>
      </c>
      <c r="D62" s="20">
        <v>0</v>
      </c>
      <c r="E62" s="20">
        <v>0</v>
      </c>
      <c r="F62" s="20">
        <v>0</v>
      </c>
      <c r="G62" s="20">
        <v>7673</v>
      </c>
      <c r="H62" s="31" t="e">
        <f t="shared" si="1"/>
        <v>#DIV/0!</v>
      </c>
      <c r="I62" s="31" t="e">
        <f t="shared" si="2"/>
        <v>#DIV/0!</v>
      </c>
      <c r="J62" s="31">
        <f t="shared" si="3"/>
        <v>7673</v>
      </c>
      <c r="K62" s="31" t="e">
        <f t="shared" si="4"/>
        <v>#DIV/0!</v>
      </c>
    </row>
    <row r="63" spans="1:11" x14ac:dyDescent="0.25">
      <c r="B63" s="28">
        <v>50000000</v>
      </c>
      <c r="C63" s="29" t="s">
        <v>67</v>
      </c>
      <c r="D63" s="30">
        <f>D64</f>
        <v>1050</v>
      </c>
      <c r="E63" s="30">
        <f t="shared" si="20"/>
        <v>2000</v>
      </c>
      <c r="F63" s="30">
        <f t="shared" si="20"/>
        <v>2500</v>
      </c>
      <c r="G63" s="30">
        <f t="shared" si="20"/>
        <v>1740</v>
      </c>
      <c r="H63" s="30">
        <f t="shared" si="1"/>
        <v>87</v>
      </c>
      <c r="I63" s="18">
        <f t="shared" si="2"/>
        <v>69.599999999999994</v>
      </c>
      <c r="J63" s="30">
        <f t="shared" si="3"/>
        <v>690</v>
      </c>
      <c r="K63" s="30">
        <f t="shared" si="4"/>
        <v>165.71428571428572</v>
      </c>
    </row>
    <row r="64" spans="1:11" ht="39.6" x14ac:dyDescent="0.25">
      <c r="B64" s="8">
        <v>50110000</v>
      </c>
      <c r="C64" s="21" t="s">
        <v>68</v>
      </c>
      <c r="D64" s="20">
        <v>1050</v>
      </c>
      <c r="E64" s="20">
        <v>2000</v>
      </c>
      <c r="F64" s="20">
        <v>2500</v>
      </c>
      <c r="G64" s="20">
        <v>1740</v>
      </c>
      <c r="H64" s="31">
        <f t="shared" si="1"/>
        <v>87</v>
      </c>
      <c r="I64" s="31">
        <f t="shared" si="2"/>
        <v>69.599999999999994</v>
      </c>
      <c r="J64" s="31">
        <f t="shared" si="3"/>
        <v>690</v>
      </c>
      <c r="K64" s="31">
        <f t="shared" si="4"/>
        <v>165.71428571428572</v>
      </c>
    </row>
    <row r="65" spans="2:11" x14ac:dyDescent="0.25">
      <c r="B65" s="47" t="s">
        <v>56</v>
      </c>
      <c r="C65" s="48"/>
      <c r="D65" s="22">
        <f>D53+D57+D63</f>
        <v>2853</v>
      </c>
      <c r="E65" s="22">
        <f t="shared" ref="E65:G65" si="21">E53+E57+E63</f>
        <v>4000</v>
      </c>
      <c r="F65" s="22">
        <f t="shared" si="21"/>
        <v>4500</v>
      </c>
      <c r="G65" s="22">
        <f t="shared" si="21"/>
        <v>11285.51</v>
      </c>
      <c r="H65" s="22">
        <f t="shared" si="1"/>
        <v>282.13774999999998</v>
      </c>
      <c r="I65" s="22">
        <f t="shared" si="2"/>
        <v>250.78911111111114</v>
      </c>
      <c r="J65" s="22">
        <f t="shared" si="3"/>
        <v>8432.51</v>
      </c>
      <c r="K65" s="22">
        <f t="shared" si="4"/>
        <v>395.56642131090081</v>
      </c>
    </row>
    <row r="66" spans="2:11" x14ac:dyDescent="0.25">
      <c r="B66" s="49" t="s">
        <v>69</v>
      </c>
      <c r="C66" s="50"/>
      <c r="D66" s="23">
        <f>D53+D57+D63</f>
        <v>2853</v>
      </c>
      <c r="E66" s="23">
        <f t="shared" ref="E66:G66" si="22">E53+E57+E63</f>
        <v>4000</v>
      </c>
      <c r="F66" s="23">
        <f t="shared" si="22"/>
        <v>4500</v>
      </c>
      <c r="G66" s="23">
        <f t="shared" si="22"/>
        <v>11285.51</v>
      </c>
      <c r="H66" s="23">
        <f t="shared" si="1"/>
        <v>282.13774999999998</v>
      </c>
      <c r="I66" s="23">
        <f t="shared" si="2"/>
        <v>250.78911111111114</v>
      </c>
      <c r="J66" s="23">
        <f t="shared" si="3"/>
        <v>8432.51</v>
      </c>
      <c r="K66" s="23">
        <f t="shared" si="4"/>
        <v>395.56642131090081</v>
      </c>
    </row>
    <row r="67" spans="2:11" x14ac:dyDescent="0.25">
      <c r="B67" s="51" t="s">
        <v>70</v>
      </c>
      <c r="C67" s="52"/>
      <c r="D67" s="32">
        <f>D51+D66</f>
        <v>952018</v>
      </c>
      <c r="E67" s="32">
        <f>E51+E66</f>
        <v>965569</v>
      </c>
      <c r="F67" s="32">
        <f>F51+F66</f>
        <v>966069</v>
      </c>
      <c r="G67" s="32">
        <f>G51+G66</f>
        <v>1031292.4200000002</v>
      </c>
      <c r="H67" s="32">
        <f t="shared" si="1"/>
        <v>106.8067036120671</v>
      </c>
      <c r="I67" s="32">
        <f t="shared" si="2"/>
        <v>106.75142458768474</v>
      </c>
      <c r="J67" s="32">
        <f t="shared" si="3"/>
        <v>79274.420000000158</v>
      </c>
      <c r="K67" s="32">
        <f t="shared" si="4"/>
        <v>108.32698751494196</v>
      </c>
    </row>
  </sheetData>
  <mergeCells count="17">
    <mergeCell ref="A50:C50"/>
    <mergeCell ref="A51:C51"/>
    <mergeCell ref="B65:C65"/>
    <mergeCell ref="B66:C66"/>
    <mergeCell ref="B67:C67"/>
    <mergeCell ref="G1:K4"/>
    <mergeCell ref="A6:K6"/>
    <mergeCell ref="B7:K7"/>
    <mergeCell ref="A9:A10"/>
    <mergeCell ref="B9:B10"/>
    <mergeCell ref="C9:C10"/>
    <mergeCell ref="D9:D10"/>
    <mergeCell ref="E9:E10"/>
    <mergeCell ref="F9:F10"/>
    <mergeCell ref="G9:G10"/>
    <mergeCell ref="H9:I9"/>
    <mergeCell ref="J9:K9"/>
  </mergeCells>
  <printOptions headings="1" gridLines="1" gridLinesSet="0"/>
  <pageMargins left="0.59055118110236249" right="0.59055118110236249" top="0.39370078740157477" bottom="0.39370078740157477" header="0" footer="0"/>
  <pageSetup paperSize="9" scale="9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Лист1!Заголовки_для_друку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revision>2</cp:revision>
  <cp:lastPrinted>2021-02-18T10:43:27Z</cp:lastPrinted>
  <dcterms:created xsi:type="dcterms:W3CDTF">2020-04-02T06:17:40Z</dcterms:created>
  <dcterms:modified xsi:type="dcterms:W3CDTF">2021-02-18T10:44:01Z</dcterms:modified>
</cp:coreProperties>
</file>