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17 лютого 2021 року\рішення\"/>
    </mc:Choice>
  </mc:AlternateContent>
  <xr:revisionPtr revIDLastSave="0" documentId="10_ncr:8100000_{95D414A4-4340-4F81-92F5-8DBBB96051EE}" xr6:coauthVersionLast="34" xr6:coauthVersionMax="34" xr10:uidLastSave="{00000000-0000-0000-0000-000000000000}"/>
  <bookViews>
    <workbookView xWindow="0" yWindow="0" windowWidth="23040" windowHeight="8496" xr2:uid="{00000000-000D-0000-FFFF-FFFF00000000}"/>
  </bookViews>
  <sheets>
    <sheet name="Лист1" sheetId="1" r:id="rId1"/>
  </sheets>
  <definedNames>
    <definedName name="_xlnm.Print_Area" localSheetId="0">Лист1!$A$1:$J$38</definedName>
  </definedNames>
  <calcPr calcId="162913"/>
</workbook>
</file>

<file path=xl/calcChain.xml><?xml version="1.0" encoding="utf-8"?>
<calcChain xmlns="http://schemas.openxmlformats.org/spreadsheetml/2006/main">
  <c r="J37" i="1" l="1"/>
  <c r="I37" i="1"/>
  <c r="H37" i="1"/>
  <c r="G37" i="1"/>
  <c r="I36" i="1"/>
  <c r="H36" i="1"/>
  <c r="G36" i="1"/>
  <c r="I35" i="1"/>
  <c r="F35" i="1"/>
  <c r="H35" i="1" s="1"/>
  <c r="E35" i="1"/>
  <c r="D35" i="1"/>
  <c r="C35" i="1"/>
  <c r="I34" i="1"/>
  <c r="H34" i="1"/>
  <c r="G34" i="1"/>
  <c r="I33" i="1"/>
  <c r="H33" i="1"/>
  <c r="G33" i="1"/>
  <c r="H32" i="1"/>
  <c r="G32" i="1"/>
  <c r="F32" i="1"/>
  <c r="J32" i="1" s="1"/>
  <c r="E32" i="1"/>
  <c r="D32" i="1"/>
  <c r="D38" i="1" s="1"/>
  <c r="C32" i="1"/>
  <c r="I32" i="1" s="1"/>
  <c r="J31" i="1"/>
  <c r="I31" i="1"/>
  <c r="H31" i="1"/>
  <c r="G31" i="1"/>
  <c r="I30" i="1"/>
  <c r="H30" i="1"/>
  <c r="G30" i="1"/>
  <c r="F29" i="1"/>
  <c r="I29" i="1" s="1"/>
  <c r="E29" i="1"/>
  <c r="D29" i="1"/>
  <c r="C29" i="1"/>
  <c r="J28" i="1"/>
  <c r="I28" i="1"/>
  <c r="H28" i="1"/>
  <c r="G28" i="1"/>
  <c r="F27" i="1"/>
  <c r="F38" i="1" s="1"/>
  <c r="E27" i="1"/>
  <c r="E38" i="1" s="1"/>
  <c r="D27" i="1"/>
  <c r="C27" i="1"/>
  <c r="F25" i="1"/>
  <c r="J24" i="1"/>
  <c r="I24" i="1"/>
  <c r="H24" i="1"/>
  <c r="G24" i="1"/>
  <c r="J23" i="1"/>
  <c r="I23" i="1"/>
  <c r="H23" i="1"/>
  <c r="G23" i="1"/>
  <c r="I22" i="1"/>
  <c r="H22" i="1"/>
  <c r="G22" i="1"/>
  <c r="I21" i="1"/>
  <c r="F21" i="1"/>
  <c r="H21" i="1" s="1"/>
  <c r="E21" i="1"/>
  <c r="D21" i="1"/>
  <c r="C21" i="1"/>
  <c r="I20" i="1"/>
  <c r="H20" i="1"/>
  <c r="G20" i="1"/>
  <c r="J19" i="1"/>
  <c r="I19" i="1"/>
  <c r="H19" i="1"/>
  <c r="G19" i="1"/>
  <c r="I18" i="1"/>
  <c r="H18" i="1"/>
  <c r="G18" i="1"/>
  <c r="H17" i="1"/>
  <c r="G17" i="1"/>
  <c r="F17" i="1"/>
  <c r="J17" i="1" s="1"/>
  <c r="E17" i="1"/>
  <c r="D17" i="1"/>
  <c r="C17" i="1"/>
  <c r="J16" i="1"/>
  <c r="I16" i="1"/>
  <c r="H16" i="1"/>
  <c r="G16" i="1"/>
  <c r="H15" i="1"/>
  <c r="G15" i="1"/>
  <c r="F15" i="1"/>
  <c r="J15" i="1" s="1"/>
  <c r="E15" i="1"/>
  <c r="D15" i="1"/>
  <c r="C15" i="1"/>
  <c r="J14" i="1"/>
  <c r="I14" i="1"/>
  <c r="H14" i="1"/>
  <c r="G14" i="1"/>
  <c r="H13" i="1"/>
  <c r="G13" i="1"/>
  <c r="F13" i="1"/>
  <c r="J13" i="1" s="1"/>
  <c r="E13" i="1"/>
  <c r="E25" i="1" s="1"/>
  <c r="D13" i="1"/>
  <c r="D25" i="1" s="1"/>
  <c r="C13" i="1"/>
  <c r="C25" i="1" s="1"/>
  <c r="I25" i="1" l="1"/>
  <c r="H38" i="1"/>
  <c r="G38" i="1"/>
  <c r="J27" i="1"/>
  <c r="C38" i="1"/>
  <c r="J38" i="1" s="1"/>
  <c r="G29" i="1"/>
  <c r="J25" i="1"/>
  <c r="J29" i="1"/>
  <c r="J21" i="1"/>
  <c r="G25" i="1"/>
  <c r="G27" i="1"/>
  <c r="I13" i="1"/>
  <c r="I15" i="1"/>
  <c r="I17" i="1"/>
  <c r="G21" i="1"/>
  <c r="H25" i="1"/>
  <c r="H27" i="1"/>
  <c r="H29" i="1"/>
  <c r="G35" i="1"/>
  <c r="I27" i="1"/>
  <c r="I38" i="1" l="1"/>
</calcChain>
</file>

<file path=xl/sharedStrings.xml><?xml version="1.0" encoding="utf-8"?>
<sst xmlns="http://schemas.openxmlformats.org/spreadsheetml/2006/main" count="60" uniqueCount="50">
  <si>
    <t>Звіт про виконання бюджету Данилівської сільської ради за 2020 рік</t>
  </si>
  <si>
    <t>Видаткова частина бюджету</t>
  </si>
  <si>
    <t>грн.</t>
  </si>
  <si>
    <t>Код</t>
  </si>
  <si>
    <t>Назва</t>
  </si>
  <si>
    <t>Виконано за 2019 рік</t>
  </si>
  <si>
    <t>Бюджет на 2020 рік з урахуванням змін</t>
  </si>
  <si>
    <t>Виконано за 2020 рік</t>
  </si>
  <si>
    <t>% виконання</t>
  </si>
  <si>
    <t>До звітних даних за 2019 рік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</si>
  <si>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</si>
  <si>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</si>
  <si>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</si>
  <si>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</si>
  <si>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</si>
  <si>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</si>
  <si>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</si>
  <si>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</si>
  <si>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Загальний фонд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</si>
  <si>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</si>
  <si>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</si>
  <si>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</si>
  <si>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</si>
  <si>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Культура і мистецтво</t>
  </si>
  <si>
    <t>4060</t>
  </si>
  <si>
    <t>Забезпечення діяльності палаців i будинків культури, клубів, центрів дозвілля та iнших клубних закладів</t>
  </si>
  <si>
    <t>Житлово-комунальне господарство</t>
  </si>
  <si>
    <t>6016</t>
  </si>
  <si>
    <t>Впровадження засобів обліку витрат та регулювання споживання води та теплової енергії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</si>
  <si>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</si>
  <si>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</si>
  <si>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</si>
  <si>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</si>
  <si>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Економічна діяльність</t>
  </si>
  <si>
    <t>7110</t>
  </si>
  <si>
    <t>Реалізація програм в галузі сільського господарства</t>
  </si>
  <si>
    <t>7442</t>
  </si>
  <si>
    <t>Утримання та розвиток інших об`єктів транспортної інфраструктури</t>
  </si>
  <si>
    <t>7680</t>
  </si>
  <si>
    <t>Членські внески до асоціацій органів місцевого самоврядування</t>
  </si>
  <si>
    <t xml:space="preserve"> </t>
  </si>
  <si>
    <t>Усього видатків по загальному фонду</t>
  </si>
  <si>
    <t>Спеціальний фонд</t>
  </si>
  <si>
    <t>Забезпечення діяльності водопровідно-каналізаційного господарства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</si>
  <si>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</t>
  </si>
  <si>
    <t>Інша діяльність</t>
  </si>
  <si>
    <t>Заходи із запобігання та ліквідації надзвичайних ситуацій та наслідків стихійного лиха</t>
  </si>
  <si>
    <t>Охорона та раціональне використання природних ресурсів</t>
  </si>
  <si>
    <t>Усього видатків по спеціальному фонду</t>
  </si>
  <si>
    <t xml:space="preserve">Додаток 2 до рішення виконавчого комітету Менської міської ради від 17  лютого . 2021 року № 29
"Про виконання бюджету Данилівської сільської ради за 2020 рік"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</si>
</sst>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0.00"/>
  </numFmts>
  <fonts count="9" x14ac:knownFonts="1">
    <font>
      <sz val="10"/>
      <color theme="1"/>
      <name val="Calibri"/>
      <scheme val="minor"/>
    </font>
    <font>
      <b/>
      <sz val="18"/>
      <color theme="1"/>
      <name val="Times New Roman"/>
    </font>
    <font>
      <sz val="14"/>
      <color theme="1"/>
      <name val="Times New Roman"/>
    </font>
    <font>
      <b/>
      <sz val="10"/>
      <color theme="1"/>
      <name val="Calibri"/>
      <scheme val="minor"/>
    </font>
    <font>
      <b/>
      <sz val="12"/>
      <color theme="1"/>
      <name val="Calibri"/>
      <scheme val="minor"/>
    </font>
    <font>
      <b/>
      <sz val="10"/>
      <name val="Calibri"/>
      <scheme val="minor"/>
    </font>
    <font>
      <sz val="10"/>
      <name val="Calibri"/>
      <scheme val="minor"/>
    </font>
    <font>
      <sz val="10"/>
      <color indexed="2"/>
      <name val="Calibri"/>
      <scheme val="minor"/>
    </font>
    <font>
      <b/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1"/>
  </cellStyleXfs>
  <cellXfs count="94"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right" vertical="center" wrapText="1"/>
    </xf>
    <xf numFmtId="2" fontId="3" fillId="3" borderId="9" xfId="0" applyNumberFormat="1" applyFont="1" applyFill="1" applyBorder="1" applyAlignment="1">
      <alignment horizontal="right" vertical="center" wrapText="1"/>
    </xf>
    <xf numFmtId="164" fontId="3" fillId="3" borderId="10" xfId="0" applyNumberFormat="1" applyFont="1" applyFill="1" applyBorder="1" applyAlignment="1">
      <alignment horizontal="right" vertical="center" wrapText="1"/>
    </xf>
    <xf numFmtId="0" fontId="6" fillId="0" borderId="12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165" fontId="6" fillId="0" borderId="12" xfId="0" applyNumberFormat="1" applyFont="1" applyBorder="1" applyAlignment="1">
      <alignment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2" fontId="6" fillId="0" borderId="12" xfId="0" applyNumberFormat="1" applyFont="1" applyBorder="1" applyAlignment="1">
      <alignment horizontal="right" vertical="center" wrapText="1"/>
    </xf>
    <xf numFmtId="0" fontId="3" fillId="0" borderId="1" xfId="0" applyFont="1" applyBorder="1"/>
    <xf numFmtId="0" fontId="5" fillId="3" borderId="8" xfId="0" quotePrefix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vertical="center" wrapText="1"/>
    </xf>
    <xf numFmtId="164" fontId="5" fillId="3" borderId="9" xfId="0" applyNumberFormat="1" applyFont="1" applyFill="1" applyBorder="1" applyAlignment="1">
      <alignment horizontal="right" vertical="center" wrapText="1"/>
    </xf>
    <xf numFmtId="2" fontId="5" fillId="3" borderId="9" xfId="0" applyNumberFormat="1" applyFont="1" applyFill="1" applyBorder="1" applyAlignment="1">
      <alignment horizontal="right" vertical="center" wrapText="1"/>
    </xf>
    <xf numFmtId="164" fontId="5" fillId="3" borderId="10" xfId="0" applyNumberFormat="1" applyFont="1" applyFill="1" applyBorder="1" applyAlignment="1">
      <alignment horizontal="right" vertical="center" wrapText="1"/>
    </xf>
    <xf numFmtId="0" fontId="6" fillId="0" borderId="13" xfId="0" quotePrefix="1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165" fontId="6" fillId="0" borderId="13" xfId="0" applyNumberFormat="1" applyFont="1" applyBorder="1" applyAlignment="1">
      <alignment vertical="center" wrapText="1"/>
    </xf>
    <xf numFmtId="164" fontId="6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 vertical="center" wrapText="1"/>
    </xf>
    <xf numFmtId="0" fontId="6" fillId="0" borderId="6" xfId="0" quotePrefix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165" fontId="7" fillId="0" borderId="6" xfId="0" applyNumberFormat="1" applyFont="1" applyBorder="1" applyAlignment="1">
      <alignment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2" fontId="6" fillId="0" borderId="6" xfId="0" applyNumberFormat="1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vertical="center" wrapText="1"/>
    </xf>
    <xf numFmtId="0" fontId="8" fillId="4" borderId="8" xfId="0" quotePrefix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center" wrapText="1"/>
    </xf>
    <xf numFmtId="165" fontId="8" fillId="4" borderId="9" xfId="0" applyNumberFormat="1" applyFont="1" applyFill="1" applyBorder="1" applyAlignment="1">
      <alignment vertical="center" wrapText="1"/>
    </xf>
    <xf numFmtId="164" fontId="8" fillId="4" borderId="9" xfId="0" applyNumberFormat="1" applyFont="1" applyFill="1" applyBorder="1" applyAlignment="1">
      <alignment horizontal="right" vertical="center" wrapText="1"/>
    </xf>
    <xf numFmtId="2" fontId="8" fillId="4" borderId="9" xfId="0" applyNumberFormat="1" applyFont="1" applyFill="1" applyBorder="1" applyAlignment="1">
      <alignment horizontal="right" vertical="center" wrapText="1"/>
    </xf>
    <xf numFmtId="164" fontId="8" fillId="4" borderId="10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5" fillId="5" borderId="8" xfId="0" quotePrefix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65" fontId="5" fillId="5" borderId="9" xfId="0" applyNumberFormat="1" applyFont="1" applyFill="1" applyBorder="1" applyAlignment="1">
      <alignment vertical="center" wrapText="1"/>
    </xf>
    <xf numFmtId="164" fontId="5" fillId="5" borderId="9" xfId="0" applyNumberFormat="1" applyFont="1" applyFill="1" applyBorder="1" applyAlignment="1">
      <alignment horizontal="right" vertical="center" wrapText="1"/>
    </xf>
    <xf numFmtId="2" fontId="5" fillId="5" borderId="9" xfId="0" applyNumberFormat="1" applyFont="1" applyFill="1" applyBorder="1" applyAlignment="1">
      <alignment horizontal="right" vertical="center" wrapText="1"/>
    </xf>
    <xf numFmtId="164" fontId="5" fillId="5" borderId="10" xfId="0" applyNumberFormat="1" applyFont="1" applyFill="1" applyBorder="1" applyAlignment="1">
      <alignment horizontal="right" vertical="center" wrapText="1"/>
    </xf>
    <xf numFmtId="2" fontId="6" fillId="3" borderId="9" xfId="0" applyNumberFormat="1" applyFont="1" applyFill="1" applyBorder="1"/>
    <xf numFmtId="2" fontId="6" fillId="0" borderId="6" xfId="0" applyNumberFormat="1" applyFont="1" applyBorder="1" applyAlignment="1">
      <alignment horizontal="right" vertical="center"/>
    </xf>
    <xf numFmtId="2" fontId="6" fillId="0" borderId="6" xfId="0" applyNumberFormat="1" applyFont="1" applyBorder="1" applyAlignment="1">
      <alignment vertical="center" wrapText="1"/>
    </xf>
    <xf numFmtId="164" fontId="5" fillId="6" borderId="6" xfId="0" applyNumberFormat="1" applyFont="1" applyFill="1" applyBorder="1" applyAlignment="1">
      <alignment horizontal="right" vertical="center" wrapText="1"/>
    </xf>
    <xf numFmtId="2" fontId="5" fillId="6" borderId="6" xfId="0" applyNumberFormat="1" applyFont="1" applyFill="1" applyBorder="1" applyAlignment="1">
      <alignment horizontal="right" vertical="center" wrapText="1"/>
    </xf>
    <xf numFmtId="0" fontId="6" fillId="6" borderId="3" xfId="0" quotePrefix="1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left" vertical="center" wrapText="1"/>
    </xf>
    <xf numFmtId="2" fontId="7" fillId="6" borderId="11" xfId="0" applyNumberFormat="1" applyFont="1" applyFill="1" applyBorder="1"/>
    <xf numFmtId="164" fontId="5" fillId="6" borderId="13" xfId="0" applyNumberFormat="1" applyFont="1" applyFill="1" applyBorder="1" applyAlignment="1">
      <alignment horizontal="right" vertical="center" wrapText="1"/>
    </xf>
    <xf numFmtId="2" fontId="5" fillId="6" borderId="13" xfId="0" applyNumberFormat="1" applyFont="1" applyFill="1" applyBorder="1" applyAlignment="1">
      <alignment horizontal="right" vertical="center" wrapText="1"/>
    </xf>
    <xf numFmtId="0" fontId="6" fillId="0" borderId="1" xfId="0" applyFont="1" applyBorder="1"/>
    <xf numFmtId="2" fontId="6" fillId="0" borderId="13" xfId="0" applyNumberFormat="1" applyFont="1" applyBorder="1"/>
    <xf numFmtId="2" fontId="6" fillId="0" borderId="13" xfId="0" applyNumberFormat="1" applyFont="1" applyBorder="1" applyAlignment="1">
      <alignment vertical="center" wrapText="1"/>
    </xf>
    <xf numFmtId="2" fontId="6" fillId="0" borderId="6" xfId="0" applyNumberFormat="1" applyFont="1" applyBorder="1"/>
    <xf numFmtId="0" fontId="6" fillId="0" borderId="14" xfId="0" quotePrefix="1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2" fontId="6" fillId="0" borderId="14" xfId="0" applyNumberFormat="1" applyFont="1" applyBorder="1" applyAlignment="1">
      <alignment horizontal="right" vertical="center"/>
    </xf>
    <xf numFmtId="2" fontId="6" fillId="0" borderId="14" xfId="0" applyNumberFormat="1" applyFont="1" applyBorder="1" applyAlignment="1">
      <alignment vertical="center" wrapText="1"/>
    </xf>
    <xf numFmtId="165" fontId="6" fillId="0" borderId="14" xfId="0" applyNumberFormat="1" applyFont="1" applyBorder="1" applyAlignment="1">
      <alignment vertical="center" wrapText="1"/>
    </xf>
    <xf numFmtId="164" fontId="5" fillId="6" borderId="14" xfId="0" applyNumberFormat="1" applyFont="1" applyFill="1" applyBorder="1" applyAlignment="1">
      <alignment horizontal="right" vertical="center" wrapText="1"/>
    </xf>
    <xf numFmtId="2" fontId="5" fillId="6" borderId="14" xfId="0" applyNumberFormat="1" applyFont="1" applyFill="1" applyBorder="1" applyAlignment="1">
      <alignment horizontal="right" vertical="center" wrapText="1"/>
    </xf>
    <xf numFmtId="0" fontId="0" fillId="6" borderId="1" xfId="0" applyFill="1" applyBorder="1"/>
    <xf numFmtId="2" fontId="6" fillId="6" borderId="11" xfId="0" applyNumberFormat="1" applyFont="1" applyFill="1" applyBorder="1"/>
    <xf numFmtId="164" fontId="6" fillId="6" borderId="15" xfId="0" applyNumberFormat="1" applyFont="1" applyFill="1" applyBorder="1" applyAlignment="1">
      <alignment horizontal="right" vertical="center" wrapText="1"/>
    </xf>
    <xf numFmtId="164" fontId="6" fillId="6" borderId="13" xfId="0" applyNumberFormat="1" applyFont="1" applyFill="1" applyBorder="1" applyAlignment="1">
      <alignment horizontal="right" vertical="center" wrapText="1"/>
    </xf>
    <xf numFmtId="0" fontId="8" fillId="5" borderId="8" xfId="0" quotePrefix="1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2" fontId="8" fillId="5" borderId="9" xfId="0" applyNumberFormat="1" applyFont="1" applyFill="1" applyBorder="1"/>
    <xf numFmtId="164" fontId="8" fillId="5" borderId="9" xfId="0" applyNumberFormat="1" applyFont="1" applyFill="1" applyBorder="1" applyAlignment="1">
      <alignment horizontal="right" vertical="center" wrapText="1"/>
    </xf>
    <xf numFmtId="2" fontId="8" fillId="5" borderId="9" xfId="0" applyNumberFormat="1" applyFont="1" applyFill="1" applyBorder="1" applyAlignment="1">
      <alignment horizontal="right" vertical="center" wrapText="1"/>
    </xf>
    <xf numFmtId="164" fontId="8" fillId="5" borderId="10" xfId="0" applyNumberFormat="1" applyFont="1" applyFill="1" applyBorder="1" applyAlignment="1">
      <alignment horizontal="right" vertical="center" wrapText="1"/>
    </xf>
    <xf numFmtId="2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view="pageBreakPreview" zoomScale="60" zoomScaleNormal="100" workbookViewId="0">
      <selection activeCell="G1" sqref="G1:J4"/>
    </sheetView>
  </sheetViews>
  <sheetFormatPr defaultRowHeight="13.8" x14ac:dyDescent="0.3"/>
  <cols>
    <col min="1" max="1" width="7.33203125" customWidth="1"/>
    <col min="2" max="2" width="50.6640625" customWidth="1"/>
    <col min="3" max="4" width="15.6640625" customWidth="1"/>
    <col min="5" max="5" width="16.88671875" customWidth="1"/>
    <col min="6" max="6" width="15.6640625" customWidth="1"/>
    <col min="7" max="8" width="13.44140625" customWidth="1"/>
    <col min="9" max="9" width="15.6640625" customWidth="1"/>
    <col min="10" max="10" width="13" customWidth="1"/>
  </cols>
  <sheetData>
    <row r="1" spans="1:11" x14ac:dyDescent="0.3">
      <c r="G1" s="83" t="s">
        <v>49</v>
      </c>
      <c r="H1" s="84"/>
      <c r="I1" s="84"/>
      <c r="J1" s="84"/>
    </row>
    <row r="2" spans="1:11" x14ac:dyDescent="0.3">
      <c r="G2" s="84"/>
      <c r="H2" s="84"/>
      <c r="I2" s="84"/>
      <c r="J2" s="84"/>
    </row>
    <row r="3" spans="1:11" x14ac:dyDescent="0.3">
      <c r="G3" s="84"/>
      <c r="H3" s="84"/>
      <c r="I3" s="84"/>
      <c r="J3" s="84"/>
    </row>
    <row r="4" spans="1:11" x14ac:dyDescent="0.3">
      <c r="G4" s="84"/>
      <c r="H4" s="84"/>
      <c r="I4" s="84"/>
      <c r="J4" s="84"/>
    </row>
    <row r="6" spans="1:11" ht="22.8" x14ac:dyDescent="0.4">
      <c r="A6" s="85" t="s">
        <v>0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8" x14ac:dyDescent="0.35">
      <c r="A7" s="86" t="s">
        <v>1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x14ac:dyDescent="0.3">
      <c r="J8" s="1" t="s">
        <v>2</v>
      </c>
    </row>
    <row r="9" spans="1:11" ht="30" customHeight="1" x14ac:dyDescent="0.3">
      <c r="A9" s="87" t="s">
        <v>3</v>
      </c>
      <c r="B9" s="89" t="s">
        <v>4</v>
      </c>
      <c r="C9" s="91" t="s">
        <v>5</v>
      </c>
      <c r="D9" s="91" t="s">
        <v>6</v>
      </c>
      <c r="E9" s="91" t="s">
        <v>6</v>
      </c>
      <c r="F9" s="91" t="s">
        <v>7</v>
      </c>
      <c r="G9" s="91" t="s">
        <v>8</v>
      </c>
      <c r="H9" s="91"/>
      <c r="I9" s="91" t="s">
        <v>9</v>
      </c>
      <c r="J9" s="93"/>
    </row>
    <row r="10" spans="1:11" s="2" customFormat="1" ht="43.5" customHeight="1" x14ac:dyDescent="0.3">
      <c r="A10" s="88"/>
      <c r="B10" s="90"/>
      <c r="C10" s="92"/>
      <c r="D10" s="92"/>
      <c r="E10" s="92"/>
      <c r="F10" s="92"/>
      <c r="G10" s="3" t="s">
        <v>10</v>
      </c>
      <c r="H10" s="3" t="s">
        <v>11</v>
      </c>
      <c r="I10" s="3" t="s">
        <v>12</v>
      </c>
      <c r="J10" s="4" t="s">
        <v>13</v>
      </c>
    </row>
    <row r="11" spans="1:11" s="2" customFormat="1" ht="15.75" customHeight="1" x14ac:dyDescent="0.3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 t="s">
        <v>14</v>
      </c>
      <c r="H11" s="6" t="s">
        <v>15</v>
      </c>
      <c r="I11" s="6" t="s">
        <v>16</v>
      </c>
      <c r="J11" s="7" t="s">
        <v>17</v>
      </c>
    </row>
    <row r="12" spans="1:11" s="2" customFormat="1" ht="24" customHeight="1" x14ac:dyDescent="0.3">
      <c r="A12" s="8"/>
      <c r="B12" s="8" t="s">
        <v>18</v>
      </c>
      <c r="C12" s="8"/>
      <c r="D12" s="8"/>
      <c r="E12" s="8"/>
      <c r="F12" s="8"/>
      <c r="G12" s="8"/>
      <c r="H12" s="8"/>
      <c r="I12" s="8"/>
      <c r="J12" s="8"/>
    </row>
    <row r="13" spans="1:11" s="2" customFormat="1" ht="15.75" customHeight="1" x14ac:dyDescent="0.3">
      <c r="A13" s="9" t="s">
        <v>19</v>
      </c>
      <c r="B13" s="10" t="s">
        <v>20</v>
      </c>
      <c r="C13" s="11">
        <f>C14</f>
        <v>737544</v>
      </c>
      <c r="D13" s="11">
        <f t="shared" ref="D13:F13" si="0">D14</f>
        <v>871401</v>
      </c>
      <c r="E13" s="11">
        <f t="shared" si="0"/>
        <v>871401</v>
      </c>
      <c r="F13" s="11">
        <f t="shared" si="0"/>
        <v>870066.2</v>
      </c>
      <c r="G13" s="12">
        <f t="shared" ref="G13:G38" si="1">F13/D13*100</f>
        <v>99.846821383037195</v>
      </c>
      <c r="H13" s="12">
        <f t="shared" ref="H13:H38" si="2">F13/E13*100</f>
        <v>99.846821383037195</v>
      </c>
      <c r="I13" s="13">
        <f t="shared" ref="I13:I38" si="3">F13-C13</f>
        <v>132522.19999999995</v>
      </c>
      <c r="J13" s="14">
        <f t="shared" ref="J13:J38" si="4">F13/C13*100</f>
        <v>117.96803987287538</v>
      </c>
    </row>
    <row r="14" spans="1:11" ht="55.2" x14ac:dyDescent="0.3">
      <c r="A14" s="15" t="s">
        <v>21</v>
      </c>
      <c r="B14" s="16" t="s">
        <v>22</v>
      </c>
      <c r="C14" s="17">
        <v>737544</v>
      </c>
      <c r="D14" s="17">
        <v>871401</v>
      </c>
      <c r="E14" s="17">
        <v>871401</v>
      </c>
      <c r="F14" s="17">
        <v>870066.2</v>
      </c>
      <c r="G14" s="18">
        <f t="shared" si="1"/>
        <v>99.846821383037195</v>
      </c>
      <c r="H14" s="18">
        <f t="shared" si="2"/>
        <v>99.846821383037195</v>
      </c>
      <c r="I14" s="19">
        <f t="shared" si="3"/>
        <v>132522.19999999995</v>
      </c>
      <c r="J14" s="18">
        <f t="shared" si="4"/>
        <v>117.96803987287538</v>
      </c>
    </row>
    <row r="15" spans="1:11" s="20" customFormat="1" x14ac:dyDescent="0.3">
      <c r="A15" s="21">
        <v>4000</v>
      </c>
      <c r="B15" s="22" t="s">
        <v>23</v>
      </c>
      <c r="C15" s="23">
        <f>SUM(C16:C16)</f>
        <v>68292</v>
      </c>
      <c r="D15" s="23">
        <f>SUM(D16:D16)</f>
        <v>75859</v>
      </c>
      <c r="E15" s="23">
        <f>SUM(E16:E16)</f>
        <v>75859</v>
      </c>
      <c r="F15" s="23">
        <f>SUM(F16:F16)</f>
        <v>74971.63</v>
      </c>
      <c r="G15" s="24">
        <f t="shared" si="1"/>
        <v>98.830237677796973</v>
      </c>
      <c r="H15" s="24">
        <f t="shared" si="2"/>
        <v>98.830237677796973</v>
      </c>
      <c r="I15" s="25">
        <f t="shared" si="3"/>
        <v>6679.6300000000047</v>
      </c>
      <c r="J15" s="26">
        <f t="shared" si="4"/>
        <v>109.78098459556026</v>
      </c>
    </row>
    <row r="16" spans="1:11" ht="27.6" x14ac:dyDescent="0.3">
      <c r="A16" s="27" t="s">
        <v>24</v>
      </c>
      <c r="B16" s="28" t="s">
        <v>25</v>
      </c>
      <c r="C16" s="29">
        <v>68292</v>
      </c>
      <c r="D16" s="29">
        <v>75859</v>
      </c>
      <c r="E16" s="29">
        <v>75859</v>
      </c>
      <c r="F16" s="29">
        <v>74971.63</v>
      </c>
      <c r="G16" s="30">
        <f t="shared" si="1"/>
        <v>98.830237677796973</v>
      </c>
      <c r="H16" s="30">
        <f t="shared" si="2"/>
        <v>98.830237677796973</v>
      </c>
      <c r="I16" s="31">
        <f t="shared" si="3"/>
        <v>6679.6300000000047</v>
      </c>
      <c r="J16" s="30">
        <f t="shared" si="4"/>
        <v>109.78098459556026</v>
      </c>
    </row>
    <row r="17" spans="1:10" s="20" customFormat="1" x14ac:dyDescent="0.3">
      <c r="A17" s="21">
        <v>6000</v>
      </c>
      <c r="B17" s="22" t="s">
        <v>26</v>
      </c>
      <c r="C17" s="23">
        <f>SUM(C18:C20)</f>
        <v>27278</v>
      </c>
      <c r="D17" s="23">
        <f>SUM(D18:D20)</f>
        <v>43309</v>
      </c>
      <c r="E17" s="23">
        <f>SUM(E18:E20)</f>
        <v>43309</v>
      </c>
      <c r="F17" s="23">
        <f>SUM(F18:F20)</f>
        <v>42906.54</v>
      </c>
      <c r="G17" s="24">
        <f t="shared" si="1"/>
        <v>99.070724329815974</v>
      </c>
      <c r="H17" s="24">
        <f t="shared" si="2"/>
        <v>99.070724329815974</v>
      </c>
      <c r="I17" s="25">
        <f t="shared" si="3"/>
        <v>15628.54</v>
      </c>
      <c r="J17" s="26">
        <f t="shared" si="4"/>
        <v>157.29356990981745</v>
      </c>
    </row>
    <row r="18" spans="1:10" ht="27.6" hidden="1" x14ac:dyDescent="0.3">
      <c r="A18" s="15" t="s">
        <v>27</v>
      </c>
      <c r="B18" s="16" t="s">
        <v>28</v>
      </c>
      <c r="C18" s="17"/>
      <c r="D18" s="17">
        <v>0</v>
      </c>
      <c r="E18" s="17">
        <v>0</v>
      </c>
      <c r="F18" s="17">
        <v>0</v>
      </c>
      <c r="G18" s="18" t="e">
        <f t="shared" si="1"/>
        <v>#DIV/0!</v>
      </c>
      <c r="H18" s="18" t="e">
        <f t="shared" si="2"/>
        <v>#DIV/0!</v>
      </c>
      <c r="I18" s="19">
        <f t="shared" si="3"/>
        <v>0</v>
      </c>
      <c r="J18" s="18"/>
    </row>
    <row r="19" spans="1:10" x14ac:dyDescent="0.3">
      <c r="A19" s="27" t="s">
        <v>29</v>
      </c>
      <c r="B19" s="28" t="s">
        <v>30</v>
      </c>
      <c r="C19" s="29">
        <v>27278</v>
      </c>
      <c r="D19" s="29">
        <v>43309</v>
      </c>
      <c r="E19" s="29">
        <v>43309</v>
      </c>
      <c r="F19" s="29">
        <v>42906.54</v>
      </c>
      <c r="G19" s="30">
        <f t="shared" si="1"/>
        <v>99.070724329815974</v>
      </c>
      <c r="H19" s="30">
        <f t="shared" si="2"/>
        <v>99.070724329815974</v>
      </c>
      <c r="I19" s="31">
        <f t="shared" si="3"/>
        <v>15628.54</v>
      </c>
      <c r="J19" s="30">
        <f t="shared" si="4"/>
        <v>157.29356990981745</v>
      </c>
    </row>
    <row r="20" spans="1:10" ht="27.6" hidden="1" x14ac:dyDescent="0.3">
      <c r="A20" s="32" t="s">
        <v>31</v>
      </c>
      <c r="B20" s="33" t="s">
        <v>32</v>
      </c>
      <c r="C20" s="34">
        <v>0</v>
      </c>
      <c r="D20" s="34">
        <v>0</v>
      </c>
      <c r="E20" s="34">
        <v>0</v>
      </c>
      <c r="F20" s="34">
        <v>0</v>
      </c>
      <c r="G20" s="35" t="e">
        <f t="shared" si="1"/>
        <v>#DIV/0!</v>
      </c>
      <c r="H20" s="35" t="e">
        <f t="shared" si="2"/>
        <v>#DIV/0!</v>
      </c>
      <c r="I20" s="36">
        <f t="shared" si="3"/>
        <v>0</v>
      </c>
      <c r="J20" s="35"/>
    </row>
    <row r="21" spans="1:10" s="20" customFormat="1" x14ac:dyDescent="0.3">
      <c r="A21" s="21">
        <v>7000</v>
      </c>
      <c r="B21" s="22" t="s">
        <v>33</v>
      </c>
      <c r="C21" s="23">
        <f>SUM(C22:C24)</f>
        <v>3000</v>
      </c>
      <c r="D21" s="23">
        <f>SUM(D22:D24)</f>
        <v>86173</v>
      </c>
      <c r="E21" s="23">
        <f>SUM(E22:E24)</f>
        <v>86173</v>
      </c>
      <c r="F21" s="23">
        <f>SUM(F22:F24)</f>
        <v>86172.54</v>
      </c>
      <c r="G21" s="24">
        <f t="shared" si="1"/>
        <v>99.999466190105949</v>
      </c>
      <c r="H21" s="24">
        <f t="shared" si="2"/>
        <v>99.999466190105949</v>
      </c>
      <c r="I21" s="25">
        <f t="shared" si="3"/>
        <v>83172.539999999994</v>
      </c>
      <c r="J21" s="26">
        <f t="shared" si="4"/>
        <v>2872.4179999999997</v>
      </c>
    </row>
    <row r="22" spans="1:10" hidden="1" x14ac:dyDescent="0.3">
      <c r="A22" s="15" t="s">
        <v>34</v>
      </c>
      <c r="B22" s="16" t="s">
        <v>35</v>
      </c>
      <c r="C22" s="17">
        <v>0</v>
      </c>
      <c r="D22" s="17">
        <v>0</v>
      </c>
      <c r="E22" s="17">
        <v>0</v>
      </c>
      <c r="F22" s="17">
        <v>0</v>
      </c>
      <c r="G22" s="18" t="e">
        <f t="shared" si="1"/>
        <v>#DIV/0!</v>
      </c>
      <c r="H22" s="18" t="e">
        <f t="shared" si="2"/>
        <v>#DIV/0!</v>
      </c>
      <c r="I22" s="19">
        <f t="shared" si="3"/>
        <v>0</v>
      </c>
      <c r="J22" s="18"/>
    </row>
    <row r="23" spans="1:10" ht="27.6" x14ac:dyDescent="0.3">
      <c r="A23" s="27" t="s">
        <v>36</v>
      </c>
      <c r="B23" s="28" t="s">
        <v>37</v>
      </c>
      <c r="C23" s="29">
        <v>0</v>
      </c>
      <c r="D23" s="29">
        <v>83173</v>
      </c>
      <c r="E23" s="29">
        <v>83173</v>
      </c>
      <c r="F23" s="29">
        <v>83172.539999999994</v>
      </c>
      <c r="G23" s="30">
        <f t="shared" si="1"/>
        <v>99.999446935904672</v>
      </c>
      <c r="H23" s="30">
        <f t="shared" si="2"/>
        <v>99.999446935904672</v>
      </c>
      <c r="I23" s="31">
        <f t="shared" si="3"/>
        <v>83172.539999999994</v>
      </c>
      <c r="J23" s="30" t="e">
        <f t="shared" si="4"/>
        <v>#DIV/0!</v>
      </c>
    </row>
    <row r="24" spans="1:10" ht="27.6" x14ac:dyDescent="0.3">
      <c r="A24" s="32" t="s">
        <v>38</v>
      </c>
      <c r="B24" s="33" t="s">
        <v>39</v>
      </c>
      <c r="C24" s="37">
        <v>3000</v>
      </c>
      <c r="D24" s="37">
        <v>3000</v>
      </c>
      <c r="E24" s="37">
        <v>3000</v>
      </c>
      <c r="F24" s="37">
        <v>3000</v>
      </c>
      <c r="G24" s="35">
        <f t="shared" si="1"/>
        <v>100</v>
      </c>
      <c r="H24" s="35">
        <f t="shared" si="2"/>
        <v>100</v>
      </c>
      <c r="I24" s="36">
        <f t="shared" si="3"/>
        <v>0</v>
      </c>
      <c r="J24" s="35">
        <f t="shared" si="4"/>
        <v>100</v>
      </c>
    </row>
    <row r="25" spans="1:10" ht="15.6" x14ac:dyDescent="0.3">
      <c r="A25" s="38" t="s">
        <v>40</v>
      </c>
      <c r="B25" s="39" t="s">
        <v>41</v>
      </c>
      <c r="C25" s="40">
        <f>C13+C15+C17+C21</f>
        <v>836114</v>
      </c>
      <c r="D25" s="40">
        <f t="shared" ref="D25:F25" si="5">D13+D15+D17+D21</f>
        <v>1076742</v>
      </c>
      <c r="E25" s="40">
        <f t="shared" si="5"/>
        <v>1076742</v>
      </c>
      <c r="F25" s="40">
        <f t="shared" si="5"/>
        <v>1074116.9099999999</v>
      </c>
      <c r="G25" s="41">
        <f t="shared" si="1"/>
        <v>99.756200649737821</v>
      </c>
      <c r="H25" s="41">
        <f t="shared" si="2"/>
        <v>99.756200649737821</v>
      </c>
      <c r="I25" s="42">
        <f t="shared" si="3"/>
        <v>238002.90999999992</v>
      </c>
      <c r="J25" s="43">
        <f t="shared" si="4"/>
        <v>128.46536596684183</v>
      </c>
    </row>
    <row r="26" spans="1:10" s="44" customFormat="1" ht="28.5" customHeight="1" x14ac:dyDescent="0.3">
      <c r="A26" s="45"/>
      <c r="B26" s="46" t="s">
        <v>42</v>
      </c>
      <c r="C26" s="47"/>
      <c r="D26" s="47"/>
      <c r="E26" s="47"/>
      <c r="F26" s="47"/>
      <c r="G26" s="48"/>
      <c r="H26" s="48"/>
      <c r="I26" s="49"/>
      <c r="J26" s="50"/>
    </row>
    <row r="27" spans="1:10" s="44" customFormat="1" x14ac:dyDescent="0.3">
      <c r="A27" s="21">
        <v>4000</v>
      </c>
      <c r="B27" s="22" t="s">
        <v>23</v>
      </c>
      <c r="C27" s="51">
        <f>C28</f>
        <v>16613</v>
      </c>
      <c r="D27" s="51">
        <f t="shared" ref="D27:F27" si="6">D28</f>
        <v>2000</v>
      </c>
      <c r="E27" s="51">
        <f t="shared" si="6"/>
        <v>2000</v>
      </c>
      <c r="F27" s="51">
        <f t="shared" si="6"/>
        <v>2000</v>
      </c>
      <c r="G27" s="24">
        <f t="shared" si="1"/>
        <v>100</v>
      </c>
      <c r="H27" s="24">
        <f t="shared" si="2"/>
        <v>100</v>
      </c>
      <c r="I27" s="25">
        <f t="shared" si="3"/>
        <v>-14613</v>
      </c>
      <c r="J27" s="26">
        <f t="shared" si="4"/>
        <v>12.038764822729188</v>
      </c>
    </row>
    <row r="28" spans="1:10" ht="27.6" x14ac:dyDescent="0.3">
      <c r="A28" s="32" t="s">
        <v>24</v>
      </c>
      <c r="B28" s="33" t="s">
        <v>25</v>
      </c>
      <c r="C28" s="52">
        <v>16613</v>
      </c>
      <c r="D28" s="53">
        <v>2000</v>
      </c>
      <c r="E28" s="53">
        <v>2000</v>
      </c>
      <c r="F28" s="37">
        <v>2000</v>
      </c>
      <c r="G28" s="54">
        <f t="shared" si="1"/>
        <v>100</v>
      </c>
      <c r="H28" s="54">
        <f t="shared" si="2"/>
        <v>100</v>
      </c>
      <c r="I28" s="55">
        <f t="shared" si="3"/>
        <v>-14613</v>
      </c>
      <c r="J28" s="54">
        <f t="shared" si="4"/>
        <v>12.038764822729188</v>
      </c>
    </row>
    <row r="29" spans="1:10" s="44" customFormat="1" x14ac:dyDescent="0.3">
      <c r="A29" s="21">
        <v>6000</v>
      </c>
      <c r="B29" s="22" t="s">
        <v>26</v>
      </c>
      <c r="C29" s="51">
        <f>C31</f>
        <v>9000</v>
      </c>
      <c r="D29" s="51">
        <f t="shared" ref="D29:F29" si="7">D31</f>
        <v>7673</v>
      </c>
      <c r="E29" s="51">
        <f t="shared" si="7"/>
        <v>7673</v>
      </c>
      <c r="F29" s="51">
        <f t="shared" si="7"/>
        <v>6264.4</v>
      </c>
      <c r="G29" s="24">
        <f t="shared" si="1"/>
        <v>81.642121725531084</v>
      </c>
      <c r="H29" s="24">
        <f t="shared" si="2"/>
        <v>81.642121725531084</v>
      </c>
      <c r="I29" s="25">
        <f t="shared" si="3"/>
        <v>-2735.6000000000004</v>
      </c>
      <c r="J29" s="26">
        <f t="shared" si="4"/>
        <v>69.604444444444439</v>
      </c>
    </row>
    <row r="30" spans="1:10" s="44" customFormat="1" ht="27.6" hidden="1" x14ac:dyDescent="0.3">
      <c r="A30" s="56">
        <v>6013</v>
      </c>
      <c r="B30" s="57" t="s">
        <v>43</v>
      </c>
      <c r="C30" s="58"/>
      <c r="D30" s="58">
        <v>0</v>
      </c>
      <c r="E30" s="58">
        <v>0</v>
      </c>
      <c r="F30" s="58">
        <v>0</v>
      </c>
      <c r="G30" s="59" t="e">
        <f t="shared" si="1"/>
        <v>#DIV/0!</v>
      </c>
      <c r="H30" s="59" t="e">
        <f t="shared" si="2"/>
        <v>#DIV/0!</v>
      </c>
      <c r="I30" s="60">
        <f t="shared" si="3"/>
        <v>0</v>
      </c>
      <c r="J30" s="59"/>
    </row>
    <row r="31" spans="1:10" s="61" customFormat="1" x14ac:dyDescent="0.3">
      <c r="A31" s="27" t="s">
        <v>29</v>
      </c>
      <c r="B31" s="28" t="s">
        <v>30</v>
      </c>
      <c r="C31" s="62">
        <v>9000</v>
      </c>
      <c r="D31" s="63">
        <v>7673</v>
      </c>
      <c r="E31" s="63">
        <v>7673</v>
      </c>
      <c r="F31" s="29">
        <v>6264.4</v>
      </c>
      <c r="G31" s="59">
        <f t="shared" si="1"/>
        <v>81.642121725531084</v>
      </c>
      <c r="H31" s="59">
        <f t="shared" si="2"/>
        <v>81.642121725531084</v>
      </c>
      <c r="I31" s="60">
        <f t="shared" si="3"/>
        <v>-2735.6000000000004</v>
      </c>
      <c r="J31" s="59">
        <f t="shared" si="4"/>
        <v>69.604444444444439</v>
      </c>
    </row>
    <row r="32" spans="1:10" s="44" customFormat="1" x14ac:dyDescent="0.3">
      <c r="A32" s="21">
        <v>7000</v>
      </c>
      <c r="B32" s="22" t="s">
        <v>33</v>
      </c>
      <c r="C32" s="51">
        <f>C33+C34</f>
        <v>525</v>
      </c>
      <c r="D32" s="51">
        <f t="shared" ref="D32:F32" si="8">D33+D34</f>
        <v>18500</v>
      </c>
      <c r="E32" s="51">
        <f t="shared" si="8"/>
        <v>18500</v>
      </c>
      <c r="F32" s="51">
        <f t="shared" si="8"/>
        <v>17500</v>
      </c>
      <c r="G32" s="24">
        <f t="shared" si="1"/>
        <v>94.594594594594597</v>
      </c>
      <c r="H32" s="24">
        <f t="shared" si="2"/>
        <v>94.594594594594597</v>
      </c>
      <c r="I32" s="25">
        <f t="shared" si="3"/>
        <v>16975</v>
      </c>
      <c r="J32" s="26">
        <f t="shared" si="4"/>
        <v>3333.3333333333335</v>
      </c>
    </row>
    <row r="33" spans="1:10" s="44" customFormat="1" ht="27.6" x14ac:dyDescent="0.3">
      <c r="A33" s="32">
        <v>7442</v>
      </c>
      <c r="B33" s="33" t="s">
        <v>37</v>
      </c>
      <c r="C33" s="64"/>
      <c r="D33" s="53">
        <v>16500</v>
      </c>
      <c r="E33" s="53">
        <v>16500</v>
      </c>
      <c r="F33" s="37">
        <v>16500</v>
      </c>
      <c r="G33" s="54">
        <f t="shared" si="1"/>
        <v>100</v>
      </c>
      <c r="H33" s="54">
        <f t="shared" si="2"/>
        <v>100</v>
      </c>
      <c r="I33" s="55">
        <f t="shared" si="3"/>
        <v>16500</v>
      </c>
      <c r="J33" s="54"/>
    </row>
    <row r="34" spans="1:10" s="44" customFormat="1" ht="55.2" x14ac:dyDescent="0.3">
      <c r="A34" s="65">
        <v>7691</v>
      </c>
      <c r="B34" s="66" t="s">
        <v>44</v>
      </c>
      <c r="C34" s="67">
        <v>525</v>
      </c>
      <c r="D34" s="68">
        <v>2000</v>
      </c>
      <c r="E34" s="68">
        <v>2000</v>
      </c>
      <c r="F34" s="69">
        <v>1000</v>
      </c>
      <c r="G34" s="70">
        <f t="shared" si="1"/>
        <v>50</v>
      </c>
      <c r="H34" s="70">
        <f t="shared" si="2"/>
        <v>50</v>
      </c>
      <c r="I34" s="71">
        <f t="shared" si="3"/>
        <v>475</v>
      </c>
      <c r="J34" s="70"/>
    </row>
    <row r="35" spans="1:10" s="44" customFormat="1" x14ac:dyDescent="0.3">
      <c r="A35" s="21">
        <v>8000</v>
      </c>
      <c r="B35" s="22" t="s">
        <v>45</v>
      </c>
      <c r="C35" s="51">
        <f>C37</f>
        <v>16632</v>
      </c>
      <c r="D35" s="51">
        <f t="shared" ref="D35:F35" si="9">D37</f>
        <v>39396.44</v>
      </c>
      <c r="E35" s="51">
        <f t="shared" si="9"/>
        <v>39396.44</v>
      </c>
      <c r="F35" s="51">
        <f t="shared" si="9"/>
        <v>10065.049999999999</v>
      </c>
      <c r="G35" s="24">
        <f t="shared" si="1"/>
        <v>25.54812059160675</v>
      </c>
      <c r="H35" s="24">
        <f t="shared" si="2"/>
        <v>25.54812059160675</v>
      </c>
      <c r="I35" s="25">
        <f t="shared" si="3"/>
        <v>-6566.9500000000007</v>
      </c>
      <c r="J35" s="26"/>
    </row>
    <row r="36" spans="1:10" s="72" customFormat="1" ht="27.6" hidden="1" x14ac:dyDescent="0.3">
      <c r="A36" s="56">
        <v>8110</v>
      </c>
      <c r="B36" s="57" t="s">
        <v>46</v>
      </c>
      <c r="C36" s="73"/>
      <c r="D36" s="73">
        <v>0</v>
      </c>
      <c r="E36" s="73">
        <v>0</v>
      </c>
      <c r="F36" s="73">
        <v>0</v>
      </c>
      <c r="G36" s="59" t="e">
        <f t="shared" si="1"/>
        <v>#DIV/0!</v>
      </c>
      <c r="H36" s="59" t="e">
        <f t="shared" si="2"/>
        <v>#DIV/0!</v>
      </c>
      <c r="I36" s="60">
        <f t="shared" si="3"/>
        <v>0</v>
      </c>
      <c r="J36" s="74"/>
    </row>
    <row r="37" spans="1:10" x14ac:dyDescent="0.3">
      <c r="A37" s="27">
        <v>8311</v>
      </c>
      <c r="B37" s="28" t="s">
        <v>47</v>
      </c>
      <c r="C37" s="62">
        <v>16632</v>
      </c>
      <c r="D37" s="63">
        <v>39396.44</v>
      </c>
      <c r="E37" s="63">
        <v>39396.44</v>
      </c>
      <c r="F37" s="29">
        <v>10065.049999999999</v>
      </c>
      <c r="G37" s="59">
        <f t="shared" si="1"/>
        <v>25.54812059160675</v>
      </c>
      <c r="H37" s="59">
        <f t="shared" si="2"/>
        <v>25.54812059160675</v>
      </c>
      <c r="I37" s="60">
        <f t="shared" si="3"/>
        <v>-6566.9500000000007</v>
      </c>
      <c r="J37" s="75">
        <f t="shared" si="4"/>
        <v>60.51617364117363</v>
      </c>
    </row>
    <row r="38" spans="1:10" s="20" customFormat="1" ht="15.6" x14ac:dyDescent="0.3">
      <c r="A38" s="76" t="s">
        <v>40</v>
      </c>
      <c r="B38" s="77" t="s">
        <v>48</v>
      </c>
      <c r="C38" s="78">
        <f>C27+C29+C32+C35</f>
        <v>42770</v>
      </c>
      <c r="D38" s="78">
        <f t="shared" ref="D38:F38" si="10">D27+D29+D32+D35</f>
        <v>67569.440000000002</v>
      </c>
      <c r="E38" s="78">
        <f t="shared" si="10"/>
        <v>67569.440000000002</v>
      </c>
      <c r="F38" s="78">
        <f t="shared" si="10"/>
        <v>35829.449999999997</v>
      </c>
      <c r="G38" s="79">
        <f t="shared" si="1"/>
        <v>53.026116540258428</v>
      </c>
      <c r="H38" s="79">
        <f t="shared" si="2"/>
        <v>53.026116540258428</v>
      </c>
      <c r="I38" s="80">
        <f t="shared" si="3"/>
        <v>-6940.5500000000029</v>
      </c>
      <c r="J38" s="81">
        <f t="shared" si="4"/>
        <v>83.772387187280799</v>
      </c>
    </row>
    <row r="45" spans="1:10" x14ac:dyDescent="0.3">
      <c r="F45" s="82"/>
    </row>
  </sheetData>
  <mergeCells count="11">
    <mergeCell ref="G1:J4"/>
    <mergeCell ref="A6:K6"/>
    <mergeCell ref="A7:K7"/>
    <mergeCell ref="A9:A10"/>
    <mergeCell ref="B9:B10"/>
    <mergeCell ref="C9:C10"/>
    <mergeCell ref="D9:D10"/>
    <mergeCell ref="E9:E10"/>
    <mergeCell ref="F9:F10"/>
    <mergeCell ref="G9:H9"/>
    <mergeCell ref="I9:J9"/>
  </mergeCells>
  <printOptions headings="1" gridLines="1" gridLinesSet="0"/>
  <pageMargins left="0.32" right="0.33" top="0.39370078740157494" bottom="0.39370078740157494" header="0" footer="0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2</cp:revision>
  <cp:lastPrinted>2021-02-16T11:04:03Z</cp:lastPrinted>
  <dcterms:created xsi:type="dcterms:W3CDTF">2020-04-02T08:10:37Z</dcterms:created>
  <dcterms:modified xsi:type="dcterms:W3CDTF">2021-02-18T10:41:41Z</dcterms:modified>
</cp:coreProperties>
</file>