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99228FC0-38BC-430F-B2E4-0D010BF0F5DE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Area" localSheetId="0">Лист1!$A$1:$J$47</definedName>
  </definedNames>
  <calcPr calcId="162913"/>
</workbook>
</file>

<file path=xl/calcChain.xml><?xml version="1.0" encoding="utf-8"?>
<calcChain xmlns="http://schemas.openxmlformats.org/spreadsheetml/2006/main">
  <c r="F49" i="1" l="1"/>
  <c r="F48" i="1" s="1"/>
  <c r="D49" i="1"/>
  <c r="D48" i="1"/>
  <c r="F45" i="1"/>
  <c r="F44" i="1" s="1"/>
  <c r="D45" i="1"/>
  <c r="D44" i="1"/>
  <c r="J42" i="1"/>
  <c r="I42" i="1"/>
  <c r="J41" i="1"/>
  <c r="I41" i="1"/>
  <c r="J40" i="1"/>
  <c r="I40" i="1"/>
  <c r="J39" i="1"/>
  <c r="I39" i="1"/>
  <c r="J38" i="1"/>
  <c r="I38" i="1"/>
  <c r="G34" i="1"/>
  <c r="G33" i="1"/>
  <c r="F33" i="1"/>
  <c r="G30" i="1"/>
  <c r="F29" i="1"/>
  <c r="G29" i="1" s="1"/>
  <c r="D29" i="1"/>
  <c r="J27" i="1"/>
  <c r="I27" i="1"/>
  <c r="H27" i="1"/>
  <c r="G27" i="1"/>
  <c r="I26" i="1"/>
  <c r="H26" i="1"/>
  <c r="G26" i="1"/>
  <c r="F25" i="1"/>
  <c r="I25" i="1" s="1"/>
  <c r="E25" i="1"/>
  <c r="D25" i="1"/>
  <c r="C25" i="1"/>
  <c r="J24" i="1"/>
  <c r="I24" i="1"/>
  <c r="H23" i="1"/>
  <c r="F23" i="1"/>
  <c r="G23" i="1" s="1"/>
  <c r="E23" i="1"/>
  <c r="D23" i="1"/>
  <c r="C23" i="1"/>
  <c r="I22" i="1"/>
  <c r="H22" i="1"/>
  <c r="G22" i="1"/>
  <c r="F21" i="1"/>
  <c r="I21" i="1" s="1"/>
  <c r="E21" i="1"/>
  <c r="D21" i="1"/>
  <c r="C21" i="1"/>
  <c r="J20" i="1"/>
  <c r="I20" i="1"/>
  <c r="H20" i="1"/>
  <c r="G20" i="1"/>
  <c r="F19" i="1"/>
  <c r="I19" i="1" s="1"/>
  <c r="E19" i="1"/>
  <c r="D19" i="1"/>
  <c r="C19" i="1"/>
  <c r="I18" i="1"/>
  <c r="H18" i="1"/>
  <c r="G18" i="1"/>
  <c r="H17" i="1"/>
  <c r="F17" i="1"/>
  <c r="G17" i="1" s="1"/>
  <c r="E17" i="1"/>
  <c r="D17" i="1"/>
  <c r="C17" i="1"/>
  <c r="J16" i="1"/>
  <c r="I16" i="1"/>
  <c r="H16" i="1"/>
  <c r="G16" i="1"/>
  <c r="H15" i="1"/>
  <c r="F15" i="1"/>
  <c r="G15" i="1" s="1"/>
  <c r="E15" i="1"/>
  <c r="D15" i="1"/>
  <c r="C15" i="1"/>
  <c r="J14" i="1"/>
  <c r="I14" i="1"/>
  <c r="H14" i="1"/>
  <c r="G14" i="1"/>
  <c r="J13" i="1"/>
  <c r="I13" i="1"/>
  <c r="H13" i="1"/>
  <c r="G13" i="1"/>
  <c r="J19" i="1" l="1"/>
  <c r="I15" i="1"/>
  <c r="I17" i="1"/>
  <c r="G19" i="1"/>
  <c r="G21" i="1"/>
  <c r="I23" i="1"/>
  <c r="G25" i="1"/>
  <c r="J15" i="1"/>
  <c r="H19" i="1"/>
  <c r="H21" i="1"/>
  <c r="J23" i="1"/>
  <c r="H25" i="1"/>
</calcChain>
</file>

<file path=xl/sharedStrings.xml><?xml version="1.0" encoding="utf-8"?>
<sst xmlns="http://schemas.openxmlformats.org/spreadsheetml/2006/main" count="71" uniqueCount="54">
  <si>
    <t>Звіт про виконання бюджету Городищенської сільської ради за  2020 рік</t>
  </si>
  <si>
    <t>Видаткова частина бюджету</t>
  </si>
  <si>
    <t>грн.</t>
  </si>
  <si>
    <t>Код</t>
  </si>
  <si>
    <t>Назва</t>
  </si>
  <si>
    <t>Виконано за  2019 року</t>
  </si>
  <si>
    <t>Бюджет на 2020 рік з урахуванням змін</t>
  </si>
  <si>
    <t>Бюджет на  2020 рік з урахуванням змін</t>
  </si>
  <si>
    <t>Виконано за  2020 рік</t>
  </si>
  <si>
    <t>% виконання</t>
  </si>
  <si>
    <t>До звітних даних за 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</si>
  <si>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</si>
  <si>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</si>
  <si>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</si>
  <si>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</si>
  <si>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</si>
  <si>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</si>
  <si>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</si>
  <si>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</si>
  <si>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</si>
  <si>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</si>
  <si>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</si>
  <si>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</si>
  <si>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</si>
  <si>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Освіта</t>
  </si>
  <si>
    <t>1010</t>
  </si>
  <si>
    <t>Надання дошкільної освіти</t>
  </si>
  <si>
    <t>Соціальний захист та соціальне забезпечення</t>
  </si>
  <si>
    <t>3242</t>
  </si>
  <si>
    <t>Інші заходи у сфері соціального захисту і соціального забезпечення</t>
  </si>
  <si>
    <t>Культура і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</si>
  <si>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</si>
  <si>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</si>
  <si>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Житлово-комунальне господарство</t>
  </si>
  <si>
    <t>6030</t>
  </si>
  <si>
    <t>Організація благоустрою населених пунктів</t>
  </si>
  <si>
    <t>Економічна діяльність</t>
  </si>
  <si>
    <t>Здійснення заходів із землеустрою</t>
  </si>
  <si>
    <t>Міжбюджетні трансферти</t>
  </si>
  <si>
    <t>9770</t>
  </si>
  <si>
    <t>Інші субвенції з місцевого бюджету</t>
  </si>
  <si>
    <t xml:space="preserve"> </t>
  </si>
  <si>
    <t>Усього видатків по загальному фонду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</si>
  <si>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</si>
  <si>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</si>
  <si>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</si>
  <si>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</si>
  <si>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</si>
  <si>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</si>
  <si>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</si>
  <si>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</si>
  <si>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Усього видатків по спеціальному фонду</t>
  </si>
  <si>
    <t>ДЖЕРЕЛА ФІНАНСУВАННЯ ДИФІЦИТУ БЮДЖЕТУ СФ</t>
  </si>
  <si>
    <t xml:space="preserve">  
    Додаток 2 до рішення виконавчого комітету Менської міської ради від 17 лютого 2021 року  № 28 «Про виконання бюджету Городищенської сільської ради за 2020 рік»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</si>
</sst>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0"/>
  </numFmts>
  <fonts count="8" x14ac:knownFonts="1">
    <font>
      <sz val="10"/>
      <color theme="1"/>
      <name val="Calibri"/>
      <scheme val="minor"/>
    </font>
    <font>
      <b/>
      <sz val="18"/>
      <color indexed="64"/>
      <name val="Times New Roman"/>
    </font>
    <font>
      <sz val="14"/>
      <color indexed="64"/>
      <name val="Times New Roman"/>
    </font>
    <font>
      <b/>
      <sz val="10"/>
      <color indexed="64"/>
      <name val="Calibri"/>
    </font>
    <font>
      <b/>
      <sz val="12"/>
      <color indexed="64"/>
      <name val="Calibri"/>
    </font>
    <font>
      <sz val="10"/>
      <name val="Calibri"/>
    </font>
    <font>
      <b/>
      <sz val="10"/>
      <name val="Calibri"/>
    </font>
    <font>
      <b/>
      <sz val="12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94"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0" borderId="12" xfId="0" quotePrefix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2" fontId="6" fillId="3" borderId="9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165" fontId="6" fillId="3" borderId="9" xfId="0" applyNumberFormat="1" applyFont="1" applyFill="1" applyBorder="1" applyAlignment="1">
      <alignment vertical="center" wrapText="1"/>
    </xf>
    <xf numFmtId="0" fontId="5" fillId="0" borderId="6" xfId="0" quotePrefix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5" fillId="0" borderId="13" xfId="0" quotePrefix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5" fillId="0" borderId="12" xfId="0" quotePrefix="1" applyFont="1" applyBorder="1" applyAlignment="1">
      <alignment horizontal="left" vertical="center" wrapText="1"/>
    </xf>
    <xf numFmtId="0" fontId="5" fillId="0" borderId="13" xfId="0" quotePrefix="1" applyFont="1" applyBorder="1" applyAlignment="1">
      <alignment horizontal="left" vertical="center" wrapText="1"/>
    </xf>
    <xf numFmtId="0" fontId="7" fillId="4" borderId="8" xfId="0" quotePrefix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165" fontId="7" fillId="4" borderId="9" xfId="0" applyNumberFormat="1" applyFont="1" applyFill="1" applyBorder="1" applyAlignment="1">
      <alignment vertical="center" wrapText="1"/>
    </xf>
    <xf numFmtId="164" fontId="7" fillId="4" borderId="9" xfId="0" applyNumberFormat="1" applyFont="1" applyFill="1" applyBorder="1" applyAlignment="1">
      <alignment horizontal="right" vertical="center" wrapText="1"/>
    </xf>
    <xf numFmtId="2" fontId="7" fillId="4" borderId="9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0" fontId="6" fillId="5" borderId="14" xfId="0" quotePrefix="1" applyFont="1" applyFill="1" applyBorder="1" applyAlignment="1">
      <alignment vertical="center" wrapText="1"/>
    </xf>
    <xf numFmtId="0" fontId="6" fillId="5" borderId="15" xfId="0" quotePrefix="1" applyFont="1" applyFill="1" applyBorder="1" applyAlignment="1">
      <alignment vertical="center" wrapText="1"/>
    </xf>
    <xf numFmtId="0" fontId="6" fillId="5" borderId="9" xfId="0" quotePrefix="1" applyFont="1" applyFill="1" applyBorder="1" applyAlignment="1">
      <alignment vertical="center" wrapText="1"/>
    </xf>
    <xf numFmtId="165" fontId="6" fillId="5" borderId="9" xfId="0" applyNumberFormat="1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right" vertical="center" wrapText="1"/>
    </xf>
    <xf numFmtId="2" fontId="6" fillId="5" borderId="9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0" fontId="6" fillId="0" borderId="12" xfId="0" applyFont="1" applyBorder="1"/>
    <xf numFmtId="0" fontId="6" fillId="0" borderId="12" xfId="0" applyFont="1" applyBorder="1" applyAlignment="1">
      <alignment wrapText="1"/>
    </xf>
    <xf numFmtId="2" fontId="6" fillId="0" borderId="12" xfId="0" applyNumberFormat="1" applyFont="1" applyBorder="1"/>
    <xf numFmtId="164" fontId="6" fillId="6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wrapText="1"/>
    </xf>
    <xf numFmtId="2" fontId="6" fillId="0" borderId="13" xfId="0" applyNumberFormat="1" applyFont="1" applyBorder="1"/>
    <xf numFmtId="164" fontId="6" fillId="6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/>
    <xf numFmtId="0" fontId="5" fillId="0" borderId="13" xfId="0" applyFont="1" applyBorder="1" applyAlignment="1">
      <alignment wrapText="1"/>
    </xf>
    <xf numFmtId="2" fontId="5" fillId="0" borderId="13" xfId="0" applyNumberFormat="1" applyFont="1" applyBorder="1"/>
    <xf numFmtId="0" fontId="6" fillId="7" borderId="8" xfId="0" quotePrefix="1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165" fontId="6" fillId="7" borderId="9" xfId="0" applyNumberFormat="1" applyFont="1" applyFill="1" applyBorder="1" applyAlignment="1">
      <alignment vertical="center" wrapText="1"/>
    </xf>
    <xf numFmtId="164" fontId="6" fillId="7" borderId="9" xfId="0" applyNumberFormat="1" applyFont="1" applyFill="1" applyBorder="1" applyAlignment="1">
      <alignment horizontal="right" vertical="center" wrapText="1"/>
    </xf>
    <xf numFmtId="2" fontId="6" fillId="7" borderId="9" xfId="0" applyNumberFormat="1" applyFont="1" applyFill="1" applyBorder="1" applyAlignment="1">
      <alignment horizontal="right" vertical="center" wrapText="1"/>
    </xf>
    <xf numFmtId="164" fontId="6" fillId="7" borderId="10" xfId="0" applyNumberFormat="1" applyFont="1" applyFill="1" applyBorder="1" applyAlignment="1">
      <alignment horizontal="right" vertical="center" wrapText="1"/>
    </xf>
    <xf numFmtId="2" fontId="5" fillId="3" borderId="9" xfId="0" applyNumberFormat="1" applyFont="1" applyFill="1" applyBorder="1"/>
    <xf numFmtId="2" fontId="5" fillId="0" borderId="12" xfId="0" applyNumberFormat="1" applyFont="1" applyBorder="1"/>
    <xf numFmtId="2" fontId="5" fillId="0" borderId="12" xfId="0" applyNumberFormat="1" applyFont="1" applyBorder="1" applyAlignment="1">
      <alignment vertical="center" wrapText="1"/>
    </xf>
    <xf numFmtId="2" fontId="6" fillId="6" borderId="12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7" fillId="7" borderId="8" xfId="0" quotePrefix="1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2" fontId="7" fillId="7" borderId="9" xfId="0" applyNumberFormat="1" applyFont="1" applyFill="1" applyBorder="1"/>
    <xf numFmtId="164" fontId="7" fillId="7" borderId="9" xfId="0" applyNumberFormat="1" applyFont="1" applyFill="1" applyBorder="1" applyAlignment="1">
      <alignment horizontal="right" vertical="center" wrapText="1"/>
    </xf>
    <xf numFmtId="2" fontId="7" fillId="7" borderId="9" xfId="0" applyNumberFormat="1" applyFont="1" applyFill="1" applyBorder="1" applyAlignment="1">
      <alignment horizontal="right" vertical="center" wrapText="1"/>
    </xf>
    <xf numFmtId="164" fontId="7" fillId="7" borderId="10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view="pageBreakPreview" zoomScale="60" zoomScaleNormal="90" workbookViewId="0">
      <selection activeCell="D3" sqref="D3"/>
    </sheetView>
  </sheetViews>
  <sheetFormatPr defaultRowHeight="13.8" x14ac:dyDescent="0.3"/>
  <cols>
    <col min="1" max="1" width="7.33203125" customWidth="1"/>
    <col min="2" max="2" width="50.6640625" customWidth="1"/>
    <col min="3" max="4" width="15.6640625" customWidth="1"/>
    <col min="5" max="5" width="16.88671875" customWidth="1"/>
    <col min="6" max="6" width="15.6640625" customWidth="1"/>
    <col min="7" max="8" width="13.44140625" customWidth="1"/>
    <col min="9" max="9" width="15.6640625" customWidth="1"/>
    <col min="10" max="10" width="13" customWidth="1"/>
  </cols>
  <sheetData>
    <row r="1" spans="1:11" x14ac:dyDescent="0.3">
      <c r="G1" s="84" t="s">
        <v>53</v>
      </c>
      <c r="H1" s="84"/>
      <c r="I1" s="84"/>
      <c r="J1" s="84"/>
    </row>
    <row r="2" spans="1:11" x14ac:dyDescent="0.3">
      <c r="G2" s="84"/>
      <c r="H2" s="84"/>
      <c r="I2" s="84"/>
      <c r="J2" s="84"/>
    </row>
    <row r="3" spans="1:11" x14ac:dyDescent="0.3">
      <c r="G3" s="84"/>
      <c r="H3" s="84"/>
      <c r="I3" s="84"/>
      <c r="J3" s="84"/>
    </row>
    <row r="4" spans="1:11" ht="15" customHeight="1" x14ac:dyDescent="0.3">
      <c r="G4" s="84"/>
      <c r="H4" s="84"/>
      <c r="I4" s="84"/>
      <c r="J4" s="84"/>
    </row>
    <row r="6" spans="1:11" ht="22.8" x14ac:dyDescent="0.4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8" x14ac:dyDescent="0.3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x14ac:dyDescent="0.3">
      <c r="J8" s="1" t="s">
        <v>2</v>
      </c>
    </row>
    <row r="9" spans="1:11" ht="30" customHeight="1" x14ac:dyDescent="0.3">
      <c r="A9" s="87" t="s">
        <v>3</v>
      </c>
      <c r="B9" s="89" t="s">
        <v>4</v>
      </c>
      <c r="C9" s="91" t="s">
        <v>5</v>
      </c>
      <c r="D9" s="91" t="s">
        <v>6</v>
      </c>
      <c r="E9" s="91" t="s">
        <v>7</v>
      </c>
      <c r="F9" s="91" t="s">
        <v>8</v>
      </c>
      <c r="G9" s="91" t="s">
        <v>9</v>
      </c>
      <c r="H9" s="91"/>
      <c r="I9" s="91" t="s">
        <v>10</v>
      </c>
      <c r="J9" s="93"/>
    </row>
    <row r="10" spans="1:11" s="2" customFormat="1" ht="43.5" customHeight="1" x14ac:dyDescent="0.3">
      <c r="A10" s="88"/>
      <c r="B10" s="90"/>
      <c r="C10" s="92"/>
      <c r="D10" s="92"/>
      <c r="E10" s="92"/>
      <c r="F10" s="92"/>
      <c r="G10" s="3" t="s">
        <v>11</v>
      </c>
      <c r="H10" s="3" t="s">
        <v>12</v>
      </c>
      <c r="I10" s="3" t="s">
        <v>13</v>
      </c>
      <c r="J10" s="4" t="s">
        <v>14</v>
      </c>
    </row>
    <row r="11" spans="1:11" s="2" customFormat="1" ht="15.75" customHeight="1" x14ac:dyDescent="0.3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15</v>
      </c>
      <c r="H11" s="6" t="s">
        <v>16</v>
      </c>
      <c r="I11" s="6" t="s">
        <v>17</v>
      </c>
      <c r="J11" s="7" t="s">
        <v>18</v>
      </c>
    </row>
    <row r="12" spans="1:11" s="2" customFormat="1" ht="24" customHeight="1" x14ac:dyDescent="0.3">
      <c r="A12" s="8"/>
      <c r="B12" s="8" t="s">
        <v>19</v>
      </c>
      <c r="C12" s="8"/>
      <c r="D12" s="8"/>
      <c r="E12" s="8"/>
      <c r="F12" s="8"/>
      <c r="G12" s="8"/>
      <c r="H12" s="8"/>
      <c r="I12" s="8"/>
      <c r="J12" s="8"/>
    </row>
    <row r="13" spans="1:11" s="2" customFormat="1" ht="15.75" customHeight="1" x14ac:dyDescent="0.3">
      <c r="A13" s="9" t="s">
        <v>20</v>
      </c>
      <c r="B13" s="10" t="s">
        <v>21</v>
      </c>
      <c r="C13" s="11">
        <v>783692</v>
      </c>
      <c r="D13" s="11">
        <v>950500</v>
      </c>
      <c r="E13" s="11">
        <v>950500</v>
      </c>
      <c r="F13" s="11">
        <v>914949</v>
      </c>
      <c r="G13" s="12">
        <f t="shared" ref="G13:G34" si="0">F13/D13*100</f>
        <v>96.259758022093635</v>
      </c>
      <c r="H13" s="12">
        <f t="shared" ref="H13:H27" si="1">F13/E13*100</f>
        <v>96.259758022093635</v>
      </c>
      <c r="I13" s="13">
        <f t="shared" ref="I13:I42" si="2">F13-C13</f>
        <v>131257</v>
      </c>
      <c r="J13" s="14">
        <f t="shared" ref="J13:J42" si="3">F13/C13*100</f>
        <v>116.748544070885</v>
      </c>
    </row>
    <row r="14" spans="1:11" ht="55.2" x14ac:dyDescent="0.3">
      <c r="A14" s="15" t="s">
        <v>22</v>
      </c>
      <c r="B14" s="16" t="s">
        <v>23</v>
      </c>
      <c r="C14" s="17">
        <v>783692</v>
      </c>
      <c r="D14" s="17">
        <v>950500</v>
      </c>
      <c r="E14" s="17">
        <v>950500</v>
      </c>
      <c r="F14" s="17">
        <v>914949</v>
      </c>
      <c r="G14" s="18">
        <f t="shared" si="0"/>
        <v>96.259758022093635</v>
      </c>
      <c r="H14" s="18">
        <f t="shared" si="1"/>
        <v>96.259758022093635</v>
      </c>
      <c r="I14" s="19">
        <f t="shared" si="2"/>
        <v>131257</v>
      </c>
      <c r="J14" s="18">
        <f t="shared" si="3"/>
        <v>116.748544070885</v>
      </c>
    </row>
    <row r="15" spans="1:11" x14ac:dyDescent="0.3">
      <c r="A15" s="20">
        <v>1000</v>
      </c>
      <c r="B15" s="21" t="s">
        <v>24</v>
      </c>
      <c r="C15" s="22">
        <f>SUM(C16:C16)</f>
        <v>408162</v>
      </c>
      <c r="D15" s="22">
        <f>SUM(D16:D16)</f>
        <v>472500</v>
      </c>
      <c r="E15" s="22">
        <f>SUM(E16:E16)</f>
        <v>472500</v>
      </c>
      <c r="F15" s="22">
        <f>SUM(F16:F16)</f>
        <v>302396</v>
      </c>
      <c r="G15" s="23">
        <f t="shared" si="0"/>
        <v>63.999153439153446</v>
      </c>
      <c r="H15" s="23">
        <f t="shared" si="1"/>
        <v>63.999153439153446</v>
      </c>
      <c r="I15" s="24">
        <f t="shared" si="2"/>
        <v>-105766</v>
      </c>
      <c r="J15" s="25">
        <f t="shared" si="3"/>
        <v>74.08724967047398</v>
      </c>
    </row>
    <row r="16" spans="1:11" x14ac:dyDescent="0.3">
      <c r="A16" s="15" t="s">
        <v>25</v>
      </c>
      <c r="B16" s="16" t="s">
        <v>26</v>
      </c>
      <c r="C16" s="17">
        <v>408162</v>
      </c>
      <c r="D16" s="17">
        <v>472500</v>
      </c>
      <c r="E16" s="17">
        <v>472500</v>
      </c>
      <c r="F16" s="17">
        <v>302396</v>
      </c>
      <c r="G16" s="18">
        <f t="shared" si="0"/>
        <v>63.999153439153446</v>
      </c>
      <c r="H16" s="18">
        <f t="shared" si="1"/>
        <v>63.999153439153446</v>
      </c>
      <c r="I16" s="19">
        <f t="shared" si="2"/>
        <v>-105766</v>
      </c>
      <c r="J16" s="18">
        <f t="shared" si="3"/>
        <v>74.08724967047398</v>
      </c>
    </row>
    <row r="17" spans="1:10" s="26" customFormat="1" x14ac:dyDescent="0.3">
      <c r="A17" s="20">
        <v>3000</v>
      </c>
      <c r="B17" s="21" t="s">
        <v>27</v>
      </c>
      <c r="C17" s="27">
        <f>SUM(C18:C18)</f>
        <v>0</v>
      </c>
      <c r="D17" s="27">
        <f>SUM(D18:D18)</f>
        <v>10000</v>
      </c>
      <c r="E17" s="27">
        <f>SUM(E18:E18)</f>
        <v>10000</v>
      </c>
      <c r="F17" s="27">
        <f>SUM(F18:F18)</f>
        <v>2000</v>
      </c>
      <c r="G17" s="23">
        <f t="shared" si="0"/>
        <v>20</v>
      </c>
      <c r="H17" s="23">
        <f t="shared" si="1"/>
        <v>20</v>
      </c>
      <c r="I17" s="24">
        <f t="shared" si="2"/>
        <v>2000</v>
      </c>
      <c r="J17" s="25"/>
    </row>
    <row r="18" spans="1:10" ht="27.6" x14ac:dyDescent="0.3">
      <c r="A18" s="28" t="s">
        <v>28</v>
      </c>
      <c r="B18" s="29" t="s">
        <v>29</v>
      </c>
      <c r="C18" s="30">
        <v>0</v>
      </c>
      <c r="D18" s="30">
        <v>10000</v>
      </c>
      <c r="E18" s="30">
        <v>10000</v>
      </c>
      <c r="F18" s="30">
        <v>2000</v>
      </c>
      <c r="G18" s="31">
        <f t="shared" si="0"/>
        <v>20</v>
      </c>
      <c r="H18" s="31">
        <f t="shared" si="1"/>
        <v>20</v>
      </c>
      <c r="I18" s="32">
        <f t="shared" si="2"/>
        <v>2000</v>
      </c>
      <c r="J18" s="31"/>
    </row>
    <row r="19" spans="1:10" s="26" customFormat="1" x14ac:dyDescent="0.3">
      <c r="A19" s="20">
        <v>4000</v>
      </c>
      <c r="B19" s="21" t="s">
        <v>30</v>
      </c>
      <c r="C19" s="27">
        <f>SUM(C20:C20)</f>
        <v>204013</v>
      </c>
      <c r="D19" s="27">
        <f>SUM(D20:D20)</f>
        <v>240000</v>
      </c>
      <c r="E19" s="27">
        <f>SUM(E20:E20)</f>
        <v>240000</v>
      </c>
      <c r="F19" s="27">
        <f>SUM(F20:F20)</f>
        <v>224706</v>
      </c>
      <c r="G19" s="23">
        <f t="shared" si="0"/>
        <v>93.627499999999998</v>
      </c>
      <c r="H19" s="23">
        <f t="shared" si="1"/>
        <v>93.627499999999998</v>
      </c>
      <c r="I19" s="24">
        <f t="shared" si="2"/>
        <v>20693</v>
      </c>
      <c r="J19" s="25">
        <f t="shared" si="3"/>
        <v>110.14298108453873</v>
      </c>
    </row>
    <row r="20" spans="1:10" ht="27.6" x14ac:dyDescent="0.3">
      <c r="A20" s="33" t="s">
        <v>31</v>
      </c>
      <c r="B20" s="34" t="s">
        <v>32</v>
      </c>
      <c r="C20" s="35">
        <v>204013</v>
      </c>
      <c r="D20" s="35">
        <v>240000</v>
      </c>
      <c r="E20" s="35">
        <v>240000</v>
      </c>
      <c r="F20" s="35">
        <v>224706</v>
      </c>
      <c r="G20" s="36">
        <f t="shared" si="0"/>
        <v>93.627499999999998</v>
      </c>
      <c r="H20" s="36">
        <f t="shared" si="1"/>
        <v>93.627499999999998</v>
      </c>
      <c r="I20" s="37">
        <f t="shared" si="2"/>
        <v>20693</v>
      </c>
      <c r="J20" s="36">
        <f t="shared" si="3"/>
        <v>110.14298108453873</v>
      </c>
    </row>
    <row r="21" spans="1:10" s="26" customFormat="1" x14ac:dyDescent="0.3">
      <c r="A21" s="20">
        <v>6000</v>
      </c>
      <c r="B21" s="21" t="s">
        <v>33</v>
      </c>
      <c r="C21" s="27">
        <f>SUM(C22:C22)</f>
        <v>0</v>
      </c>
      <c r="D21" s="27">
        <f>SUM(D22:D22)</f>
        <v>75400</v>
      </c>
      <c r="E21" s="27">
        <f>SUM(E22:E22)</f>
        <v>75400</v>
      </c>
      <c r="F21" s="27">
        <f>SUM(F22:F22)</f>
        <v>49040</v>
      </c>
      <c r="G21" s="23">
        <f t="shared" si="0"/>
        <v>65.039787798408483</v>
      </c>
      <c r="H21" s="23">
        <f t="shared" si="1"/>
        <v>65.039787798408483</v>
      </c>
      <c r="I21" s="24">
        <f t="shared" si="2"/>
        <v>49040</v>
      </c>
      <c r="J21" s="25"/>
    </row>
    <row r="22" spans="1:10" x14ac:dyDescent="0.3">
      <c r="A22" s="33" t="s">
        <v>34</v>
      </c>
      <c r="B22" s="34" t="s">
        <v>35</v>
      </c>
      <c r="C22" s="35">
        <v>0</v>
      </c>
      <c r="D22" s="35">
        <v>75400</v>
      </c>
      <c r="E22" s="35">
        <v>75400</v>
      </c>
      <c r="F22" s="35">
        <v>49040</v>
      </c>
      <c r="G22" s="36">
        <f t="shared" si="0"/>
        <v>65.039787798408483</v>
      </c>
      <c r="H22" s="36">
        <f t="shared" si="1"/>
        <v>65.039787798408483</v>
      </c>
      <c r="I22" s="37">
        <f t="shared" si="2"/>
        <v>49040</v>
      </c>
      <c r="J22" s="36"/>
    </row>
    <row r="23" spans="1:10" s="26" customFormat="1" x14ac:dyDescent="0.3">
      <c r="A23" s="20">
        <v>7000</v>
      </c>
      <c r="B23" s="21" t="s">
        <v>36</v>
      </c>
      <c r="C23" s="27">
        <f>SUM(C24:C24)</f>
        <v>49600</v>
      </c>
      <c r="D23" s="27">
        <f>SUM(D24:D24)</f>
        <v>33600</v>
      </c>
      <c r="E23" s="27">
        <f>SUM(E24:E24)</f>
        <v>33600</v>
      </c>
      <c r="F23" s="27">
        <f>SUM(F24:F24)</f>
        <v>33600</v>
      </c>
      <c r="G23" s="23">
        <f t="shared" si="0"/>
        <v>100</v>
      </c>
      <c r="H23" s="23">
        <f t="shared" si="1"/>
        <v>100</v>
      </c>
      <c r="I23" s="24">
        <f t="shared" si="2"/>
        <v>-16000</v>
      </c>
      <c r="J23" s="25">
        <f t="shared" si="3"/>
        <v>67.741935483870961</v>
      </c>
    </row>
    <row r="24" spans="1:10" x14ac:dyDescent="0.3">
      <c r="A24" s="38">
        <v>7130</v>
      </c>
      <c r="B24" s="16" t="s">
        <v>37</v>
      </c>
      <c r="C24" s="17">
        <v>49600</v>
      </c>
      <c r="D24" s="17">
        <v>33600</v>
      </c>
      <c r="E24" s="17">
        <v>33600</v>
      </c>
      <c r="F24" s="17">
        <v>33600</v>
      </c>
      <c r="G24" s="18"/>
      <c r="H24" s="18"/>
      <c r="I24" s="19">
        <f t="shared" si="2"/>
        <v>-16000</v>
      </c>
      <c r="J24" s="18">
        <f t="shared" si="3"/>
        <v>67.741935483870961</v>
      </c>
    </row>
    <row r="25" spans="1:10" s="26" customFormat="1" x14ac:dyDescent="0.3">
      <c r="A25" s="20">
        <v>9000</v>
      </c>
      <c r="B25" s="21" t="s">
        <v>38</v>
      </c>
      <c r="C25" s="27">
        <f>SUM(C26:C26)</f>
        <v>0</v>
      </c>
      <c r="D25" s="27">
        <f>SUM(D26:D26)</f>
        <v>200000</v>
      </c>
      <c r="E25" s="27">
        <f>SUM(E26:E26)</f>
        <v>200000</v>
      </c>
      <c r="F25" s="27">
        <f>SUM(F26:F26)</f>
        <v>200000</v>
      </c>
      <c r="G25" s="23">
        <f t="shared" si="0"/>
        <v>100</v>
      </c>
      <c r="H25" s="23">
        <f t="shared" si="1"/>
        <v>100</v>
      </c>
      <c r="I25" s="24">
        <f t="shared" si="2"/>
        <v>200000</v>
      </c>
      <c r="J25" s="25"/>
    </row>
    <row r="26" spans="1:10" x14ac:dyDescent="0.3">
      <c r="A26" s="39" t="s">
        <v>39</v>
      </c>
      <c r="B26" s="34" t="s">
        <v>40</v>
      </c>
      <c r="C26" s="35">
        <v>0</v>
      </c>
      <c r="D26" s="35">
        <v>200000</v>
      </c>
      <c r="E26" s="35">
        <v>200000</v>
      </c>
      <c r="F26" s="35">
        <v>200000</v>
      </c>
      <c r="G26" s="36">
        <f t="shared" si="0"/>
        <v>100</v>
      </c>
      <c r="H26" s="36">
        <f t="shared" si="1"/>
        <v>100</v>
      </c>
      <c r="I26" s="37">
        <f t="shared" si="2"/>
        <v>200000</v>
      </c>
      <c r="J26" s="36"/>
    </row>
    <row r="27" spans="1:10" ht="15.6" x14ac:dyDescent="0.3">
      <c r="A27" s="40" t="s">
        <v>41</v>
      </c>
      <c r="B27" s="41" t="s">
        <v>42</v>
      </c>
      <c r="C27" s="42">
        <v>1445467</v>
      </c>
      <c r="D27" s="42">
        <v>1982000</v>
      </c>
      <c r="E27" s="42">
        <v>1982000</v>
      </c>
      <c r="F27" s="42">
        <v>1726691</v>
      </c>
      <c r="G27" s="43">
        <f t="shared" si="0"/>
        <v>87.118617558022208</v>
      </c>
      <c r="H27" s="43">
        <f t="shared" si="1"/>
        <v>87.118617558022208</v>
      </c>
      <c r="I27" s="44">
        <f t="shared" si="2"/>
        <v>281224</v>
      </c>
      <c r="J27" s="45">
        <f t="shared" si="3"/>
        <v>119.45558079153658</v>
      </c>
    </row>
    <row r="28" spans="1:10" ht="15.75" customHeight="1" x14ac:dyDescent="0.3">
      <c r="A28" s="46"/>
      <c r="B28" s="47" t="s">
        <v>43</v>
      </c>
      <c r="C28" s="48"/>
      <c r="D28" s="48"/>
      <c r="E28" s="48"/>
      <c r="F28" s="49"/>
      <c r="G28" s="50"/>
      <c r="H28" s="50"/>
      <c r="I28" s="51"/>
      <c r="J28" s="52"/>
    </row>
    <row r="29" spans="1:10" x14ac:dyDescent="0.3">
      <c r="A29" s="53">
        <v>200000</v>
      </c>
      <c r="B29" s="54" t="s">
        <v>44</v>
      </c>
      <c r="C29" s="55"/>
      <c r="D29" s="55">
        <f>D30</f>
        <v>275000</v>
      </c>
      <c r="E29" s="55"/>
      <c r="F29" s="55">
        <f>F30</f>
        <v>275000</v>
      </c>
      <c r="G29" s="56">
        <f t="shared" si="0"/>
        <v>100</v>
      </c>
      <c r="H29" s="56"/>
      <c r="I29" s="57"/>
      <c r="J29" s="57"/>
    </row>
    <row r="30" spans="1:10" x14ac:dyDescent="0.3">
      <c r="A30" s="58">
        <v>208000</v>
      </c>
      <c r="B30" s="59" t="s">
        <v>45</v>
      </c>
      <c r="C30" s="60"/>
      <c r="D30" s="60">
        <v>275000</v>
      </c>
      <c r="E30" s="60"/>
      <c r="F30" s="60">
        <v>275000</v>
      </c>
      <c r="G30" s="61">
        <f t="shared" si="0"/>
        <v>100</v>
      </c>
      <c r="H30" s="61"/>
      <c r="I30" s="62"/>
      <c r="J30" s="62"/>
    </row>
    <row r="31" spans="1:10" x14ac:dyDescent="0.3">
      <c r="A31" s="62">
        <v>208100</v>
      </c>
      <c r="B31" s="63" t="s">
        <v>46</v>
      </c>
      <c r="C31" s="64"/>
      <c r="D31" s="64"/>
      <c r="E31" s="64"/>
      <c r="F31" s="62"/>
      <c r="G31" s="61"/>
      <c r="H31" s="61"/>
      <c r="I31" s="62"/>
      <c r="J31" s="62"/>
    </row>
    <row r="32" spans="1:10" ht="27.6" x14ac:dyDescent="0.3">
      <c r="A32" s="62">
        <v>208400</v>
      </c>
      <c r="B32" s="63" t="s">
        <v>47</v>
      </c>
      <c r="C32" s="64"/>
      <c r="D32" s="64"/>
      <c r="E32" s="64"/>
      <c r="F32" s="62"/>
      <c r="G32" s="61"/>
      <c r="H32" s="61"/>
      <c r="I32" s="62"/>
      <c r="J32" s="62"/>
    </row>
    <row r="33" spans="1:10" x14ac:dyDescent="0.3">
      <c r="A33" s="58">
        <v>600000</v>
      </c>
      <c r="B33" s="59" t="s">
        <v>48</v>
      </c>
      <c r="C33" s="60"/>
      <c r="D33" s="60">
        <v>275000</v>
      </c>
      <c r="E33" s="60"/>
      <c r="F33" s="60">
        <f>F34</f>
        <v>275000</v>
      </c>
      <c r="G33" s="61">
        <f t="shared" si="0"/>
        <v>100</v>
      </c>
      <c r="H33" s="61"/>
      <c r="I33" s="62"/>
      <c r="J33" s="62"/>
    </row>
    <row r="34" spans="1:10" x14ac:dyDescent="0.3">
      <c r="A34" s="58">
        <v>602000</v>
      </c>
      <c r="B34" s="59" t="s">
        <v>49</v>
      </c>
      <c r="C34" s="60"/>
      <c r="D34" s="60">
        <v>275000</v>
      </c>
      <c r="E34" s="60"/>
      <c r="F34" s="60">
        <v>275000</v>
      </c>
      <c r="G34" s="61">
        <f t="shared" si="0"/>
        <v>100</v>
      </c>
      <c r="H34" s="61"/>
      <c r="I34" s="62"/>
      <c r="J34" s="62"/>
    </row>
    <row r="35" spans="1:10" x14ac:dyDescent="0.3">
      <c r="A35" s="62">
        <v>602100</v>
      </c>
      <c r="B35" s="63" t="s">
        <v>46</v>
      </c>
      <c r="C35" s="64"/>
      <c r="D35" s="64"/>
      <c r="E35" s="64"/>
      <c r="F35" s="62"/>
      <c r="G35" s="61"/>
      <c r="H35" s="61"/>
      <c r="I35" s="62"/>
      <c r="J35" s="62"/>
    </row>
    <row r="36" spans="1:10" ht="27.6" x14ac:dyDescent="0.3">
      <c r="A36" s="62">
        <v>602400</v>
      </c>
      <c r="B36" s="63" t="s">
        <v>47</v>
      </c>
      <c r="C36" s="64"/>
      <c r="D36" s="64"/>
      <c r="E36" s="64"/>
      <c r="F36" s="62"/>
      <c r="G36" s="61"/>
      <c r="H36" s="61"/>
      <c r="I36" s="62"/>
      <c r="J36" s="62"/>
    </row>
    <row r="37" spans="1:10" ht="28.5" customHeight="1" x14ac:dyDescent="0.3">
      <c r="A37" s="65"/>
      <c r="B37" s="66" t="s">
        <v>50</v>
      </c>
      <c r="C37" s="67"/>
      <c r="D37" s="67"/>
      <c r="E37" s="67"/>
      <c r="F37" s="67"/>
      <c r="G37" s="68"/>
      <c r="H37" s="68"/>
      <c r="I37" s="69"/>
      <c r="J37" s="70"/>
    </row>
    <row r="38" spans="1:10" x14ac:dyDescent="0.3">
      <c r="A38" s="20">
        <v>1000</v>
      </c>
      <c r="B38" s="21" t="s">
        <v>24</v>
      </c>
      <c r="C38" s="71">
        <v>7020</v>
      </c>
      <c r="D38" s="71">
        <v>0</v>
      </c>
      <c r="E38" s="71">
        <v>0</v>
      </c>
      <c r="F38" s="71">
        <v>0</v>
      </c>
      <c r="G38" s="23">
        <v>0</v>
      </c>
      <c r="H38" s="23">
        <v>0</v>
      </c>
      <c r="I38" s="24">
        <f t="shared" si="2"/>
        <v>-7020</v>
      </c>
      <c r="J38" s="25">
        <f t="shared" si="3"/>
        <v>0</v>
      </c>
    </row>
    <row r="39" spans="1:10" x14ac:dyDescent="0.3">
      <c r="A39" s="15" t="s">
        <v>25</v>
      </c>
      <c r="B39" s="16" t="s">
        <v>26</v>
      </c>
      <c r="C39" s="72">
        <v>7020</v>
      </c>
      <c r="D39" s="73">
        <v>0</v>
      </c>
      <c r="E39" s="17">
        <v>0</v>
      </c>
      <c r="F39" s="17">
        <v>0</v>
      </c>
      <c r="G39" s="56"/>
      <c r="H39" s="56"/>
      <c r="I39" s="74">
        <f t="shared" si="2"/>
        <v>-7020</v>
      </c>
      <c r="J39" s="56">
        <f t="shared" si="3"/>
        <v>0</v>
      </c>
    </row>
    <row r="40" spans="1:10" x14ac:dyDescent="0.3">
      <c r="A40" s="20">
        <v>6000</v>
      </c>
      <c r="B40" s="21" t="s">
        <v>33</v>
      </c>
      <c r="C40" s="71">
        <v>38500</v>
      </c>
      <c r="D40" s="71">
        <v>0</v>
      </c>
      <c r="E40" s="71">
        <v>0</v>
      </c>
      <c r="F40" s="71">
        <v>0</v>
      </c>
      <c r="G40" s="23"/>
      <c r="H40" s="23"/>
      <c r="I40" s="24">
        <f t="shared" si="2"/>
        <v>-38500</v>
      </c>
      <c r="J40" s="25">
        <f t="shared" si="3"/>
        <v>0</v>
      </c>
    </row>
    <row r="41" spans="1:10" x14ac:dyDescent="0.3">
      <c r="A41" s="33" t="s">
        <v>34</v>
      </c>
      <c r="B41" s="34" t="s">
        <v>35</v>
      </c>
      <c r="C41" s="64">
        <v>38500</v>
      </c>
      <c r="D41" s="75">
        <v>0</v>
      </c>
      <c r="E41" s="35">
        <v>0</v>
      </c>
      <c r="F41" s="35">
        <v>0</v>
      </c>
      <c r="G41" s="61"/>
      <c r="H41" s="61"/>
      <c r="I41" s="76">
        <f t="shared" si="2"/>
        <v>-38500</v>
      </c>
      <c r="J41" s="61">
        <f t="shared" si="3"/>
        <v>0</v>
      </c>
    </row>
    <row r="42" spans="1:10" s="26" customFormat="1" ht="15.6" x14ac:dyDescent="0.3">
      <c r="A42" s="77" t="s">
        <v>41</v>
      </c>
      <c r="B42" s="78" t="s">
        <v>51</v>
      </c>
      <c r="C42" s="79">
        <v>45520</v>
      </c>
      <c r="D42" s="79">
        <v>0</v>
      </c>
      <c r="E42" s="79">
        <v>0</v>
      </c>
      <c r="F42" s="79">
        <v>0</v>
      </c>
      <c r="G42" s="80">
        <v>0</v>
      </c>
      <c r="H42" s="80">
        <v>0</v>
      </c>
      <c r="I42" s="81">
        <f t="shared" si="2"/>
        <v>-45520</v>
      </c>
      <c r="J42" s="82">
        <f t="shared" si="3"/>
        <v>0</v>
      </c>
    </row>
    <row r="43" spans="1:10" ht="15.75" hidden="1" customHeight="1" x14ac:dyDescent="0.3">
      <c r="A43" s="46"/>
      <c r="B43" s="47" t="s">
        <v>52</v>
      </c>
      <c r="C43" s="48"/>
      <c r="D43" s="48"/>
      <c r="E43" s="48"/>
      <c r="F43" s="49"/>
      <c r="G43" s="50"/>
      <c r="H43" s="50"/>
      <c r="I43" s="51"/>
      <c r="J43" s="52"/>
    </row>
    <row r="44" spans="1:10" hidden="1" x14ac:dyDescent="0.3">
      <c r="A44" s="53">
        <v>200000</v>
      </c>
      <c r="B44" s="54" t="s">
        <v>44</v>
      </c>
      <c r="C44" s="55"/>
      <c r="D44" s="55">
        <f>D45</f>
        <v>0</v>
      </c>
      <c r="E44" s="55"/>
      <c r="F44" s="53">
        <f>F45</f>
        <v>0</v>
      </c>
      <c r="G44" s="56"/>
      <c r="H44" s="56"/>
      <c r="I44" s="57"/>
      <c r="J44" s="57"/>
    </row>
    <row r="45" spans="1:10" hidden="1" x14ac:dyDescent="0.3">
      <c r="A45" s="58">
        <v>208000</v>
      </c>
      <c r="B45" s="59" t="s">
        <v>45</v>
      </c>
      <c r="C45" s="60"/>
      <c r="D45" s="60">
        <f>D46+D47</f>
        <v>0</v>
      </c>
      <c r="E45" s="60"/>
      <c r="F45" s="58">
        <f>SUM(F46:F47)</f>
        <v>0</v>
      </c>
      <c r="G45" s="61"/>
      <c r="H45" s="61"/>
      <c r="I45" s="62"/>
      <c r="J45" s="62"/>
    </row>
    <row r="46" spans="1:10" hidden="1" x14ac:dyDescent="0.3">
      <c r="A46" s="62">
        <v>208100</v>
      </c>
      <c r="B46" s="63" t="s">
        <v>46</v>
      </c>
      <c r="C46" s="64"/>
      <c r="D46" s="64"/>
      <c r="E46" s="64"/>
      <c r="F46" s="62"/>
      <c r="G46" s="61"/>
      <c r="H46" s="61"/>
      <c r="I46" s="62"/>
      <c r="J46" s="62"/>
    </row>
    <row r="47" spans="1:10" ht="27.6" hidden="1" x14ac:dyDescent="0.3">
      <c r="A47" s="62">
        <v>208400</v>
      </c>
      <c r="B47" s="63" t="s">
        <v>47</v>
      </c>
      <c r="C47" s="64"/>
      <c r="D47" s="64"/>
      <c r="E47" s="64"/>
      <c r="F47" s="62"/>
      <c r="G47" s="61"/>
      <c r="H47" s="61"/>
      <c r="I47" s="62"/>
      <c r="J47" s="62"/>
    </row>
    <row r="48" spans="1:10" hidden="1" x14ac:dyDescent="0.3">
      <c r="A48" s="58">
        <v>600000</v>
      </c>
      <c r="B48" s="59" t="s">
        <v>48</v>
      </c>
      <c r="C48" s="60"/>
      <c r="D48" s="60">
        <f>D49</f>
        <v>0</v>
      </c>
      <c r="E48" s="60"/>
      <c r="F48" s="58">
        <f>F49</f>
        <v>0</v>
      </c>
      <c r="G48" s="61"/>
      <c r="H48" s="61"/>
      <c r="I48" s="62"/>
      <c r="J48" s="62"/>
    </row>
    <row r="49" spans="1:10" hidden="1" x14ac:dyDescent="0.3">
      <c r="A49" s="58">
        <v>602000</v>
      </c>
      <c r="B49" s="59" t="s">
        <v>49</v>
      </c>
      <c r="C49" s="60"/>
      <c r="D49" s="60">
        <f>D50+D51</f>
        <v>0</v>
      </c>
      <c r="E49" s="60"/>
      <c r="F49" s="58">
        <f>SUM(F50:F51)</f>
        <v>0</v>
      </c>
      <c r="G49" s="61"/>
      <c r="H49" s="61"/>
      <c r="I49" s="62"/>
      <c r="J49" s="62"/>
    </row>
    <row r="50" spans="1:10" hidden="1" x14ac:dyDescent="0.3">
      <c r="A50" s="62">
        <v>602100</v>
      </c>
      <c r="B50" s="63" t="s">
        <v>46</v>
      </c>
      <c r="C50" s="64"/>
      <c r="D50" s="64"/>
      <c r="E50" s="64"/>
      <c r="F50" s="62"/>
      <c r="G50" s="61"/>
      <c r="H50" s="61"/>
      <c r="I50" s="62"/>
      <c r="J50" s="62"/>
    </row>
    <row r="51" spans="1:10" ht="27.6" hidden="1" x14ac:dyDescent="0.3">
      <c r="A51" s="62">
        <v>602400</v>
      </c>
      <c r="B51" s="63" t="s">
        <v>47</v>
      </c>
      <c r="C51" s="64"/>
      <c r="D51" s="64"/>
      <c r="E51" s="64"/>
      <c r="F51" s="62"/>
      <c r="G51" s="61"/>
      <c r="H51" s="61"/>
      <c r="I51" s="62"/>
      <c r="J51" s="62"/>
    </row>
    <row r="58" spans="1:10" x14ac:dyDescent="0.3">
      <c r="F58" s="83"/>
    </row>
  </sheetData>
  <mergeCells count="11">
    <mergeCell ref="G1:J4"/>
    <mergeCell ref="A6:K6"/>
    <mergeCell ref="A7:K7"/>
    <mergeCell ref="A9:A10"/>
    <mergeCell ref="B9:B10"/>
    <mergeCell ref="C9:C10"/>
    <mergeCell ref="D9:D10"/>
    <mergeCell ref="E9:E10"/>
    <mergeCell ref="F9:F10"/>
    <mergeCell ref="G9:H9"/>
    <mergeCell ref="I9:J9"/>
  </mergeCells>
  <printOptions headings="1" gridLines="1" gridLinesSet="0"/>
  <pageMargins left="0.32" right="0.33" top="0.39370078740157494" bottom="0.39370078740157494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2021-02-18T10:46:16Z</cp:lastPrinted>
  <dcterms:created xsi:type="dcterms:W3CDTF">2020-04-02T08:10:37Z</dcterms:created>
  <dcterms:modified xsi:type="dcterms:W3CDTF">2021-02-18T10:46:22Z</dcterms:modified>
</cp:coreProperties>
</file>