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G:\виконком 17 лютого 2021 року\рішення\"/>
    </mc:Choice>
  </mc:AlternateContent>
  <xr:revisionPtr revIDLastSave="0" documentId="10_ncr:8100000_{0B306024-4E56-41B2-AF51-57E2DD2430F5}" xr6:coauthVersionLast="34" xr6:coauthVersionMax="34" xr10:uidLastSave="{00000000-0000-0000-0000-000000000000}"/>
  <bookViews>
    <workbookView xWindow="0" yWindow="0" windowWidth="23040" windowHeight="8496" xr2:uid="{00000000-000D-0000-FFFF-FFFF00000000}"/>
  </bookViews>
  <sheets>
    <sheet name="Лист1" sheetId="1" r:id="rId1"/>
  </sheets>
  <definedNames>
    <definedName name="_xlnm.Print_Area" localSheetId="0">Лист1!$A$1:$J$133</definedName>
  </definedNames>
  <calcPr calcId="162913"/>
</workbook>
</file>

<file path=xl/calcChain.xml><?xml version="1.0" encoding="utf-8"?>
<calcChain xmlns="http://schemas.openxmlformats.org/spreadsheetml/2006/main">
  <c r="G126" i="1" l="1"/>
  <c r="G125" i="1"/>
  <c r="F124" i="1"/>
  <c r="G124" i="1" s="1"/>
  <c r="D124" i="1"/>
  <c r="D123" i="1"/>
  <c r="G122" i="1"/>
  <c r="G121" i="1"/>
  <c r="F120" i="1"/>
  <c r="G120" i="1" s="1"/>
  <c r="D120" i="1"/>
  <c r="D119" i="1"/>
  <c r="I117" i="1"/>
  <c r="H117" i="1"/>
  <c r="G117" i="1"/>
  <c r="I116" i="1"/>
  <c r="H116" i="1"/>
  <c r="G116" i="1"/>
  <c r="E114" i="1"/>
  <c r="C112" i="1"/>
  <c r="J111" i="1"/>
  <c r="I111" i="1"/>
  <c r="H111" i="1"/>
  <c r="G111" i="1"/>
  <c r="J110" i="1"/>
  <c r="I110" i="1"/>
  <c r="H110" i="1"/>
  <c r="G110" i="1"/>
  <c r="I109" i="1"/>
  <c r="H109" i="1"/>
  <c r="G109" i="1"/>
  <c r="I108" i="1"/>
  <c r="H108" i="1"/>
  <c r="F108" i="1"/>
  <c r="G108" i="1" s="1"/>
  <c r="E108" i="1"/>
  <c r="D108" i="1"/>
  <c r="C108" i="1"/>
  <c r="I107" i="1"/>
  <c r="H107" i="1"/>
  <c r="G107" i="1"/>
  <c r="I106" i="1"/>
  <c r="H106" i="1"/>
  <c r="G106" i="1"/>
  <c r="J105" i="1"/>
  <c r="I105" i="1"/>
  <c r="H105" i="1"/>
  <c r="G105" i="1"/>
  <c r="I104" i="1"/>
  <c r="J103" i="1"/>
  <c r="I103" i="1"/>
  <c r="I102" i="1"/>
  <c r="H102" i="1"/>
  <c r="G102" i="1"/>
  <c r="I101" i="1"/>
  <c r="H101" i="1"/>
  <c r="G101" i="1"/>
  <c r="H100" i="1"/>
  <c r="G100" i="1"/>
  <c r="F100" i="1"/>
  <c r="J100" i="1" s="1"/>
  <c r="E100" i="1"/>
  <c r="D100" i="1"/>
  <c r="C100" i="1"/>
  <c r="I100" i="1" s="1"/>
  <c r="I99" i="1"/>
  <c r="H99" i="1"/>
  <c r="G99" i="1"/>
  <c r="I98" i="1"/>
  <c r="H98" i="1"/>
  <c r="G98" i="1"/>
  <c r="J97" i="1"/>
  <c r="I97" i="1"/>
  <c r="H97" i="1"/>
  <c r="G97" i="1"/>
  <c r="I96" i="1"/>
  <c r="H96" i="1"/>
  <c r="G96" i="1"/>
  <c r="I95" i="1"/>
  <c r="H95" i="1"/>
  <c r="F95" i="1"/>
  <c r="G95" i="1" s="1"/>
  <c r="E95" i="1"/>
  <c r="D95" i="1"/>
  <c r="C95" i="1"/>
  <c r="H94" i="1"/>
  <c r="G94" i="1"/>
  <c r="J93" i="1"/>
  <c r="I93" i="1"/>
  <c r="H93" i="1"/>
  <c r="G93" i="1"/>
  <c r="J92" i="1"/>
  <c r="I92" i="1"/>
  <c r="H92" i="1"/>
  <c r="G92" i="1"/>
  <c r="J91" i="1"/>
  <c r="I91" i="1"/>
  <c r="H91" i="1"/>
  <c r="G91" i="1"/>
  <c r="F90" i="1"/>
  <c r="I90" i="1" s="1"/>
  <c r="E90" i="1"/>
  <c r="D90" i="1"/>
  <c r="C90" i="1"/>
  <c r="J89" i="1"/>
  <c r="I89" i="1"/>
  <c r="H89" i="1"/>
  <c r="G89" i="1"/>
  <c r="J88" i="1"/>
  <c r="I88" i="1"/>
  <c r="H88" i="1"/>
  <c r="G88" i="1"/>
  <c r="F87" i="1"/>
  <c r="I87" i="1" s="1"/>
  <c r="E87" i="1"/>
  <c r="D87" i="1"/>
  <c r="C87" i="1"/>
  <c r="H86" i="1"/>
  <c r="G86" i="1"/>
  <c r="J85" i="1"/>
  <c r="I85" i="1"/>
  <c r="H85" i="1"/>
  <c r="G85" i="1"/>
  <c r="H84" i="1"/>
  <c r="G84" i="1"/>
  <c r="J83" i="1"/>
  <c r="I83" i="1"/>
  <c r="H83" i="1"/>
  <c r="G83" i="1"/>
  <c r="J82" i="1"/>
  <c r="I82" i="1"/>
  <c r="H82" i="1"/>
  <c r="G82" i="1"/>
  <c r="F81" i="1"/>
  <c r="I81" i="1" s="1"/>
  <c r="E81" i="1"/>
  <c r="D81" i="1"/>
  <c r="C81" i="1"/>
  <c r="C114" i="1" s="1"/>
  <c r="I79" i="1"/>
  <c r="H79" i="1"/>
  <c r="G79" i="1"/>
  <c r="J78" i="1"/>
  <c r="I78" i="1"/>
  <c r="G78" i="1"/>
  <c r="I77" i="1"/>
  <c r="H77" i="1"/>
  <c r="F77" i="1"/>
  <c r="G77" i="1" s="1"/>
  <c r="E77" i="1"/>
  <c r="D77" i="1"/>
  <c r="D114" i="1" s="1"/>
  <c r="C77" i="1"/>
  <c r="G75" i="1"/>
  <c r="G74" i="1"/>
  <c r="G73" i="1"/>
  <c r="F73" i="1"/>
  <c r="D73" i="1"/>
  <c r="D72" i="1" s="1"/>
  <c r="F72" i="1"/>
  <c r="G72" i="1" s="1"/>
  <c r="G71" i="1"/>
  <c r="G70" i="1"/>
  <c r="G69" i="1"/>
  <c r="F69" i="1"/>
  <c r="D69" i="1"/>
  <c r="D68" i="1" s="1"/>
  <c r="F68" i="1"/>
  <c r="I66" i="1"/>
  <c r="G66" i="1"/>
  <c r="H63" i="1"/>
  <c r="G63" i="1"/>
  <c r="J62" i="1"/>
  <c r="I62" i="1"/>
  <c r="H62" i="1"/>
  <c r="G62" i="1"/>
  <c r="H61" i="1"/>
  <c r="G61" i="1"/>
  <c r="J60" i="1"/>
  <c r="I60" i="1"/>
  <c r="H60" i="1"/>
  <c r="G60" i="1"/>
  <c r="F59" i="1"/>
  <c r="I59" i="1" s="1"/>
  <c r="E59" i="1"/>
  <c r="D59" i="1"/>
  <c r="C59" i="1"/>
  <c r="I58" i="1"/>
  <c r="G58" i="1"/>
  <c r="J57" i="1"/>
  <c r="I57" i="1"/>
  <c r="H57" i="1"/>
  <c r="G57" i="1"/>
  <c r="I56" i="1"/>
  <c r="H56" i="1"/>
  <c r="G56" i="1"/>
  <c r="H55" i="1"/>
  <c r="G55" i="1"/>
  <c r="F55" i="1"/>
  <c r="J55" i="1" s="1"/>
  <c r="E55" i="1"/>
  <c r="D55" i="1"/>
  <c r="C55" i="1"/>
  <c r="I55" i="1" s="1"/>
  <c r="J54" i="1"/>
  <c r="I54" i="1"/>
  <c r="H54" i="1"/>
  <c r="G54" i="1"/>
  <c r="I53" i="1"/>
  <c r="H53" i="1"/>
  <c r="G53" i="1"/>
  <c r="J52" i="1"/>
  <c r="I52" i="1"/>
  <c r="H52" i="1"/>
  <c r="G52" i="1"/>
  <c r="J51" i="1"/>
  <c r="I51" i="1"/>
  <c r="H51" i="1"/>
  <c r="G51" i="1"/>
  <c r="J50" i="1"/>
  <c r="I50" i="1"/>
  <c r="I49" i="1"/>
  <c r="H49" i="1"/>
  <c r="G49" i="1"/>
  <c r="H48" i="1"/>
  <c r="G48" i="1"/>
  <c r="F48" i="1"/>
  <c r="J48" i="1" s="1"/>
  <c r="E48" i="1"/>
  <c r="D48" i="1"/>
  <c r="C48" i="1"/>
  <c r="I48" i="1" s="1"/>
  <c r="I47" i="1"/>
  <c r="H47" i="1"/>
  <c r="G47" i="1"/>
  <c r="J46" i="1"/>
  <c r="I46" i="1"/>
  <c r="H46" i="1"/>
  <c r="G46" i="1"/>
  <c r="I45" i="1"/>
  <c r="H45" i="1"/>
  <c r="G45" i="1"/>
  <c r="J44" i="1"/>
  <c r="I44" i="1"/>
  <c r="H44" i="1"/>
  <c r="G44" i="1"/>
  <c r="J43" i="1"/>
  <c r="I43" i="1"/>
  <c r="H43" i="1"/>
  <c r="G43" i="1"/>
  <c r="I42" i="1"/>
  <c r="H42" i="1"/>
  <c r="G42" i="1"/>
  <c r="I41" i="1"/>
  <c r="H41" i="1"/>
  <c r="F41" i="1"/>
  <c r="G41" i="1" s="1"/>
  <c r="E41" i="1"/>
  <c r="D41" i="1"/>
  <c r="C41" i="1"/>
  <c r="J40" i="1"/>
  <c r="I40" i="1"/>
  <c r="H40" i="1"/>
  <c r="G40" i="1"/>
  <c r="J39" i="1"/>
  <c r="I39" i="1"/>
  <c r="H39" i="1"/>
  <c r="G39" i="1"/>
  <c r="J38" i="1"/>
  <c r="I38" i="1"/>
  <c r="H38" i="1"/>
  <c r="G38" i="1"/>
  <c r="I37" i="1"/>
  <c r="H37" i="1"/>
  <c r="F37" i="1"/>
  <c r="G37" i="1" s="1"/>
  <c r="E37" i="1"/>
  <c r="D37" i="1"/>
  <c r="C37" i="1"/>
  <c r="J36" i="1"/>
  <c r="I36" i="1"/>
  <c r="H36" i="1"/>
  <c r="G36" i="1"/>
  <c r="J35" i="1"/>
  <c r="I35" i="1"/>
  <c r="H35" i="1"/>
  <c r="G35" i="1"/>
  <c r="J34" i="1"/>
  <c r="I34" i="1"/>
  <c r="H34" i="1"/>
  <c r="G34" i="1"/>
  <c r="J33" i="1"/>
  <c r="I33" i="1"/>
  <c r="H33" i="1"/>
  <c r="G33" i="1"/>
  <c r="J32" i="1"/>
  <c r="I32" i="1"/>
  <c r="H32" i="1"/>
  <c r="G32" i="1"/>
  <c r="I31" i="1"/>
  <c r="H31" i="1"/>
  <c r="F31" i="1"/>
  <c r="G31" i="1" s="1"/>
  <c r="E31" i="1"/>
  <c r="D31" i="1"/>
  <c r="C31" i="1"/>
  <c r="J30" i="1"/>
  <c r="I30" i="1"/>
  <c r="H30" i="1"/>
  <c r="G30" i="1"/>
  <c r="J29" i="1"/>
  <c r="I29" i="1"/>
  <c r="H29" i="1"/>
  <c r="G29" i="1"/>
  <c r="J28" i="1"/>
  <c r="I28" i="1"/>
  <c r="H28" i="1"/>
  <c r="G28" i="1"/>
  <c r="I27" i="1"/>
  <c r="H27" i="1"/>
  <c r="F27" i="1"/>
  <c r="G27" i="1" s="1"/>
  <c r="E27" i="1"/>
  <c r="D27" i="1"/>
  <c r="C27" i="1"/>
  <c r="J26" i="1"/>
  <c r="I26" i="1"/>
  <c r="H26" i="1"/>
  <c r="G26" i="1"/>
  <c r="J25" i="1"/>
  <c r="I25" i="1"/>
  <c r="H25" i="1"/>
  <c r="G25" i="1"/>
  <c r="J24" i="1"/>
  <c r="I24" i="1"/>
  <c r="H24" i="1"/>
  <c r="G24" i="1"/>
  <c r="J23" i="1"/>
  <c r="I23" i="1"/>
  <c r="H23" i="1"/>
  <c r="G23" i="1"/>
  <c r="J22" i="1"/>
  <c r="I22" i="1"/>
  <c r="H22" i="1"/>
  <c r="G22" i="1"/>
  <c r="J21" i="1"/>
  <c r="I21" i="1"/>
  <c r="H21" i="1"/>
  <c r="G21" i="1"/>
  <c r="J20" i="1"/>
  <c r="I20" i="1"/>
  <c r="H20" i="1"/>
  <c r="G20" i="1"/>
  <c r="J19" i="1"/>
  <c r="I19" i="1"/>
  <c r="H19" i="1"/>
  <c r="G19" i="1"/>
  <c r="I18" i="1"/>
  <c r="H18" i="1"/>
  <c r="F18" i="1"/>
  <c r="G18" i="1" s="1"/>
  <c r="E18" i="1"/>
  <c r="D18" i="1"/>
  <c r="C18" i="1"/>
  <c r="H17" i="1"/>
  <c r="G17" i="1"/>
  <c r="J16" i="1"/>
  <c r="I16" i="1"/>
  <c r="H16" i="1"/>
  <c r="G16" i="1"/>
  <c r="J15" i="1"/>
  <c r="I15" i="1"/>
  <c r="H15" i="1"/>
  <c r="G15" i="1"/>
  <c r="J14" i="1"/>
  <c r="I14" i="1"/>
  <c r="H14" i="1"/>
  <c r="G14" i="1"/>
  <c r="F13" i="1"/>
  <c r="I13" i="1" s="1"/>
  <c r="E13" i="1"/>
  <c r="E64" i="1" s="1"/>
  <c r="D13" i="1"/>
  <c r="D64" i="1" s="1"/>
  <c r="C13" i="1"/>
  <c r="C64" i="1" s="1"/>
  <c r="G68" i="1" l="1"/>
  <c r="J13" i="1"/>
  <c r="J59" i="1"/>
  <c r="F64" i="1"/>
  <c r="J81" i="1"/>
  <c r="J87" i="1"/>
  <c r="J90" i="1"/>
  <c r="G13" i="1"/>
  <c r="G59" i="1"/>
  <c r="G81" i="1"/>
  <c r="G87" i="1"/>
  <c r="G90" i="1"/>
  <c r="F114" i="1"/>
  <c r="F119" i="1"/>
  <c r="G119" i="1" s="1"/>
  <c r="F123" i="1"/>
  <c r="G123" i="1" s="1"/>
  <c r="H13" i="1"/>
  <c r="J18" i="1"/>
  <c r="J27" i="1"/>
  <c r="J31" i="1"/>
  <c r="J37" i="1"/>
  <c r="J41" i="1"/>
  <c r="H59" i="1"/>
  <c r="J77" i="1"/>
  <c r="H81" i="1"/>
  <c r="H87" i="1"/>
  <c r="H90" i="1"/>
  <c r="J95" i="1"/>
  <c r="I64" i="1" l="1"/>
  <c r="H64" i="1"/>
  <c r="G64" i="1"/>
  <c r="J64" i="1"/>
  <c r="H114" i="1"/>
  <c r="G114" i="1"/>
  <c r="J114" i="1"/>
  <c r="I114" i="1"/>
</calcChain>
</file>

<file path=xl/sharedStrings.xml><?xml version="1.0" encoding="utf-8"?>
<sst xmlns="http://schemas.openxmlformats.org/spreadsheetml/2006/main" count="196" uniqueCount="141">
  <si>
    <t>Звіт про виконання бюджету Волосківської сільської ради за 2020 рік</t>
  </si>
  <si>
    <t>Видаткова частина бюджету</t>
  </si>
  <si>
    <t>грн.</t>
  </si>
  <si>
    <t>Код</t>
  </si>
  <si>
    <t>Назва</t>
  </si>
  <si>
    <t>Звітні дані за  2019 рік</t>
  </si>
  <si>
    <t xml:space="preserve">Бюджет на 2020 рік з урахуванням змін </t>
  </si>
  <si>
    <t>Бюджет на звітний період з урахуванням змін</t>
  </si>
  <si>
    <t>Виконано за  2020 рік</t>
  </si>
  <si>
    <t>% виконання</t>
  </si>
  <si>
    <t>До звітних даних за  2019 рік</t>
  </si>
  <si>
    <t>до уточнених річних призначень</t>
  </si>
  <si>
    <t>до уточнених призначень на звітний період</t>
  </si>
  <si>
    <t>абсолютне відхилення, +/-</t>
  </si>
  <si>
    <t>відносне відхилення, %</t>
  </si>
  <si>
    <t>7=к.6/к.4</t>
  </si>
  <si>
    <t>8=к.6/к.5</t>
  </si>
  <si>
    <t>9=к.6-к.3</t>
  </si>
  <si>
    <t>10=к.6/к.3</t>
  </si>
  <si>
    <t>Загальний фонд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</si>
  <si>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</si>
  <si>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</si>
  <si>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</si>
  <si>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</si>
  <si>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</si>
  <si>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</si>
  <si>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</si>
  <si>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</si>
  <si>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0191</t>
  </si>
  <si>
    <t>Проведення місцевих виборів</t>
  </si>
  <si>
    <t>Освіта</t>
  </si>
  <si>
    <t>1010</t>
  </si>
  <si>
    <t>Надання дошкільної освіти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</si>
  <si>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</si>
  <si>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</si>
  <si>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1090</t>
  </si>
  <si>
    <t>Надання позашкільної освіти закладами позашкільної освіти, заходи із позашкільної роботи з дітьми</t>
  </si>
  <si>
    <t>1100</t>
  </si>
  <si>
    <t>Надання спеціальної освіти мистецькими школами</t>
  </si>
  <si>
    <t>1150</t>
  </si>
  <si>
    <t>Методичне забезпечення діяльності закладів освіти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</si>
  <si>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</si>
  <si>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</si>
  <si>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</si>
  <si>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</si>
  <si>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1170</t>
  </si>
  <si>
    <t>Забезпечення діяльності інклюзивно-ресурсних центрів</t>
  </si>
  <si>
    <t>Соціальний захист та соціальне забезпечення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</si>
  <si>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</si>
  <si>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</si>
  <si>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</si>
  <si>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Утримання та забезпечення діяльності центрів соціальних служб для сім`ї, дітей та молоді</t>
  </si>
  <si>
    <t>3242</t>
  </si>
  <si>
    <t>Інші заходи у сфері соціального захисту і соціального забезпечення</t>
  </si>
  <si>
    <t>Культура і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</si>
  <si>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</si>
  <si>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</si>
  <si>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</si>
  <si>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</si>
  <si>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</si>
  <si>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</si>
  <si>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</si>
  <si>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</si>
  <si>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</si>
  <si>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</si>
  <si>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Фізична культура і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</si>
  <si>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</si>
  <si>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</si>
  <si>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</si>
  <si>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</si>
  <si>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</si>
  <si>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</si>
  <si>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Житлово-комунальне господарство</t>
  </si>
  <si>
    <t>6016</t>
  </si>
  <si>
    <t>Впровадження засобів обліку витрат та регулювання споживання води та теплової енергії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</si>
  <si>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</si>
  <si>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</si>
  <si>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</si>
  <si>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</si>
  <si>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6040</t>
  </si>
  <si>
    <t>Заходи, пов`язані з поліпшенням питної води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</si>
  <si>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</si>
  <si>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</si>
  <si>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6090</t>
  </si>
  <si>
    <t>Інша діяльність у сфері житлово-комунального господарства</t>
  </si>
  <si>
    <t>Економічна діяльність</t>
  </si>
  <si>
    <t>7110</t>
  </si>
  <si>
    <t>Реалізація програм в галузі сільського господарства</t>
  </si>
  <si>
    <t>Здійснення заходів із землеустрою</t>
  </si>
  <si>
    <t>7412</t>
  </si>
  <si>
    <t>Регулювання цін на послуги місцевого автотранспорту</t>
  </si>
  <si>
    <t>7442</t>
  </si>
  <si>
    <t>Утримання та розвиток інших об`єктів транспортної інфраструктури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</si>
  <si>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</si>
  <si>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</si>
  <si>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</si>
  <si>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</si>
  <si>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</si>
  <si>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</si>
  <si>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</si>
  <si>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</si>
  <si>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</si>
  <si>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8700</t>
  </si>
  <si>
    <t>Резервний фонд</t>
  </si>
  <si>
    <t>Міжбюджетні трансферти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</si>
  <si>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</si>
  <si>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</si>
  <si>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</si>
  <si>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9770</t>
  </si>
  <si>
    <t>Інші субвенції з місцевого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</si>
  <si>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</si>
  <si>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</si>
  <si>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>Усього видатків по загальному фонду</t>
  </si>
  <si>
    <t>Кредитування загального фонду</t>
  </si>
  <si>
    <t>Надання довгострокових кредитів індивідуальним забудовникам житла на селі</t>
  </si>
  <si>
    <t>ДЖЕРЕЛА ФІНАНСУВАННЯ ДИФІЦИТУ БЮДЖЕТУ ЗФ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</si>
  <si>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</si>
  <si>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</si>
  <si>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</si>
  <si>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</si>
  <si>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</si>
  <si>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</si>
  <si>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Спеціальний фонд</t>
  </si>
  <si>
    <t>Виконання заходів в рамках реалізації програми "Спроможна школа для кращих результатів"</t>
  </si>
  <si>
    <t>Забезпечення діяльності водопровідно-каналізаційного господарства</t>
  </si>
  <si>
    <t>Проектні, будівельно-ремонтні роботи, придбання житла та приміщень для розвитку сімейних та інших</t>
  </si>
  <si>
    <t>7130</t>
  </si>
  <si>
    <t>7350</t>
  </si>
  <si>
    <t>Розроблення схем планування та забудови територій (містобудівної документації)</t>
  </si>
  <si>
    <t>Співфінансування інвестиційних проектів, що реалізуються за рахунок коштів державного фонду регіонального розвитку</t>
  </si>
  <si>
    <t>Виконання інвестиційних проектів в рамках формування інфраструктури об'єднаних територіальних громад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</si>
  <si>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</si>
  <si>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</si>
  <si>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</si>
  <si>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8312</t>
  </si>
  <si>
    <t>Утилізація відходів</t>
  </si>
  <si>
    <t>Усього видатків по спеціальному фонду</t>
  </si>
  <si>
    <t>Кредитування спеціального фонду</t>
  </si>
  <si>
    <t>Повернення довгострокових кредитів, наданих індивідуальним забудовникам житла на селі</t>
  </si>
  <si>
    <t>ДЖЕРЕЛА ФІНАНСУВАННЯ ДИФІЦИТУ БЮДЖЕТУ СФ</t>
  </si>
  <si>
    <t>Додаток 2 до рішення виконавчого комітету Менської міської ради від  17  лютого 2021 року № 27
"Про виконання бюджету Волосківської сільської ради за 2020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</si>
</sst>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0.00"/>
  </numFmts>
  <fonts count="11" x14ac:knownFonts="1">
    <font>
      <sz val="10"/>
      <color theme="1"/>
      <name val="Calibri"/>
      <scheme val="minor"/>
    </font>
    <font>
      <sz val="10"/>
      <color theme="1"/>
      <name val="Times New Roman"/>
    </font>
    <font>
      <b/>
      <sz val="18"/>
      <color theme="1"/>
      <name val="Times New Roman"/>
    </font>
    <font>
      <sz val="14"/>
      <color theme="1"/>
      <name val="Times New Roman"/>
    </font>
    <font>
      <b/>
      <sz val="10"/>
      <color theme="1"/>
      <name val="Calibri"/>
      <scheme val="minor"/>
    </font>
    <font>
      <b/>
      <sz val="12"/>
      <color theme="1"/>
      <name val="Calibri"/>
      <scheme val="minor"/>
    </font>
    <font>
      <b/>
      <sz val="10"/>
      <color theme="1"/>
      <name val="Times New Roman"/>
    </font>
    <font>
      <sz val="10"/>
      <name val="Calibri"/>
      <scheme val="minor"/>
    </font>
    <font>
      <b/>
      <sz val="10"/>
      <name val="Calibri"/>
      <scheme val="minor"/>
    </font>
    <font>
      <b/>
      <sz val="12"/>
      <name val="Calibri"/>
      <scheme val="minor"/>
    </font>
    <font>
      <b/>
      <sz val="1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1"/>
  </cellStyleXfs>
  <cellXfs count="154">
    <xf numFmtId="0" fontId="0" fillId="0" borderId="1" xfId="0" applyBorder="1"/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2" fontId="4" fillId="3" borderId="10" xfId="0" applyNumberFormat="1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right" vertical="center" wrapText="1"/>
    </xf>
    <xf numFmtId="2" fontId="4" fillId="3" borderId="10" xfId="0" applyNumberFormat="1" applyFont="1" applyFill="1" applyBorder="1" applyAlignment="1">
      <alignment horizontal="right" vertical="center" wrapText="1"/>
    </xf>
    <xf numFmtId="164" fontId="4" fillId="3" borderId="11" xfId="0" applyNumberFormat="1" applyFont="1" applyFill="1" applyBorder="1" applyAlignment="1">
      <alignment horizontal="right" vertical="center" wrapText="1"/>
    </xf>
    <xf numFmtId="0" fontId="7" fillId="0" borderId="7" xfId="0" quotePrefix="1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165" fontId="7" fillId="0" borderId="7" xfId="0" applyNumberFormat="1" applyFont="1" applyBorder="1" applyAlignment="1">
      <alignment vertical="center" wrapText="1"/>
    </xf>
    <xf numFmtId="164" fontId="7" fillId="0" borderId="7" xfId="0" applyNumberFormat="1" applyFont="1" applyBorder="1" applyAlignment="1">
      <alignment horizontal="right" vertical="center" wrapText="1"/>
    </xf>
    <xf numFmtId="2" fontId="7" fillId="0" borderId="7" xfId="0" applyNumberFormat="1" applyFont="1" applyBorder="1" applyAlignment="1">
      <alignment horizontal="right" vertical="center" wrapText="1"/>
    </xf>
    <xf numFmtId="0" fontId="7" fillId="0" borderId="13" xfId="0" quotePrefix="1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165" fontId="7" fillId="0" borderId="13" xfId="0" applyNumberFormat="1" applyFont="1" applyBorder="1" applyAlignment="1">
      <alignment vertical="center" wrapText="1"/>
    </xf>
    <xf numFmtId="164" fontId="7" fillId="0" borderId="13" xfId="0" applyNumberFormat="1" applyFont="1" applyBorder="1" applyAlignment="1">
      <alignment horizontal="right" vertical="center" wrapText="1"/>
    </xf>
    <xf numFmtId="2" fontId="7" fillId="0" borderId="13" xfId="0" applyNumberFormat="1" applyFont="1" applyBorder="1" applyAlignment="1">
      <alignment horizontal="right" vertical="center" wrapText="1"/>
    </xf>
    <xf numFmtId="0" fontId="7" fillId="0" borderId="4" xfId="0" quotePrefix="1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165" fontId="7" fillId="0" borderId="4" xfId="0" applyNumberFormat="1" applyFont="1" applyBorder="1" applyAlignment="1">
      <alignment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2" fontId="7" fillId="0" borderId="4" xfId="0" applyNumberFormat="1" applyFont="1" applyBorder="1" applyAlignment="1">
      <alignment horizontal="right" vertical="center" wrapText="1"/>
    </xf>
    <xf numFmtId="0" fontId="0" fillId="0" borderId="1" xfId="0" applyBorder="1"/>
    <xf numFmtId="49" fontId="7" fillId="0" borderId="14" xfId="0" quotePrefix="1" applyNumberFormat="1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165" fontId="7" fillId="0" borderId="14" xfId="0" applyNumberFormat="1" applyFont="1" applyBorder="1" applyAlignment="1">
      <alignment vertical="center" wrapText="1"/>
    </xf>
    <xf numFmtId="164" fontId="7" fillId="0" borderId="14" xfId="0" applyNumberFormat="1" applyFont="1" applyBorder="1" applyAlignment="1">
      <alignment horizontal="right" vertical="center" wrapText="1"/>
    </xf>
    <xf numFmtId="2" fontId="7" fillId="0" borderId="14" xfId="0" applyNumberFormat="1" applyFont="1" applyBorder="1" applyAlignment="1">
      <alignment horizontal="right" vertical="center" wrapText="1"/>
    </xf>
    <xf numFmtId="0" fontId="8" fillId="3" borderId="9" xfId="0" quotePrefix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165" fontId="7" fillId="3" borderId="10" xfId="0" applyNumberFormat="1" applyFont="1" applyFill="1" applyBorder="1" applyAlignment="1">
      <alignment vertical="center" wrapText="1"/>
    </xf>
    <xf numFmtId="164" fontId="8" fillId="3" borderId="10" xfId="0" applyNumberFormat="1" applyFont="1" applyFill="1" applyBorder="1" applyAlignment="1">
      <alignment horizontal="right" vertical="center" wrapText="1"/>
    </xf>
    <xf numFmtId="2" fontId="8" fillId="3" borderId="10" xfId="0" applyNumberFormat="1" applyFont="1" applyFill="1" applyBorder="1" applyAlignment="1">
      <alignment horizontal="right" vertical="center" wrapText="1"/>
    </xf>
    <xf numFmtId="164" fontId="8" fillId="3" borderId="11" xfId="0" applyNumberFormat="1" applyFont="1" applyFill="1" applyBorder="1" applyAlignment="1">
      <alignment horizontal="right" vertical="center" wrapText="1"/>
    </xf>
    <xf numFmtId="0" fontId="4" fillId="0" borderId="1" xfId="0" applyFont="1" applyBorder="1"/>
    <xf numFmtId="165" fontId="8" fillId="3" borderId="10" xfId="0" applyNumberFormat="1" applyFont="1" applyFill="1" applyBorder="1" applyAlignment="1">
      <alignment vertical="center" wrapText="1"/>
    </xf>
    <xf numFmtId="0" fontId="7" fillId="0" borderId="7" xfId="0" quotePrefix="1" applyFont="1" applyBorder="1" applyAlignment="1">
      <alignment horizontal="left" vertical="center" wrapText="1"/>
    </xf>
    <xf numFmtId="0" fontId="7" fillId="0" borderId="12" xfId="0" quotePrefix="1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165" fontId="7" fillId="0" borderId="12" xfId="0" applyNumberFormat="1" applyFont="1" applyBorder="1" applyAlignment="1">
      <alignment vertical="center" wrapText="1"/>
    </xf>
    <xf numFmtId="164" fontId="7" fillId="0" borderId="12" xfId="0" applyNumberFormat="1" applyFont="1" applyBorder="1" applyAlignment="1">
      <alignment horizontal="right" vertical="center" wrapText="1"/>
    </xf>
    <xf numFmtId="2" fontId="7" fillId="0" borderId="12" xfId="0" applyNumberFormat="1" applyFont="1" applyBorder="1" applyAlignment="1">
      <alignment horizontal="right" vertical="center" wrapText="1"/>
    </xf>
    <xf numFmtId="0" fontId="7" fillId="0" borderId="13" xfId="0" quotePrefix="1" applyFont="1" applyBorder="1" applyAlignment="1">
      <alignment horizontal="left" vertical="center" wrapText="1"/>
    </xf>
    <xf numFmtId="0" fontId="7" fillId="0" borderId="14" xfId="0" quotePrefix="1" applyFont="1" applyBorder="1" applyAlignment="1">
      <alignment horizontal="left" vertical="center" wrapText="1"/>
    </xf>
    <xf numFmtId="0" fontId="9" fillId="4" borderId="9" xfId="0" quotePrefix="1" applyFont="1" applyFill="1" applyBorder="1" applyAlignment="1">
      <alignment vertical="center" wrapText="1"/>
    </xf>
    <xf numFmtId="0" fontId="9" fillId="4" borderId="10" xfId="0" applyFont="1" applyFill="1" applyBorder="1" applyAlignment="1">
      <alignment vertical="center" wrapText="1"/>
    </xf>
    <xf numFmtId="165" fontId="9" fillId="4" borderId="10" xfId="0" applyNumberFormat="1" applyFont="1" applyFill="1" applyBorder="1" applyAlignment="1">
      <alignment vertical="center" wrapText="1"/>
    </xf>
    <xf numFmtId="164" fontId="9" fillId="4" borderId="10" xfId="0" applyNumberFormat="1" applyFont="1" applyFill="1" applyBorder="1" applyAlignment="1">
      <alignment horizontal="right" vertical="center" wrapText="1"/>
    </xf>
    <xf numFmtId="2" fontId="9" fillId="4" borderId="10" xfId="0" applyNumberFormat="1" applyFont="1" applyFill="1" applyBorder="1" applyAlignment="1">
      <alignment horizontal="right" vertical="center" wrapText="1"/>
    </xf>
    <xf numFmtId="164" fontId="9" fillId="4" borderId="11" xfId="0" applyNumberFormat="1" applyFont="1" applyFill="1" applyBorder="1" applyAlignment="1">
      <alignment horizontal="right" vertical="center" wrapText="1"/>
    </xf>
    <xf numFmtId="0" fontId="8" fillId="2" borderId="9" xfId="0" quotePrefix="1" applyFont="1" applyFill="1" applyBorder="1" applyAlignment="1">
      <alignment vertical="center" wrapText="1"/>
    </xf>
    <xf numFmtId="0" fontId="10" fillId="2" borderId="10" xfId="0" applyFont="1" applyFill="1" applyBorder="1" applyAlignment="1">
      <alignment horizontal="center" vertical="center" wrapText="1"/>
    </xf>
    <xf numFmtId="165" fontId="8" fillId="2" borderId="10" xfId="0" applyNumberFormat="1" applyFont="1" applyFill="1" applyBorder="1" applyAlignment="1">
      <alignment vertical="center" wrapText="1"/>
    </xf>
    <xf numFmtId="164" fontId="8" fillId="2" borderId="10" xfId="0" applyNumberFormat="1" applyFont="1" applyFill="1" applyBorder="1" applyAlignment="1">
      <alignment horizontal="right" vertical="center" wrapText="1"/>
    </xf>
    <xf numFmtId="2" fontId="8" fillId="2" borderId="10" xfId="0" applyNumberFormat="1" applyFont="1" applyFill="1" applyBorder="1" applyAlignment="1">
      <alignment horizontal="right" vertical="center" wrapText="1"/>
    </xf>
    <xf numFmtId="164" fontId="8" fillId="2" borderId="11" xfId="0" applyNumberFormat="1" applyFont="1" applyFill="1" applyBorder="1" applyAlignment="1">
      <alignment horizontal="right" vertical="center" wrapText="1"/>
    </xf>
    <xf numFmtId="0" fontId="8" fillId="5" borderId="9" xfId="0" quotePrefix="1" applyFont="1" applyFill="1" applyBorder="1" applyAlignment="1">
      <alignment vertical="center" wrapText="1"/>
    </xf>
    <xf numFmtId="0" fontId="8" fillId="5" borderId="10" xfId="0" applyFont="1" applyFill="1" applyBorder="1" applyAlignment="1">
      <alignment vertical="center" wrapText="1"/>
    </xf>
    <xf numFmtId="165" fontId="8" fillId="5" borderId="10" xfId="0" applyNumberFormat="1" applyFont="1" applyFill="1" applyBorder="1" applyAlignment="1">
      <alignment vertical="center" wrapText="1"/>
    </xf>
    <xf numFmtId="164" fontId="8" fillId="5" borderId="10" xfId="0" applyNumberFormat="1" applyFont="1" applyFill="1" applyBorder="1" applyAlignment="1">
      <alignment horizontal="right" vertical="center" wrapText="1"/>
    </xf>
    <xf numFmtId="2" fontId="8" fillId="5" borderId="10" xfId="0" applyNumberFormat="1" applyFont="1" applyFill="1" applyBorder="1" applyAlignment="1">
      <alignment horizontal="right" vertical="center" wrapText="1"/>
    </xf>
    <xf numFmtId="164" fontId="8" fillId="5" borderId="11" xfId="0" applyNumberFormat="1" applyFont="1" applyFill="1" applyBorder="1" applyAlignment="1">
      <alignment horizontal="right" vertical="center" wrapText="1"/>
    </xf>
    <xf numFmtId="0" fontId="8" fillId="6" borderId="15" xfId="0" quotePrefix="1" applyFont="1" applyFill="1" applyBorder="1" applyAlignment="1">
      <alignment vertical="center" wrapText="1"/>
    </xf>
    <xf numFmtId="0" fontId="8" fillId="6" borderId="16" xfId="0" quotePrefix="1" applyFont="1" applyFill="1" applyBorder="1" applyAlignment="1">
      <alignment vertical="center" wrapText="1"/>
    </xf>
    <xf numFmtId="0" fontId="8" fillId="6" borderId="10" xfId="0" quotePrefix="1" applyFont="1" applyFill="1" applyBorder="1" applyAlignment="1">
      <alignment vertical="center" wrapText="1"/>
    </xf>
    <xf numFmtId="165" fontId="8" fillId="6" borderId="10" xfId="0" applyNumberFormat="1" applyFont="1" applyFill="1" applyBorder="1" applyAlignment="1">
      <alignment vertical="center" wrapText="1"/>
    </xf>
    <xf numFmtId="164" fontId="8" fillId="6" borderId="10" xfId="0" applyNumberFormat="1" applyFont="1" applyFill="1" applyBorder="1" applyAlignment="1">
      <alignment horizontal="right" vertical="center" wrapText="1"/>
    </xf>
    <xf numFmtId="2" fontId="8" fillId="6" borderId="10" xfId="0" applyNumberFormat="1" applyFont="1" applyFill="1" applyBorder="1" applyAlignment="1">
      <alignment horizontal="right" vertical="center" wrapText="1"/>
    </xf>
    <xf numFmtId="164" fontId="8" fillId="6" borderId="11" xfId="0" applyNumberFormat="1" applyFont="1" applyFill="1" applyBorder="1" applyAlignment="1">
      <alignment horizontal="right" vertical="center" wrapText="1"/>
    </xf>
    <xf numFmtId="0" fontId="8" fillId="0" borderId="7" xfId="0" applyFont="1" applyBorder="1"/>
    <xf numFmtId="0" fontId="8" fillId="0" borderId="7" xfId="0" applyFont="1" applyBorder="1" applyAlignment="1">
      <alignment wrapText="1"/>
    </xf>
    <xf numFmtId="2" fontId="8" fillId="0" borderId="7" xfId="0" applyNumberFormat="1" applyFont="1" applyBorder="1"/>
    <xf numFmtId="164" fontId="8" fillId="5" borderId="7" xfId="0" applyNumberFormat="1" applyFont="1" applyFill="1" applyBorder="1" applyAlignment="1">
      <alignment horizontal="right" vertical="center" wrapText="1"/>
    </xf>
    <xf numFmtId="0" fontId="7" fillId="0" borderId="7" xfId="0" applyFont="1" applyBorder="1"/>
    <xf numFmtId="0" fontId="8" fillId="0" borderId="13" xfId="0" applyFont="1" applyBorder="1"/>
    <xf numFmtId="0" fontId="8" fillId="0" borderId="13" xfId="0" applyFont="1" applyBorder="1" applyAlignment="1">
      <alignment wrapText="1"/>
    </xf>
    <xf numFmtId="2" fontId="8" fillId="0" borderId="13" xfId="0" applyNumberFormat="1" applyFont="1" applyBorder="1"/>
    <xf numFmtId="164" fontId="8" fillId="5" borderId="13" xfId="0" applyNumberFormat="1" applyFont="1" applyFill="1" applyBorder="1" applyAlignment="1">
      <alignment horizontal="right" vertical="center" wrapText="1"/>
    </xf>
    <xf numFmtId="0" fontId="7" fillId="0" borderId="13" xfId="0" applyFont="1" applyBorder="1"/>
    <xf numFmtId="0" fontId="7" fillId="0" borderId="13" xfId="0" applyFont="1" applyBorder="1" applyAlignment="1">
      <alignment wrapText="1"/>
    </xf>
    <xf numFmtId="2" fontId="7" fillId="0" borderId="13" xfId="0" applyNumberFormat="1" applyFont="1" applyBorder="1"/>
    <xf numFmtId="0" fontId="8" fillId="7" borderId="9" xfId="0" quotePrefix="1" applyFont="1" applyFill="1" applyBorder="1" applyAlignment="1">
      <alignment vertical="center" wrapText="1"/>
    </xf>
    <xf numFmtId="0" fontId="8" fillId="7" borderId="10" xfId="0" applyFont="1" applyFill="1" applyBorder="1" applyAlignment="1">
      <alignment horizontal="center" vertical="center" wrapText="1"/>
    </xf>
    <xf numFmtId="165" fontId="8" fillId="7" borderId="10" xfId="0" applyNumberFormat="1" applyFont="1" applyFill="1" applyBorder="1" applyAlignment="1">
      <alignment vertical="center" wrapText="1"/>
    </xf>
    <xf numFmtId="164" fontId="8" fillId="7" borderId="10" xfId="0" applyNumberFormat="1" applyFont="1" applyFill="1" applyBorder="1" applyAlignment="1">
      <alignment horizontal="right" vertical="center" wrapText="1"/>
    </xf>
    <xf numFmtId="2" fontId="8" fillId="7" borderId="10" xfId="0" applyNumberFormat="1" applyFont="1" applyFill="1" applyBorder="1" applyAlignment="1">
      <alignment horizontal="right" vertical="center" wrapText="1"/>
    </xf>
    <xf numFmtId="164" fontId="8" fillId="7" borderId="11" xfId="0" applyNumberFormat="1" applyFont="1" applyFill="1" applyBorder="1" applyAlignment="1">
      <alignment horizontal="right" vertical="center" wrapText="1"/>
    </xf>
    <xf numFmtId="0" fontId="0" fillId="5" borderId="1" xfId="0" applyFill="1" applyBorder="1"/>
    <xf numFmtId="49" fontId="8" fillId="3" borderId="9" xfId="0" applyNumberFormat="1" applyFont="1" applyFill="1" applyBorder="1" applyAlignment="1">
      <alignment horizontal="center" vertical="center" wrapText="1"/>
    </xf>
    <xf numFmtId="2" fontId="8" fillId="3" borderId="10" xfId="0" applyNumberFormat="1" applyFont="1" applyFill="1" applyBorder="1" applyAlignment="1">
      <alignment vertical="center" wrapText="1"/>
    </xf>
    <xf numFmtId="2" fontId="7" fillId="0" borderId="7" xfId="0" applyNumberFormat="1" applyFont="1" applyBorder="1" applyAlignment="1">
      <alignment vertical="center"/>
    </xf>
    <xf numFmtId="2" fontId="7" fillId="0" borderId="7" xfId="0" applyNumberFormat="1" applyFont="1" applyBorder="1" applyAlignment="1">
      <alignment vertical="center" wrapText="1"/>
    </xf>
    <xf numFmtId="2" fontId="8" fillId="5" borderId="7" xfId="0" applyNumberFormat="1" applyFont="1" applyFill="1" applyBorder="1" applyAlignment="1">
      <alignment horizontal="right" vertical="center" wrapText="1"/>
    </xf>
    <xf numFmtId="2" fontId="7" fillId="0" borderId="13" xfId="0" applyNumberFormat="1" applyFont="1" applyBorder="1" applyAlignment="1">
      <alignment vertical="center" wrapText="1"/>
    </xf>
    <xf numFmtId="2" fontId="8" fillId="5" borderId="13" xfId="0" applyNumberFormat="1" applyFont="1" applyFill="1" applyBorder="1" applyAlignment="1">
      <alignment horizontal="right" vertical="center" wrapText="1"/>
    </xf>
    <xf numFmtId="49" fontId="7" fillId="0" borderId="13" xfId="0" quotePrefix="1" applyNumberFormat="1" applyFont="1" applyBorder="1" applyAlignment="1">
      <alignment vertical="center" wrapText="1"/>
    </xf>
    <xf numFmtId="2" fontId="7" fillId="0" borderId="12" xfId="0" applyNumberFormat="1" applyFont="1" applyBorder="1"/>
    <xf numFmtId="2" fontId="7" fillId="0" borderId="12" xfId="0" applyNumberFormat="1" applyFont="1" applyBorder="1" applyAlignment="1">
      <alignment vertical="center" wrapText="1"/>
    </xf>
    <xf numFmtId="164" fontId="8" fillId="5" borderId="12" xfId="0" applyNumberFormat="1" applyFont="1" applyFill="1" applyBorder="1" applyAlignment="1">
      <alignment horizontal="right" vertical="center" wrapText="1"/>
    </xf>
    <xf numFmtId="2" fontId="8" fillId="5" borderId="12" xfId="0" applyNumberFormat="1" applyFont="1" applyFill="1" applyBorder="1" applyAlignment="1">
      <alignment horizontal="right" vertical="center" wrapText="1"/>
    </xf>
    <xf numFmtId="164" fontId="8" fillId="5" borderId="14" xfId="0" applyNumberFormat="1" applyFont="1" applyFill="1" applyBorder="1" applyAlignment="1">
      <alignment horizontal="right" vertical="center" wrapText="1"/>
    </xf>
    <xf numFmtId="2" fontId="7" fillId="3" borderId="10" xfId="0" applyNumberFormat="1" applyFont="1" applyFill="1" applyBorder="1"/>
    <xf numFmtId="2" fontId="7" fillId="0" borderId="7" xfId="0" applyNumberFormat="1" applyFont="1" applyBorder="1"/>
    <xf numFmtId="0" fontId="7" fillId="0" borderId="4" xfId="0" quotePrefix="1" applyFont="1" applyBorder="1" applyAlignment="1">
      <alignment horizontal="left" vertical="center" wrapText="1"/>
    </xf>
    <xf numFmtId="2" fontId="7" fillId="0" borderId="4" xfId="0" applyNumberFormat="1" applyFont="1" applyBorder="1"/>
    <xf numFmtId="2" fontId="7" fillId="0" borderId="4" xfId="0" applyNumberFormat="1" applyFont="1" applyBorder="1" applyAlignment="1">
      <alignment vertical="center" wrapText="1"/>
    </xf>
    <xf numFmtId="164" fontId="8" fillId="5" borderId="4" xfId="0" applyNumberFormat="1" applyFont="1" applyFill="1" applyBorder="1" applyAlignment="1">
      <alignment horizontal="right" vertical="center" wrapText="1"/>
    </xf>
    <xf numFmtId="2" fontId="8" fillId="5" borderId="4" xfId="0" applyNumberFormat="1" applyFont="1" applyFill="1" applyBorder="1" applyAlignment="1">
      <alignment horizontal="right" vertical="center" wrapText="1"/>
    </xf>
    <xf numFmtId="2" fontId="7" fillId="0" borderId="14" xfId="0" applyNumberFormat="1" applyFont="1" applyBorder="1"/>
    <xf numFmtId="2" fontId="7" fillId="0" borderId="14" xfId="0" applyNumberFormat="1" applyFont="1" applyBorder="1" applyAlignment="1">
      <alignment vertical="center" wrapText="1"/>
    </xf>
    <xf numFmtId="2" fontId="8" fillId="5" borderId="14" xfId="0" applyNumberFormat="1" applyFont="1" applyFill="1" applyBorder="1" applyAlignment="1">
      <alignment horizontal="right" vertical="center" wrapText="1"/>
    </xf>
    <xf numFmtId="0" fontId="7" fillId="5" borderId="3" xfId="0" quotePrefix="1" applyFont="1" applyFill="1" applyBorder="1" applyAlignment="1">
      <alignment horizontal="left" vertical="center" wrapText="1"/>
    </xf>
    <xf numFmtId="0" fontId="7" fillId="5" borderId="12" xfId="0" applyFont="1" applyFill="1" applyBorder="1" applyAlignment="1">
      <alignment horizontal="left" vertical="center" wrapText="1"/>
    </xf>
    <xf numFmtId="2" fontId="7" fillId="5" borderId="12" xfId="0" applyNumberFormat="1" applyFont="1" applyFill="1" applyBorder="1"/>
    <xf numFmtId="164" fontId="7" fillId="5" borderId="17" xfId="0" applyNumberFormat="1" applyFont="1" applyFill="1" applyBorder="1" applyAlignment="1">
      <alignment horizontal="right" vertical="center" wrapText="1"/>
    </xf>
    <xf numFmtId="164" fontId="7" fillId="5" borderId="13" xfId="0" applyNumberFormat="1" applyFont="1" applyFill="1" applyBorder="1" applyAlignment="1">
      <alignment horizontal="right" vertical="center" wrapText="1"/>
    </xf>
    <xf numFmtId="164" fontId="7" fillId="5" borderId="4" xfId="0" applyNumberFormat="1" applyFont="1" applyFill="1" applyBorder="1" applyAlignment="1">
      <alignment horizontal="right" vertical="center" wrapText="1"/>
    </xf>
    <xf numFmtId="0" fontId="8" fillId="3" borderId="10" xfId="0" applyFont="1" applyFill="1" applyBorder="1" applyAlignment="1">
      <alignment vertical="center" wrapText="1"/>
    </xf>
    <xf numFmtId="2" fontId="8" fillId="3" borderId="10" xfId="0" applyNumberFormat="1" applyFont="1" applyFill="1" applyBorder="1"/>
    <xf numFmtId="0" fontId="7" fillId="0" borderId="10" xfId="0" quotePrefix="1" applyFont="1" applyBorder="1" applyAlignment="1">
      <alignment horizontal="left" vertical="center" wrapText="1"/>
    </xf>
    <xf numFmtId="164" fontId="7" fillId="5" borderId="10" xfId="0" applyNumberFormat="1" applyFont="1" applyFill="1" applyBorder="1" applyAlignment="1">
      <alignment horizontal="right" vertical="center" wrapText="1"/>
    </xf>
    <xf numFmtId="0" fontId="9" fillId="7" borderId="9" xfId="0" quotePrefix="1" applyFont="1" applyFill="1" applyBorder="1" applyAlignment="1">
      <alignment vertical="center" wrapText="1"/>
    </xf>
    <xf numFmtId="0" fontId="9" fillId="7" borderId="10" xfId="0" applyFont="1" applyFill="1" applyBorder="1" applyAlignment="1">
      <alignment vertical="center" wrapText="1"/>
    </xf>
    <xf numFmtId="2" fontId="9" fillId="7" borderId="10" xfId="0" applyNumberFormat="1" applyFont="1" applyFill="1" applyBorder="1"/>
    <xf numFmtId="164" fontId="9" fillId="7" borderId="10" xfId="0" applyNumberFormat="1" applyFont="1" applyFill="1" applyBorder="1" applyAlignment="1">
      <alignment horizontal="right" vertical="center" wrapText="1"/>
    </xf>
    <xf numFmtId="2" fontId="9" fillId="7" borderId="10" xfId="0" applyNumberFormat="1" applyFont="1" applyFill="1" applyBorder="1" applyAlignment="1">
      <alignment horizontal="right" vertical="center" wrapText="1"/>
    </xf>
    <xf numFmtId="164" fontId="9" fillId="7" borderId="11" xfId="0" applyNumberFormat="1" applyFont="1" applyFill="1" applyBorder="1" applyAlignment="1">
      <alignment horizontal="right" vertical="center" wrapText="1"/>
    </xf>
    <xf numFmtId="0" fontId="8" fillId="5" borderId="18" xfId="0" quotePrefix="1" applyFont="1" applyFill="1" applyBorder="1" applyAlignment="1">
      <alignment vertical="center" wrapText="1"/>
    </xf>
    <xf numFmtId="0" fontId="8" fillId="5" borderId="17" xfId="0" applyFont="1" applyFill="1" applyBorder="1" applyAlignment="1">
      <alignment vertical="center" wrapText="1"/>
    </xf>
    <xf numFmtId="165" fontId="8" fillId="5" borderId="17" xfId="0" applyNumberFormat="1" applyFont="1" applyFill="1" applyBorder="1" applyAlignment="1">
      <alignment vertical="center" wrapText="1"/>
    </xf>
    <xf numFmtId="164" fontId="8" fillId="5" borderId="17" xfId="0" applyNumberFormat="1" applyFont="1" applyFill="1" applyBorder="1" applyAlignment="1">
      <alignment horizontal="right" vertical="center" wrapText="1"/>
    </xf>
    <xf numFmtId="2" fontId="8" fillId="5" borderId="17" xfId="0" applyNumberFormat="1" applyFont="1" applyFill="1" applyBorder="1" applyAlignment="1">
      <alignment horizontal="right" vertical="center" wrapText="1"/>
    </xf>
    <xf numFmtId="164" fontId="8" fillId="5" borderId="19" xfId="0" applyNumberFormat="1" applyFont="1" applyFill="1" applyBorder="1" applyAlignment="1">
      <alignment horizontal="right" vertical="center" wrapText="1"/>
    </xf>
    <xf numFmtId="2" fontId="0" fillId="0" borderId="1" xfId="0" applyNumberFormat="1" applyBorder="1"/>
    <xf numFmtId="0" fontId="1" fillId="0" borderId="1" xfId="0" applyFont="1" applyBorder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33"/>
  <sheetViews>
    <sheetView tabSelected="1" view="pageLayout" zoomScaleNormal="100" workbookViewId="0">
      <selection activeCell="G1" sqref="G1:J4"/>
    </sheetView>
  </sheetViews>
  <sheetFormatPr defaultRowHeight="13.8" x14ac:dyDescent="0.3"/>
  <cols>
    <col min="1" max="1" width="7.33203125" customWidth="1"/>
    <col min="2" max="2" width="50.6640625" customWidth="1"/>
    <col min="3" max="4" width="15.6640625" customWidth="1"/>
    <col min="5" max="5" width="16.88671875" customWidth="1"/>
    <col min="6" max="6" width="15.6640625" customWidth="1"/>
    <col min="7" max="8" width="13.44140625" customWidth="1"/>
    <col min="9" max="9" width="15.6640625" customWidth="1"/>
    <col min="10" max="10" width="13" customWidth="1"/>
  </cols>
  <sheetData>
    <row r="1" spans="1:11" ht="12.75" customHeight="1" x14ac:dyDescent="0.3">
      <c r="G1" s="153" t="s">
        <v>140</v>
      </c>
      <c r="H1" s="153"/>
      <c r="I1" s="153"/>
      <c r="J1" s="153"/>
      <c r="K1" s="142"/>
    </row>
    <row r="2" spans="1:11" x14ac:dyDescent="0.3">
      <c r="G2" s="153"/>
      <c r="H2" s="153"/>
      <c r="I2" s="153"/>
      <c r="J2" s="153"/>
      <c r="K2" s="142"/>
    </row>
    <row r="3" spans="1:11" x14ac:dyDescent="0.3">
      <c r="G3" s="153"/>
      <c r="H3" s="153"/>
      <c r="I3" s="153"/>
      <c r="J3" s="153"/>
      <c r="K3" s="142"/>
    </row>
    <row r="4" spans="1:11" x14ac:dyDescent="0.3">
      <c r="G4" s="153"/>
      <c r="H4" s="153"/>
      <c r="I4" s="153"/>
      <c r="J4" s="153"/>
      <c r="K4" s="142"/>
    </row>
    <row r="6" spans="1:11" ht="22.8" x14ac:dyDescent="0.4">
      <c r="A6" s="143" t="s">
        <v>0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</row>
    <row r="7" spans="1:11" ht="18" x14ac:dyDescent="0.35">
      <c r="A7" s="144" t="s">
        <v>1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</row>
    <row r="8" spans="1:11" x14ac:dyDescent="0.3">
      <c r="J8" s="1" t="s">
        <v>2</v>
      </c>
    </row>
    <row r="9" spans="1:11" ht="30" customHeight="1" x14ac:dyDescent="0.3">
      <c r="A9" s="145" t="s">
        <v>3</v>
      </c>
      <c r="B9" s="147" t="s">
        <v>4</v>
      </c>
      <c r="C9" s="149" t="s">
        <v>5</v>
      </c>
      <c r="D9" s="149" t="s">
        <v>6</v>
      </c>
      <c r="E9" s="149" t="s">
        <v>7</v>
      </c>
      <c r="F9" s="149" t="s">
        <v>8</v>
      </c>
      <c r="G9" s="151" t="s">
        <v>9</v>
      </c>
      <c r="H9" s="151"/>
      <c r="I9" s="151" t="s">
        <v>10</v>
      </c>
      <c r="J9" s="152"/>
    </row>
    <row r="10" spans="1:11" s="2" customFormat="1" ht="43.5" customHeight="1" x14ac:dyDescent="0.3">
      <c r="A10" s="146"/>
      <c r="B10" s="148"/>
      <c r="C10" s="150"/>
      <c r="D10" s="150"/>
      <c r="E10" s="150"/>
      <c r="F10" s="150"/>
      <c r="G10" s="3" t="s">
        <v>11</v>
      </c>
      <c r="H10" s="3" t="s">
        <v>12</v>
      </c>
      <c r="I10" s="3" t="s">
        <v>13</v>
      </c>
      <c r="J10" s="4" t="s">
        <v>14</v>
      </c>
    </row>
    <row r="11" spans="1:11" s="2" customFormat="1" ht="15.75" customHeight="1" x14ac:dyDescent="0.3">
      <c r="A11" s="5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 t="s">
        <v>15</v>
      </c>
      <c r="H11" s="6" t="s">
        <v>16</v>
      </c>
      <c r="I11" s="6" t="s">
        <v>17</v>
      </c>
      <c r="J11" s="7" t="s">
        <v>18</v>
      </c>
    </row>
    <row r="12" spans="1:11" s="2" customFormat="1" ht="24" customHeight="1" x14ac:dyDescent="0.3">
      <c r="A12" s="8"/>
      <c r="B12" s="8" t="s">
        <v>19</v>
      </c>
      <c r="C12" s="8"/>
      <c r="D12" s="8"/>
      <c r="E12" s="8"/>
      <c r="F12" s="8"/>
      <c r="G12" s="8"/>
      <c r="H12" s="8"/>
      <c r="I12" s="8"/>
      <c r="J12" s="8"/>
    </row>
    <row r="13" spans="1:11" s="2" customFormat="1" ht="15.75" customHeight="1" x14ac:dyDescent="0.3">
      <c r="A13" s="9" t="s">
        <v>20</v>
      </c>
      <c r="B13" s="10" t="s">
        <v>21</v>
      </c>
      <c r="C13" s="11">
        <f>C14+C15+C16</f>
        <v>1146616</v>
      </c>
      <c r="D13" s="11">
        <f>D14+D15+D16+D17</f>
        <v>1459800</v>
      </c>
      <c r="E13" s="11">
        <f t="shared" ref="E13:F13" si="0">E14+E15+E16+E17</f>
        <v>1459800</v>
      </c>
      <c r="F13" s="11">
        <f t="shared" si="0"/>
        <v>1332644</v>
      </c>
      <c r="G13" s="12">
        <f t="shared" ref="G13:G75" si="1">F13/D13*100</f>
        <v>91.289491711193321</v>
      </c>
      <c r="H13" s="12">
        <f t="shared" ref="H13:H64" si="2">F13/E13*100</f>
        <v>91.289491711193321</v>
      </c>
      <c r="I13" s="13">
        <f t="shared" ref="I13:I66" si="3">F13-C13</f>
        <v>186028</v>
      </c>
      <c r="J13" s="14">
        <f t="shared" ref="J13:J64" si="4">F13/C13*100</f>
        <v>116.22408897137315</v>
      </c>
    </row>
    <row r="14" spans="1:11" ht="55.2" x14ac:dyDescent="0.3">
      <c r="A14" s="15" t="s">
        <v>22</v>
      </c>
      <c r="B14" s="16" t="s">
        <v>23</v>
      </c>
      <c r="C14" s="17">
        <v>1146616</v>
      </c>
      <c r="D14" s="17">
        <v>1459800</v>
      </c>
      <c r="E14" s="17">
        <v>1459800</v>
      </c>
      <c r="F14" s="17">
        <v>1332644</v>
      </c>
      <c r="G14" s="18">
        <f t="shared" si="1"/>
        <v>91.289491711193321</v>
      </c>
      <c r="H14" s="18">
        <f t="shared" si="2"/>
        <v>91.289491711193321</v>
      </c>
      <c r="I14" s="19">
        <f t="shared" si="3"/>
        <v>186028</v>
      </c>
      <c r="J14" s="18">
        <f t="shared" si="4"/>
        <v>116.22408897137315</v>
      </c>
    </row>
    <row r="15" spans="1:11" ht="27.6" hidden="1" x14ac:dyDescent="0.3">
      <c r="A15" s="20" t="s">
        <v>24</v>
      </c>
      <c r="B15" s="21" t="s">
        <v>25</v>
      </c>
      <c r="C15" s="22"/>
      <c r="D15" s="22"/>
      <c r="E15" s="22"/>
      <c r="F15" s="22"/>
      <c r="G15" s="23" t="e">
        <f t="shared" si="1"/>
        <v>#DIV/0!</v>
      </c>
      <c r="H15" s="23" t="e">
        <f t="shared" si="2"/>
        <v>#DIV/0!</v>
      </c>
      <c r="I15" s="24">
        <f t="shared" si="3"/>
        <v>0</v>
      </c>
      <c r="J15" s="23" t="e">
        <f t="shared" si="4"/>
        <v>#DIV/0!</v>
      </c>
    </row>
    <row r="16" spans="1:11" hidden="1" x14ac:dyDescent="0.3">
      <c r="A16" s="25" t="s">
        <v>26</v>
      </c>
      <c r="B16" s="26" t="s">
        <v>27</v>
      </c>
      <c r="C16" s="27"/>
      <c r="D16" s="27"/>
      <c r="E16" s="27"/>
      <c r="F16" s="27"/>
      <c r="G16" s="28" t="e">
        <f t="shared" si="1"/>
        <v>#DIV/0!</v>
      </c>
      <c r="H16" s="28" t="e">
        <f t="shared" si="2"/>
        <v>#DIV/0!</v>
      </c>
      <c r="I16" s="29">
        <f t="shared" si="3"/>
        <v>0</v>
      </c>
      <c r="J16" s="28" t="e">
        <f t="shared" si="4"/>
        <v>#DIV/0!</v>
      </c>
    </row>
    <row r="17" spans="1:10" s="30" customFormat="1" hidden="1" x14ac:dyDescent="0.3">
      <c r="A17" s="31" t="s">
        <v>28</v>
      </c>
      <c r="B17" s="32" t="s">
        <v>29</v>
      </c>
      <c r="C17" s="33"/>
      <c r="D17" s="33"/>
      <c r="E17" s="33"/>
      <c r="F17" s="33">
        <v>0</v>
      </c>
      <c r="G17" s="34" t="e">
        <f t="shared" si="1"/>
        <v>#DIV/0!</v>
      </c>
      <c r="H17" s="34" t="e">
        <f t="shared" si="2"/>
        <v>#DIV/0!</v>
      </c>
      <c r="I17" s="35"/>
      <c r="J17" s="34"/>
    </row>
    <row r="18" spans="1:10" x14ac:dyDescent="0.3">
      <c r="A18" s="36">
        <v>1000</v>
      </c>
      <c r="B18" s="37" t="s">
        <v>30</v>
      </c>
      <c r="C18" s="38">
        <f>SUM(C19:C26)</f>
        <v>424345</v>
      </c>
      <c r="D18" s="38">
        <f t="shared" ref="D18:F18" si="5">SUM(D19:D26)</f>
        <v>545730</v>
      </c>
      <c r="E18" s="38">
        <f t="shared" si="5"/>
        <v>545730</v>
      </c>
      <c r="F18" s="38">
        <f t="shared" si="5"/>
        <v>413683</v>
      </c>
      <c r="G18" s="39">
        <f t="shared" si="1"/>
        <v>75.803602514063726</v>
      </c>
      <c r="H18" s="39">
        <f t="shared" si="2"/>
        <v>75.803602514063726</v>
      </c>
      <c r="I18" s="40">
        <f t="shared" si="3"/>
        <v>-10662</v>
      </c>
      <c r="J18" s="41">
        <f t="shared" si="4"/>
        <v>97.487421791231185</v>
      </c>
    </row>
    <row r="19" spans="1:10" x14ac:dyDescent="0.3">
      <c r="A19" s="15" t="s">
        <v>31</v>
      </c>
      <c r="B19" s="16" t="s">
        <v>32</v>
      </c>
      <c r="C19" s="17">
        <v>424345</v>
      </c>
      <c r="D19" s="17">
        <v>545730</v>
      </c>
      <c r="E19" s="17">
        <v>545730</v>
      </c>
      <c r="F19" s="17">
        <v>413683</v>
      </c>
      <c r="G19" s="18">
        <f t="shared" si="1"/>
        <v>75.803602514063726</v>
      </c>
      <c r="H19" s="18">
        <f t="shared" si="2"/>
        <v>75.803602514063726</v>
      </c>
      <c r="I19" s="19">
        <f t="shared" si="3"/>
        <v>-10662</v>
      </c>
      <c r="J19" s="18">
        <f t="shared" si="4"/>
        <v>97.487421791231185</v>
      </c>
    </row>
    <row r="20" spans="1:10" ht="41.4" hidden="1" x14ac:dyDescent="0.3">
      <c r="A20" s="20" t="s">
        <v>33</v>
      </c>
      <c r="B20" s="21" t="s">
        <v>34</v>
      </c>
      <c r="C20" s="22"/>
      <c r="D20" s="22"/>
      <c r="E20" s="22"/>
      <c r="F20" s="22"/>
      <c r="G20" s="23" t="e">
        <f t="shared" si="1"/>
        <v>#DIV/0!</v>
      </c>
      <c r="H20" s="23" t="e">
        <f t="shared" si="2"/>
        <v>#DIV/0!</v>
      </c>
      <c r="I20" s="24">
        <f t="shared" si="3"/>
        <v>0</v>
      </c>
      <c r="J20" s="23" t="e">
        <f t="shared" si="4"/>
        <v>#DIV/0!</v>
      </c>
    </row>
    <row r="21" spans="1:10" ht="27.6" hidden="1" x14ac:dyDescent="0.3">
      <c r="A21" s="20" t="s">
        <v>35</v>
      </c>
      <c r="B21" s="21" t="s">
        <v>36</v>
      </c>
      <c r="C21" s="22"/>
      <c r="D21" s="22"/>
      <c r="E21" s="22"/>
      <c r="F21" s="22"/>
      <c r="G21" s="23" t="e">
        <f t="shared" si="1"/>
        <v>#DIV/0!</v>
      </c>
      <c r="H21" s="23" t="e">
        <f t="shared" si="2"/>
        <v>#DIV/0!</v>
      </c>
      <c r="I21" s="24">
        <f t="shared" si="3"/>
        <v>0</v>
      </c>
      <c r="J21" s="23" t="e">
        <f t="shared" si="4"/>
        <v>#DIV/0!</v>
      </c>
    </row>
    <row r="22" spans="1:10" hidden="1" x14ac:dyDescent="0.3">
      <c r="A22" s="20" t="s">
        <v>37</v>
      </c>
      <c r="B22" s="21" t="s">
        <v>38</v>
      </c>
      <c r="C22" s="22"/>
      <c r="D22" s="22"/>
      <c r="E22" s="22"/>
      <c r="F22" s="22"/>
      <c r="G22" s="23" t="e">
        <f t="shared" si="1"/>
        <v>#DIV/0!</v>
      </c>
      <c r="H22" s="23" t="e">
        <f t="shared" si="2"/>
        <v>#DIV/0!</v>
      </c>
      <c r="I22" s="24">
        <f t="shared" si="3"/>
        <v>0</v>
      </c>
      <c r="J22" s="23" t="e">
        <f t="shared" si="4"/>
        <v>#DIV/0!</v>
      </c>
    </row>
    <row r="23" spans="1:10" hidden="1" x14ac:dyDescent="0.3">
      <c r="A23" s="20" t="s">
        <v>39</v>
      </c>
      <c r="B23" s="21" t="s">
        <v>40</v>
      </c>
      <c r="C23" s="22"/>
      <c r="D23" s="22"/>
      <c r="E23" s="22"/>
      <c r="F23" s="22"/>
      <c r="G23" s="23" t="e">
        <f t="shared" si="1"/>
        <v>#DIV/0!</v>
      </c>
      <c r="H23" s="23" t="e">
        <f t="shared" si="2"/>
        <v>#DIV/0!</v>
      </c>
      <c r="I23" s="24">
        <f t="shared" si="3"/>
        <v>0</v>
      </c>
      <c r="J23" s="23" t="e">
        <f t="shared" si="4"/>
        <v>#DIV/0!</v>
      </c>
    </row>
    <row r="24" spans="1:10" hidden="1" x14ac:dyDescent="0.3">
      <c r="A24" s="20" t="s">
        <v>41</v>
      </c>
      <c r="B24" s="21" t="s">
        <v>42</v>
      </c>
      <c r="C24" s="22"/>
      <c r="D24" s="22"/>
      <c r="E24" s="22"/>
      <c r="F24" s="22"/>
      <c r="G24" s="23" t="e">
        <f t="shared" si="1"/>
        <v>#DIV/0!</v>
      </c>
      <c r="H24" s="23" t="e">
        <f t="shared" si="2"/>
        <v>#DIV/0!</v>
      </c>
      <c r="I24" s="24">
        <f t="shared" si="3"/>
        <v>0</v>
      </c>
      <c r="J24" s="23" t="e">
        <f t="shared" si="4"/>
        <v>#DIV/0!</v>
      </c>
    </row>
    <row r="25" spans="1:10" hidden="1" x14ac:dyDescent="0.3">
      <c r="A25" s="20" t="s">
        <v>43</v>
      </c>
      <c r="B25" s="21" t="s">
        <v>44</v>
      </c>
      <c r="C25" s="22"/>
      <c r="D25" s="22"/>
      <c r="E25" s="22"/>
      <c r="F25" s="22"/>
      <c r="G25" s="23" t="e">
        <f t="shared" si="1"/>
        <v>#DIV/0!</v>
      </c>
      <c r="H25" s="23" t="e">
        <f t="shared" si="2"/>
        <v>#DIV/0!</v>
      </c>
      <c r="I25" s="24">
        <f t="shared" si="3"/>
        <v>0</v>
      </c>
      <c r="J25" s="23" t="e">
        <f t="shared" si="4"/>
        <v>#DIV/0!</v>
      </c>
    </row>
    <row r="26" spans="1:10" hidden="1" x14ac:dyDescent="0.3">
      <c r="A26" s="25" t="s">
        <v>45</v>
      </c>
      <c r="B26" s="26" t="s">
        <v>46</v>
      </c>
      <c r="C26" s="27"/>
      <c r="D26" s="27"/>
      <c r="E26" s="27"/>
      <c r="F26" s="27"/>
      <c r="G26" s="28" t="e">
        <f t="shared" si="1"/>
        <v>#DIV/0!</v>
      </c>
      <c r="H26" s="28" t="e">
        <f t="shared" si="2"/>
        <v>#DIV/0!</v>
      </c>
      <c r="I26" s="29">
        <f t="shared" si="3"/>
        <v>0</v>
      </c>
      <c r="J26" s="28" t="e">
        <f t="shared" si="4"/>
        <v>#DIV/0!</v>
      </c>
    </row>
    <row r="27" spans="1:10" s="42" customFormat="1" x14ac:dyDescent="0.3">
      <c r="A27" s="36">
        <v>3000</v>
      </c>
      <c r="B27" s="37" t="s">
        <v>47</v>
      </c>
      <c r="C27" s="43">
        <f>SUM(C28:C30)</f>
        <v>13100</v>
      </c>
      <c r="D27" s="43">
        <f t="shared" ref="D27:F27" si="6">SUM(D28:D30)</f>
        <v>15500</v>
      </c>
      <c r="E27" s="43">
        <f t="shared" si="6"/>
        <v>15500</v>
      </c>
      <c r="F27" s="43">
        <f t="shared" si="6"/>
        <v>9500</v>
      </c>
      <c r="G27" s="39">
        <f t="shared" si="1"/>
        <v>61.29032258064516</v>
      </c>
      <c r="H27" s="39">
        <f t="shared" si="2"/>
        <v>61.29032258064516</v>
      </c>
      <c r="I27" s="40">
        <f t="shared" si="3"/>
        <v>-3600</v>
      </c>
      <c r="J27" s="41">
        <f t="shared" si="4"/>
        <v>72.51908396946564</v>
      </c>
    </row>
    <row r="28" spans="1:10" ht="55.2" hidden="1" x14ac:dyDescent="0.3">
      <c r="A28" s="15" t="s">
        <v>48</v>
      </c>
      <c r="B28" s="16" t="s">
        <v>49</v>
      </c>
      <c r="C28" s="17"/>
      <c r="D28" s="17"/>
      <c r="E28" s="17"/>
      <c r="F28" s="17"/>
      <c r="G28" s="18" t="e">
        <f t="shared" si="1"/>
        <v>#DIV/0!</v>
      </c>
      <c r="H28" s="18" t="e">
        <f t="shared" si="2"/>
        <v>#DIV/0!</v>
      </c>
      <c r="I28" s="19">
        <f t="shared" si="3"/>
        <v>0</v>
      </c>
      <c r="J28" s="18" t="e">
        <f t="shared" si="4"/>
        <v>#DIV/0!</v>
      </c>
    </row>
    <row r="29" spans="1:10" ht="27.6" hidden="1" x14ac:dyDescent="0.3">
      <c r="A29" s="20" t="s">
        <v>50</v>
      </c>
      <c r="B29" s="21" t="s">
        <v>51</v>
      </c>
      <c r="C29" s="22"/>
      <c r="D29" s="22"/>
      <c r="E29" s="22"/>
      <c r="F29" s="22"/>
      <c r="G29" s="23" t="e">
        <f t="shared" si="1"/>
        <v>#DIV/0!</v>
      </c>
      <c r="H29" s="23" t="e">
        <f t="shared" si="2"/>
        <v>#DIV/0!</v>
      </c>
      <c r="I29" s="24">
        <f t="shared" si="3"/>
        <v>0</v>
      </c>
      <c r="J29" s="23" t="e">
        <f t="shared" si="4"/>
        <v>#DIV/0!</v>
      </c>
    </row>
    <row r="30" spans="1:10" ht="27.6" x14ac:dyDescent="0.3">
      <c r="A30" s="25" t="s">
        <v>52</v>
      </c>
      <c r="B30" s="26" t="s">
        <v>53</v>
      </c>
      <c r="C30" s="27">
        <v>13100</v>
      </c>
      <c r="D30" s="27">
        <v>15500</v>
      </c>
      <c r="E30" s="27">
        <v>15500</v>
      </c>
      <c r="F30" s="27">
        <v>9500</v>
      </c>
      <c r="G30" s="28">
        <f t="shared" si="1"/>
        <v>61.29032258064516</v>
      </c>
      <c r="H30" s="28">
        <f t="shared" si="2"/>
        <v>61.29032258064516</v>
      </c>
      <c r="I30" s="29">
        <f t="shared" si="3"/>
        <v>-3600</v>
      </c>
      <c r="J30" s="28">
        <f t="shared" si="4"/>
        <v>72.51908396946564</v>
      </c>
    </row>
    <row r="31" spans="1:10" s="42" customFormat="1" x14ac:dyDescent="0.3">
      <c r="A31" s="36">
        <v>4000</v>
      </c>
      <c r="B31" s="37" t="s">
        <v>54</v>
      </c>
      <c r="C31" s="43">
        <f>SUM(C32:C36)</f>
        <v>237139</v>
      </c>
      <c r="D31" s="43">
        <f t="shared" ref="D31:F31" si="7">SUM(D32:D36)</f>
        <v>381170</v>
      </c>
      <c r="E31" s="43">
        <f t="shared" si="7"/>
        <v>381170</v>
      </c>
      <c r="F31" s="43">
        <f t="shared" si="7"/>
        <v>361853</v>
      </c>
      <c r="G31" s="39">
        <f t="shared" si="1"/>
        <v>94.932182490752155</v>
      </c>
      <c r="H31" s="39">
        <f t="shared" si="2"/>
        <v>94.932182490752155</v>
      </c>
      <c r="I31" s="40">
        <f t="shared" si="3"/>
        <v>124714</v>
      </c>
      <c r="J31" s="41">
        <f t="shared" si="4"/>
        <v>152.59109636120587</v>
      </c>
    </row>
    <row r="32" spans="1:10" hidden="1" x14ac:dyDescent="0.3">
      <c r="A32" s="15" t="s">
        <v>55</v>
      </c>
      <c r="B32" s="16" t="s">
        <v>56</v>
      </c>
      <c r="C32" s="17"/>
      <c r="D32" s="17"/>
      <c r="E32" s="17"/>
      <c r="F32" s="17"/>
      <c r="G32" s="18" t="e">
        <f t="shared" si="1"/>
        <v>#DIV/0!</v>
      </c>
      <c r="H32" s="18" t="e">
        <f t="shared" si="2"/>
        <v>#DIV/0!</v>
      </c>
      <c r="I32" s="19">
        <f t="shared" si="3"/>
        <v>0</v>
      </c>
      <c r="J32" s="18" t="e">
        <f t="shared" si="4"/>
        <v>#DIV/0!</v>
      </c>
    </row>
    <row r="33" spans="1:10" hidden="1" x14ac:dyDescent="0.3">
      <c r="A33" s="20" t="s">
        <v>57</v>
      </c>
      <c r="B33" s="21" t="s">
        <v>58</v>
      </c>
      <c r="C33" s="22"/>
      <c r="D33" s="22"/>
      <c r="E33" s="22"/>
      <c r="F33" s="22"/>
      <c r="G33" s="23" t="e">
        <f t="shared" si="1"/>
        <v>#DIV/0!</v>
      </c>
      <c r="H33" s="23" t="e">
        <f t="shared" si="2"/>
        <v>#DIV/0!</v>
      </c>
      <c r="I33" s="24">
        <f t="shared" si="3"/>
        <v>0</v>
      </c>
      <c r="J33" s="23" t="e">
        <f t="shared" si="4"/>
        <v>#DIV/0!</v>
      </c>
    </row>
    <row r="34" spans="1:10" ht="27.6" x14ac:dyDescent="0.3">
      <c r="A34" s="20" t="s">
        <v>59</v>
      </c>
      <c r="B34" s="21" t="s">
        <v>60</v>
      </c>
      <c r="C34" s="22">
        <v>237139</v>
      </c>
      <c r="D34" s="22">
        <v>381170</v>
      </c>
      <c r="E34" s="22">
        <v>381170</v>
      </c>
      <c r="F34" s="22">
        <v>361853</v>
      </c>
      <c r="G34" s="23">
        <f t="shared" si="1"/>
        <v>94.932182490752155</v>
      </c>
      <c r="H34" s="23">
        <f t="shared" si="2"/>
        <v>94.932182490752155</v>
      </c>
      <c r="I34" s="24">
        <f t="shared" si="3"/>
        <v>124714</v>
      </c>
      <c r="J34" s="23">
        <f t="shared" si="4"/>
        <v>152.59109636120587</v>
      </c>
    </row>
    <row r="35" spans="1:10" ht="27.6" hidden="1" x14ac:dyDescent="0.3">
      <c r="A35" s="20" t="s">
        <v>61</v>
      </c>
      <c r="B35" s="21" t="s">
        <v>62</v>
      </c>
      <c r="C35" s="22"/>
      <c r="D35" s="22"/>
      <c r="E35" s="22"/>
      <c r="F35" s="22"/>
      <c r="G35" s="23" t="e">
        <f t="shared" si="1"/>
        <v>#DIV/0!</v>
      </c>
      <c r="H35" s="23" t="e">
        <f t="shared" si="2"/>
        <v>#DIV/0!</v>
      </c>
      <c r="I35" s="24">
        <f t="shared" si="3"/>
        <v>0</v>
      </c>
      <c r="J35" s="23" t="e">
        <f t="shared" si="4"/>
        <v>#DIV/0!</v>
      </c>
    </row>
    <row r="36" spans="1:10" hidden="1" x14ac:dyDescent="0.3">
      <c r="A36" s="25" t="s">
        <v>63</v>
      </c>
      <c r="B36" s="26" t="s">
        <v>64</v>
      </c>
      <c r="C36" s="27"/>
      <c r="D36" s="27"/>
      <c r="E36" s="27"/>
      <c r="F36" s="27"/>
      <c r="G36" s="28" t="e">
        <f t="shared" si="1"/>
        <v>#DIV/0!</v>
      </c>
      <c r="H36" s="28" t="e">
        <f t="shared" si="2"/>
        <v>#DIV/0!</v>
      </c>
      <c r="I36" s="29">
        <f t="shared" si="3"/>
        <v>0</v>
      </c>
      <c r="J36" s="28" t="e">
        <f t="shared" si="4"/>
        <v>#DIV/0!</v>
      </c>
    </row>
    <row r="37" spans="1:10" s="42" customFormat="1" hidden="1" x14ac:dyDescent="0.3">
      <c r="A37" s="36">
        <v>5000</v>
      </c>
      <c r="B37" s="37" t="s">
        <v>65</v>
      </c>
      <c r="C37" s="43">
        <f>SUM(C38:C40)</f>
        <v>0</v>
      </c>
      <c r="D37" s="43">
        <f t="shared" ref="D37:F37" si="8">SUM(D38:D40)</f>
        <v>0</v>
      </c>
      <c r="E37" s="43">
        <f t="shared" si="8"/>
        <v>0</v>
      </c>
      <c r="F37" s="43">
        <f t="shared" si="8"/>
        <v>0</v>
      </c>
      <c r="G37" s="39" t="e">
        <f t="shared" si="1"/>
        <v>#DIV/0!</v>
      </c>
      <c r="H37" s="39" t="e">
        <f t="shared" si="2"/>
        <v>#DIV/0!</v>
      </c>
      <c r="I37" s="40">
        <f t="shared" si="3"/>
        <v>0</v>
      </c>
      <c r="J37" s="41" t="e">
        <f t="shared" si="4"/>
        <v>#DIV/0!</v>
      </c>
    </row>
    <row r="38" spans="1:10" ht="27.6" hidden="1" x14ac:dyDescent="0.3">
      <c r="A38" s="15" t="s">
        <v>66</v>
      </c>
      <c r="B38" s="16" t="s">
        <v>67</v>
      </c>
      <c r="C38" s="17"/>
      <c r="D38" s="17"/>
      <c r="E38" s="17"/>
      <c r="F38" s="17"/>
      <c r="G38" s="18" t="e">
        <f t="shared" si="1"/>
        <v>#DIV/0!</v>
      </c>
      <c r="H38" s="18" t="e">
        <f t="shared" si="2"/>
        <v>#DIV/0!</v>
      </c>
      <c r="I38" s="19">
        <f t="shared" si="3"/>
        <v>0</v>
      </c>
      <c r="J38" s="18" t="e">
        <f t="shared" si="4"/>
        <v>#DIV/0!</v>
      </c>
    </row>
    <row r="39" spans="1:10" ht="27.6" hidden="1" x14ac:dyDescent="0.3">
      <c r="A39" s="20" t="s">
        <v>68</v>
      </c>
      <c r="B39" s="21" t="s">
        <v>69</v>
      </c>
      <c r="C39" s="22"/>
      <c r="D39" s="22"/>
      <c r="E39" s="22"/>
      <c r="F39" s="22"/>
      <c r="G39" s="23" t="e">
        <f t="shared" si="1"/>
        <v>#DIV/0!</v>
      </c>
      <c r="H39" s="23" t="e">
        <f t="shared" si="2"/>
        <v>#DIV/0!</v>
      </c>
      <c r="I39" s="24">
        <f t="shared" si="3"/>
        <v>0</v>
      </c>
      <c r="J39" s="23" t="e">
        <f t="shared" si="4"/>
        <v>#DIV/0!</v>
      </c>
    </row>
    <row r="40" spans="1:10" ht="27.6" hidden="1" x14ac:dyDescent="0.3">
      <c r="A40" s="25" t="s">
        <v>70</v>
      </c>
      <c r="B40" s="26" t="s">
        <v>71</v>
      </c>
      <c r="C40" s="27"/>
      <c r="D40" s="27"/>
      <c r="E40" s="27"/>
      <c r="F40" s="27"/>
      <c r="G40" s="28" t="e">
        <f t="shared" si="1"/>
        <v>#DIV/0!</v>
      </c>
      <c r="H40" s="28" t="e">
        <f t="shared" si="2"/>
        <v>#DIV/0!</v>
      </c>
      <c r="I40" s="29">
        <f t="shared" si="3"/>
        <v>0</v>
      </c>
      <c r="J40" s="28" t="e">
        <f t="shared" si="4"/>
        <v>#DIV/0!</v>
      </c>
    </row>
    <row r="41" spans="1:10" s="42" customFormat="1" x14ac:dyDescent="0.3">
      <c r="A41" s="36">
        <v>6000</v>
      </c>
      <c r="B41" s="37" t="s">
        <v>72</v>
      </c>
      <c r="C41" s="43">
        <f>SUM(C42:C47)</f>
        <v>67926</v>
      </c>
      <c r="D41" s="43">
        <f t="shared" ref="D41:F48" si="9">SUM(D42:D47)</f>
        <v>16000</v>
      </c>
      <c r="E41" s="43">
        <f t="shared" si="9"/>
        <v>16000</v>
      </c>
      <c r="F41" s="43">
        <f t="shared" si="9"/>
        <v>14933</v>
      </c>
      <c r="G41" s="39">
        <f t="shared" si="1"/>
        <v>93.331249999999997</v>
      </c>
      <c r="H41" s="39">
        <f t="shared" si="2"/>
        <v>93.331249999999997</v>
      </c>
      <c r="I41" s="40">
        <f t="shared" si="3"/>
        <v>-52993</v>
      </c>
      <c r="J41" s="41">
        <f t="shared" si="4"/>
        <v>21.98421811971852</v>
      </c>
    </row>
    <row r="42" spans="1:10" ht="27.6" hidden="1" x14ac:dyDescent="0.3">
      <c r="A42" s="15" t="s">
        <v>73</v>
      </c>
      <c r="B42" s="16" t="s">
        <v>74</v>
      </c>
      <c r="C42" s="17"/>
      <c r="D42" s="17"/>
      <c r="E42" s="17"/>
      <c r="F42" s="17">
        <v>0</v>
      </c>
      <c r="G42" s="18" t="e">
        <f t="shared" si="1"/>
        <v>#DIV/0!</v>
      </c>
      <c r="H42" s="18" t="e">
        <f t="shared" si="2"/>
        <v>#DIV/0!</v>
      </c>
      <c r="I42" s="19">
        <f t="shared" si="3"/>
        <v>0</v>
      </c>
      <c r="J42" s="18"/>
    </row>
    <row r="43" spans="1:10" ht="41.4" hidden="1" x14ac:dyDescent="0.3">
      <c r="A43" s="20" t="s">
        <v>75</v>
      </c>
      <c r="B43" s="21" t="s">
        <v>76</v>
      </c>
      <c r="C43" s="22"/>
      <c r="D43" s="22"/>
      <c r="E43" s="22"/>
      <c r="F43" s="22"/>
      <c r="G43" s="23" t="e">
        <f t="shared" si="1"/>
        <v>#DIV/0!</v>
      </c>
      <c r="H43" s="23" t="e">
        <f t="shared" si="2"/>
        <v>#DIV/0!</v>
      </c>
      <c r="I43" s="24">
        <f t="shared" si="3"/>
        <v>0</v>
      </c>
      <c r="J43" s="23" t="e">
        <f t="shared" si="4"/>
        <v>#DIV/0!</v>
      </c>
    </row>
    <row r="44" spans="1:10" x14ac:dyDescent="0.3">
      <c r="A44" s="20" t="s">
        <v>77</v>
      </c>
      <c r="B44" s="21" t="s">
        <v>78</v>
      </c>
      <c r="C44" s="22">
        <v>67926</v>
      </c>
      <c r="D44" s="22">
        <v>16000</v>
      </c>
      <c r="E44" s="22">
        <v>16000</v>
      </c>
      <c r="F44" s="22">
        <v>14933</v>
      </c>
      <c r="G44" s="23">
        <f t="shared" si="1"/>
        <v>93.331249999999997</v>
      </c>
      <c r="H44" s="23">
        <f t="shared" si="2"/>
        <v>93.331249999999997</v>
      </c>
      <c r="I44" s="24">
        <f t="shared" si="3"/>
        <v>-52993</v>
      </c>
      <c r="J44" s="23">
        <f t="shared" si="4"/>
        <v>21.98421811971852</v>
      </c>
    </row>
    <row r="45" spans="1:10" hidden="1" x14ac:dyDescent="0.3">
      <c r="A45" s="20" t="s">
        <v>79</v>
      </c>
      <c r="B45" s="21" t="s">
        <v>80</v>
      </c>
      <c r="C45" s="22"/>
      <c r="D45" s="22"/>
      <c r="E45" s="22"/>
      <c r="F45" s="22"/>
      <c r="G45" s="23" t="e">
        <f t="shared" si="1"/>
        <v>#DIV/0!</v>
      </c>
      <c r="H45" s="23" t="e">
        <f t="shared" si="2"/>
        <v>#DIV/0!</v>
      </c>
      <c r="I45" s="24">
        <f t="shared" si="3"/>
        <v>0</v>
      </c>
      <c r="J45" s="23"/>
    </row>
    <row r="46" spans="1:10" ht="69" hidden="1" x14ac:dyDescent="0.3">
      <c r="A46" s="20" t="s">
        <v>81</v>
      </c>
      <c r="B46" s="21" t="s">
        <v>82</v>
      </c>
      <c r="C46" s="22"/>
      <c r="D46" s="22"/>
      <c r="E46" s="22"/>
      <c r="F46" s="22"/>
      <c r="G46" s="23" t="e">
        <f t="shared" si="1"/>
        <v>#DIV/0!</v>
      </c>
      <c r="H46" s="23" t="e">
        <f t="shared" si="2"/>
        <v>#DIV/0!</v>
      </c>
      <c r="I46" s="24">
        <f t="shared" si="3"/>
        <v>0</v>
      </c>
      <c r="J46" s="23" t="e">
        <f t="shared" si="4"/>
        <v>#DIV/0!</v>
      </c>
    </row>
    <row r="47" spans="1:10" ht="27.6" hidden="1" x14ac:dyDescent="0.3">
      <c r="A47" s="25" t="s">
        <v>83</v>
      </c>
      <c r="B47" s="26" t="s">
        <v>84</v>
      </c>
      <c r="C47" s="27"/>
      <c r="D47" s="27">
        <v>0</v>
      </c>
      <c r="E47" s="27">
        <v>0</v>
      </c>
      <c r="F47" s="27">
        <v>0</v>
      </c>
      <c r="G47" s="28" t="e">
        <f t="shared" si="1"/>
        <v>#DIV/0!</v>
      </c>
      <c r="H47" s="28" t="e">
        <f t="shared" si="2"/>
        <v>#DIV/0!</v>
      </c>
      <c r="I47" s="29">
        <f t="shared" si="3"/>
        <v>0</v>
      </c>
      <c r="J47" s="28"/>
    </row>
    <row r="48" spans="1:10" s="42" customFormat="1" x14ac:dyDescent="0.3">
      <c r="A48" s="36">
        <v>7000</v>
      </c>
      <c r="B48" s="37" t="s">
        <v>85</v>
      </c>
      <c r="C48" s="43">
        <f>SUM(C49:C54)</f>
        <v>49702</v>
      </c>
      <c r="D48" s="43">
        <f t="shared" si="9"/>
        <v>0</v>
      </c>
      <c r="E48" s="43">
        <f t="shared" si="9"/>
        <v>0</v>
      </c>
      <c r="F48" s="43">
        <f t="shared" si="9"/>
        <v>0</v>
      </c>
      <c r="G48" s="39" t="e">
        <f t="shared" si="1"/>
        <v>#DIV/0!</v>
      </c>
      <c r="H48" s="39" t="e">
        <f t="shared" si="2"/>
        <v>#DIV/0!</v>
      </c>
      <c r="I48" s="40">
        <f t="shared" si="3"/>
        <v>-49702</v>
      </c>
      <c r="J48" s="41">
        <f t="shared" si="4"/>
        <v>0</v>
      </c>
    </row>
    <row r="49" spans="1:10" hidden="1" x14ac:dyDescent="0.3">
      <c r="A49" s="15" t="s">
        <v>86</v>
      </c>
      <c r="B49" s="16" t="s">
        <v>87</v>
      </c>
      <c r="C49" s="17"/>
      <c r="D49" s="17">
        <v>0</v>
      </c>
      <c r="E49" s="17">
        <v>0</v>
      </c>
      <c r="F49" s="17">
        <v>0</v>
      </c>
      <c r="G49" s="18" t="e">
        <f t="shared" si="1"/>
        <v>#DIV/0!</v>
      </c>
      <c r="H49" s="18" t="e">
        <f t="shared" si="2"/>
        <v>#DIV/0!</v>
      </c>
      <c r="I49" s="19">
        <f t="shared" si="3"/>
        <v>0</v>
      </c>
      <c r="J49" s="18"/>
    </row>
    <row r="50" spans="1:10" x14ac:dyDescent="0.3">
      <c r="A50" s="44">
        <v>7130</v>
      </c>
      <c r="B50" s="16" t="s">
        <v>88</v>
      </c>
      <c r="C50" s="17">
        <v>49702</v>
      </c>
      <c r="D50" s="17"/>
      <c r="E50" s="17"/>
      <c r="F50" s="17"/>
      <c r="G50" s="18"/>
      <c r="H50" s="18"/>
      <c r="I50" s="19">
        <f t="shared" si="3"/>
        <v>-49702</v>
      </c>
      <c r="J50" s="18">
        <f t="shared" si="4"/>
        <v>0</v>
      </c>
    </row>
    <row r="51" spans="1:10" hidden="1" x14ac:dyDescent="0.3">
      <c r="A51" s="20" t="s">
        <v>89</v>
      </c>
      <c r="B51" s="21" t="s">
        <v>90</v>
      </c>
      <c r="C51" s="22"/>
      <c r="D51" s="22"/>
      <c r="E51" s="22"/>
      <c r="F51" s="22"/>
      <c r="G51" s="23" t="e">
        <f t="shared" si="1"/>
        <v>#DIV/0!</v>
      </c>
      <c r="H51" s="23" t="e">
        <f t="shared" si="2"/>
        <v>#DIV/0!</v>
      </c>
      <c r="I51" s="24">
        <f t="shared" si="3"/>
        <v>0</v>
      </c>
      <c r="J51" s="23" t="e">
        <f t="shared" si="4"/>
        <v>#DIV/0!</v>
      </c>
    </row>
    <row r="52" spans="1:10" ht="27.6" hidden="1" x14ac:dyDescent="0.3">
      <c r="A52" s="20" t="s">
        <v>91</v>
      </c>
      <c r="B52" s="21" t="s">
        <v>92</v>
      </c>
      <c r="C52" s="22"/>
      <c r="D52" s="22"/>
      <c r="E52" s="22"/>
      <c r="F52" s="22"/>
      <c r="G52" s="23" t="e">
        <f t="shared" si="1"/>
        <v>#DIV/0!</v>
      </c>
      <c r="H52" s="23" t="e">
        <f t="shared" si="2"/>
        <v>#DIV/0!</v>
      </c>
      <c r="I52" s="24">
        <f t="shared" si="3"/>
        <v>0</v>
      </c>
      <c r="J52" s="23" t="e">
        <f t="shared" si="4"/>
        <v>#DIV/0!</v>
      </c>
    </row>
    <row r="53" spans="1:10" hidden="1" x14ac:dyDescent="0.3">
      <c r="A53" s="20" t="s">
        <v>93</v>
      </c>
      <c r="B53" s="21" t="s">
        <v>94</v>
      </c>
      <c r="C53" s="22"/>
      <c r="D53" s="22"/>
      <c r="E53" s="22"/>
      <c r="F53" s="22"/>
      <c r="G53" s="23" t="e">
        <f t="shared" si="1"/>
        <v>#DIV/0!</v>
      </c>
      <c r="H53" s="23" t="e">
        <f t="shared" si="2"/>
        <v>#DIV/0!</v>
      </c>
      <c r="I53" s="24">
        <f t="shared" si="3"/>
        <v>0</v>
      </c>
      <c r="J53" s="23"/>
    </row>
    <row r="54" spans="1:10" ht="27.6" hidden="1" x14ac:dyDescent="0.3">
      <c r="A54" s="25" t="s">
        <v>95</v>
      </c>
      <c r="B54" s="26" t="s">
        <v>96</v>
      </c>
      <c r="C54" s="27"/>
      <c r="D54" s="27"/>
      <c r="E54" s="27"/>
      <c r="F54" s="27"/>
      <c r="G54" s="28" t="e">
        <f t="shared" si="1"/>
        <v>#DIV/0!</v>
      </c>
      <c r="H54" s="28" t="e">
        <f t="shared" si="2"/>
        <v>#DIV/0!</v>
      </c>
      <c r="I54" s="29">
        <f t="shared" si="3"/>
        <v>0</v>
      </c>
      <c r="J54" s="28" t="e">
        <f t="shared" si="4"/>
        <v>#DIV/0!</v>
      </c>
    </row>
    <row r="55" spans="1:10" s="42" customFormat="1" hidden="1" x14ac:dyDescent="0.3">
      <c r="A55" s="36">
        <v>8000</v>
      </c>
      <c r="B55" s="37" t="s">
        <v>97</v>
      </c>
      <c r="C55" s="43">
        <f>SUM(C56:C58)</f>
        <v>0</v>
      </c>
      <c r="D55" s="43">
        <f t="shared" ref="D55:F55" si="10">SUM(D56:D58)</f>
        <v>0</v>
      </c>
      <c r="E55" s="43">
        <f t="shared" si="10"/>
        <v>0</v>
      </c>
      <c r="F55" s="43">
        <f t="shared" si="10"/>
        <v>0</v>
      </c>
      <c r="G55" s="39" t="e">
        <f t="shared" si="1"/>
        <v>#DIV/0!</v>
      </c>
      <c r="H55" s="39" t="e">
        <f t="shared" si="2"/>
        <v>#DIV/0!</v>
      </c>
      <c r="I55" s="40">
        <f t="shared" si="3"/>
        <v>0</v>
      </c>
      <c r="J55" s="41" t="e">
        <f t="shared" si="4"/>
        <v>#DIV/0!</v>
      </c>
    </row>
    <row r="56" spans="1:10" ht="27.6" hidden="1" x14ac:dyDescent="0.3">
      <c r="A56" s="15" t="s">
        <v>98</v>
      </c>
      <c r="B56" s="16" t="s">
        <v>99</v>
      </c>
      <c r="C56" s="17"/>
      <c r="D56" s="17"/>
      <c r="E56" s="17"/>
      <c r="F56" s="17"/>
      <c r="G56" s="18" t="e">
        <f t="shared" si="1"/>
        <v>#DIV/0!</v>
      </c>
      <c r="H56" s="18" t="e">
        <f t="shared" si="2"/>
        <v>#DIV/0!</v>
      </c>
      <c r="I56" s="19">
        <f t="shared" si="3"/>
        <v>0</v>
      </c>
      <c r="J56" s="18"/>
    </row>
    <row r="57" spans="1:10" hidden="1" x14ac:dyDescent="0.3">
      <c r="A57" s="20" t="s">
        <v>100</v>
      </c>
      <c r="B57" s="21" t="s">
        <v>101</v>
      </c>
      <c r="C57" s="22"/>
      <c r="D57" s="22"/>
      <c r="E57" s="22"/>
      <c r="F57" s="22"/>
      <c r="G57" s="23" t="e">
        <f t="shared" si="1"/>
        <v>#DIV/0!</v>
      </c>
      <c r="H57" s="23" t="e">
        <f t="shared" si="2"/>
        <v>#DIV/0!</v>
      </c>
      <c r="I57" s="24">
        <f t="shared" si="3"/>
        <v>0</v>
      </c>
      <c r="J57" s="23" t="e">
        <f t="shared" si="4"/>
        <v>#DIV/0!</v>
      </c>
    </row>
    <row r="58" spans="1:10" hidden="1" x14ac:dyDescent="0.3">
      <c r="A58" s="25" t="s">
        <v>102</v>
      </c>
      <c r="B58" s="26" t="s">
        <v>103</v>
      </c>
      <c r="C58" s="27"/>
      <c r="D58" s="27"/>
      <c r="E58" s="27"/>
      <c r="F58" s="27">
        <v>0</v>
      </c>
      <c r="G58" s="28" t="e">
        <f t="shared" si="1"/>
        <v>#DIV/0!</v>
      </c>
      <c r="H58" s="28"/>
      <c r="I58" s="29">
        <f t="shared" si="3"/>
        <v>0</v>
      </c>
      <c r="J58" s="28"/>
    </row>
    <row r="59" spans="1:10" s="42" customFormat="1" x14ac:dyDescent="0.3">
      <c r="A59" s="36">
        <v>9000</v>
      </c>
      <c r="B59" s="37" t="s">
        <v>104</v>
      </c>
      <c r="C59" s="43">
        <f>SUM(C60:C63)</f>
        <v>0</v>
      </c>
      <c r="D59" s="43">
        <f>SUM(D60:D63)</f>
        <v>5000</v>
      </c>
      <c r="E59" s="43">
        <f t="shared" ref="E59:F59" si="11">SUM(E60:E63)</f>
        <v>5000</v>
      </c>
      <c r="F59" s="43">
        <f t="shared" si="11"/>
        <v>0</v>
      </c>
      <c r="G59" s="39">
        <f t="shared" si="1"/>
        <v>0</v>
      </c>
      <c r="H59" s="39">
        <f t="shared" si="2"/>
        <v>0</v>
      </c>
      <c r="I59" s="40">
        <f t="shared" si="3"/>
        <v>0</v>
      </c>
      <c r="J59" s="41" t="e">
        <f t="shared" si="4"/>
        <v>#DIV/0!</v>
      </c>
    </row>
    <row r="60" spans="1:10" ht="41.4" hidden="1" x14ac:dyDescent="0.3">
      <c r="A60" s="44" t="s">
        <v>105</v>
      </c>
      <c r="B60" s="16" t="s">
        <v>106</v>
      </c>
      <c r="C60" s="17"/>
      <c r="D60" s="17"/>
      <c r="E60" s="17"/>
      <c r="F60" s="17"/>
      <c r="G60" s="18" t="e">
        <f t="shared" si="1"/>
        <v>#DIV/0!</v>
      </c>
      <c r="H60" s="18" t="e">
        <f t="shared" si="2"/>
        <v>#DIV/0!</v>
      </c>
      <c r="I60" s="19">
        <f t="shared" si="3"/>
        <v>0</v>
      </c>
      <c r="J60" s="18" t="e">
        <f t="shared" si="4"/>
        <v>#DIV/0!</v>
      </c>
    </row>
    <row r="61" spans="1:10" s="30" customFormat="1" ht="41.4" hidden="1" x14ac:dyDescent="0.3">
      <c r="A61" s="45">
        <v>9430</v>
      </c>
      <c r="B61" s="46" t="s">
        <v>107</v>
      </c>
      <c r="C61" s="47"/>
      <c r="D61" s="47"/>
      <c r="E61" s="47"/>
      <c r="F61" s="47"/>
      <c r="G61" s="48" t="e">
        <f t="shared" si="1"/>
        <v>#DIV/0!</v>
      </c>
      <c r="H61" s="48" t="e">
        <f t="shared" si="2"/>
        <v>#DIV/0!</v>
      </c>
      <c r="I61" s="49"/>
      <c r="J61" s="48"/>
    </row>
    <row r="62" spans="1:10" x14ac:dyDescent="0.3">
      <c r="A62" s="50" t="s">
        <v>108</v>
      </c>
      <c r="B62" s="21" t="s">
        <v>109</v>
      </c>
      <c r="C62" s="22"/>
      <c r="D62" s="22">
        <v>5000</v>
      </c>
      <c r="E62" s="22">
        <v>5000</v>
      </c>
      <c r="F62" s="22"/>
      <c r="G62" s="23">
        <f t="shared" si="1"/>
        <v>0</v>
      </c>
      <c r="H62" s="23">
        <f t="shared" si="2"/>
        <v>0</v>
      </c>
      <c r="I62" s="24">
        <f t="shared" si="3"/>
        <v>0</v>
      </c>
      <c r="J62" s="23" t="e">
        <f t="shared" si="4"/>
        <v>#DIV/0!</v>
      </c>
    </row>
    <row r="63" spans="1:10" s="30" customFormat="1" ht="41.4" hidden="1" x14ac:dyDescent="0.3">
      <c r="A63" s="51">
        <v>9800</v>
      </c>
      <c r="B63" s="46" t="s">
        <v>110</v>
      </c>
      <c r="C63" s="47"/>
      <c r="D63" s="47"/>
      <c r="E63" s="47"/>
      <c r="F63" s="47"/>
      <c r="G63" s="48" t="e">
        <f t="shared" si="1"/>
        <v>#DIV/0!</v>
      </c>
      <c r="H63" s="48" t="e">
        <f t="shared" si="2"/>
        <v>#DIV/0!</v>
      </c>
      <c r="I63" s="49"/>
      <c r="J63" s="34"/>
    </row>
    <row r="64" spans="1:10" ht="15.6" x14ac:dyDescent="0.3">
      <c r="A64" s="52" t="s">
        <v>111</v>
      </c>
      <c r="B64" s="53" t="s">
        <v>112</v>
      </c>
      <c r="C64" s="54">
        <f>C13+C18+C27+C31+C37+C41+C48+C55+C59</f>
        <v>1938828</v>
      </c>
      <c r="D64" s="54">
        <f t="shared" ref="D64:F64" si="12">D13+D18+D27+D31+D37+D41+D48+D55+D59</f>
        <v>2423200</v>
      </c>
      <c r="E64" s="54">
        <f t="shared" si="12"/>
        <v>2423200</v>
      </c>
      <c r="F64" s="54">
        <f t="shared" si="12"/>
        <v>2132613</v>
      </c>
      <c r="G64" s="55">
        <f t="shared" si="1"/>
        <v>88.008129745790683</v>
      </c>
      <c r="H64" s="55">
        <f t="shared" si="2"/>
        <v>88.008129745790683</v>
      </c>
      <c r="I64" s="56">
        <f t="shared" si="3"/>
        <v>193785</v>
      </c>
      <c r="J64" s="57">
        <f t="shared" si="4"/>
        <v>109.99495571551475</v>
      </c>
    </row>
    <row r="65" spans="1:10" s="30" customFormat="1" ht="14.4" hidden="1" x14ac:dyDescent="0.3">
      <c r="A65" s="58"/>
      <c r="B65" s="59" t="s">
        <v>113</v>
      </c>
      <c r="C65" s="60"/>
      <c r="D65" s="60"/>
      <c r="E65" s="60"/>
      <c r="F65" s="60"/>
      <c r="G65" s="61"/>
      <c r="H65" s="61"/>
      <c r="I65" s="62"/>
      <c r="J65" s="63"/>
    </row>
    <row r="66" spans="1:10" s="30" customFormat="1" ht="27.6" hidden="1" x14ac:dyDescent="0.3">
      <c r="A66" s="64">
        <v>8831</v>
      </c>
      <c r="B66" s="65" t="s">
        <v>114</v>
      </c>
      <c r="C66" s="66"/>
      <c r="D66" s="66"/>
      <c r="E66" s="66"/>
      <c r="F66" s="66"/>
      <c r="G66" s="67" t="e">
        <f t="shared" si="1"/>
        <v>#DIV/0!</v>
      </c>
      <c r="H66" s="67"/>
      <c r="I66" s="68">
        <f t="shared" si="3"/>
        <v>0</v>
      </c>
      <c r="J66" s="69"/>
    </row>
    <row r="67" spans="1:10" s="30" customFormat="1" ht="15.75" customHeight="1" x14ac:dyDescent="0.3">
      <c r="A67" s="70"/>
      <c r="B67" s="71" t="s">
        <v>115</v>
      </c>
      <c r="C67" s="72"/>
      <c r="D67" s="72"/>
      <c r="E67" s="72"/>
      <c r="F67" s="73"/>
      <c r="G67" s="74"/>
      <c r="H67" s="74"/>
      <c r="I67" s="75"/>
      <c r="J67" s="76"/>
    </row>
    <row r="68" spans="1:10" s="30" customFormat="1" x14ac:dyDescent="0.3">
      <c r="A68" s="77">
        <v>200000</v>
      </c>
      <c r="B68" s="78" t="s">
        <v>116</v>
      </c>
      <c r="C68" s="79"/>
      <c r="D68" s="79">
        <f>D69</f>
        <v>0</v>
      </c>
      <c r="E68" s="79"/>
      <c r="F68" s="79">
        <f>F69</f>
        <v>0</v>
      </c>
      <c r="G68" s="80" t="e">
        <f t="shared" si="1"/>
        <v>#DIV/0!</v>
      </c>
      <c r="H68" s="80"/>
      <c r="I68" s="81"/>
      <c r="J68" s="81"/>
    </row>
    <row r="69" spans="1:10" s="30" customFormat="1" x14ac:dyDescent="0.3">
      <c r="A69" s="82">
        <v>208000</v>
      </c>
      <c r="B69" s="83" t="s">
        <v>117</v>
      </c>
      <c r="C69" s="84"/>
      <c r="D69" s="84">
        <f>D70+D71</f>
        <v>0</v>
      </c>
      <c r="E69" s="84"/>
      <c r="F69" s="84">
        <f>F70+F71</f>
        <v>0</v>
      </c>
      <c r="G69" s="85" t="e">
        <f t="shared" si="1"/>
        <v>#DIV/0!</v>
      </c>
      <c r="H69" s="85"/>
      <c r="I69" s="86"/>
      <c r="J69" s="86"/>
    </row>
    <row r="70" spans="1:10" s="30" customFormat="1" x14ac:dyDescent="0.3">
      <c r="A70" s="86">
        <v>208100</v>
      </c>
      <c r="B70" s="87" t="s">
        <v>118</v>
      </c>
      <c r="C70" s="88"/>
      <c r="D70" s="88"/>
      <c r="E70" s="88"/>
      <c r="F70" s="86"/>
      <c r="G70" s="85" t="e">
        <f t="shared" si="1"/>
        <v>#DIV/0!</v>
      </c>
      <c r="H70" s="85"/>
      <c r="I70" s="86"/>
      <c r="J70" s="86"/>
    </row>
    <row r="71" spans="1:10" s="30" customFormat="1" ht="27.6" x14ac:dyDescent="0.3">
      <c r="A71" s="86">
        <v>208400</v>
      </c>
      <c r="B71" s="87" t="s">
        <v>119</v>
      </c>
      <c r="C71" s="88"/>
      <c r="D71" s="88"/>
      <c r="E71" s="88"/>
      <c r="F71" s="86"/>
      <c r="G71" s="85" t="e">
        <f t="shared" si="1"/>
        <v>#DIV/0!</v>
      </c>
      <c r="H71" s="85"/>
      <c r="I71" s="86"/>
      <c r="J71" s="86"/>
    </row>
    <row r="72" spans="1:10" s="30" customFormat="1" x14ac:dyDescent="0.3">
      <c r="A72" s="82">
        <v>600000</v>
      </c>
      <c r="B72" s="83" t="s">
        <v>120</v>
      </c>
      <c r="C72" s="84"/>
      <c r="D72" s="84">
        <f>D73</f>
        <v>468700</v>
      </c>
      <c r="E72" s="84">
        <v>468700</v>
      </c>
      <c r="F72" s="84">
        <f>F73</f>
        <v>0</v>
      </c>
      <c r="G72" s="85">
        <f t="shared" si="1"/>
        <v>0</v>
      </c>
      <c r="H72" s="85"/>
      <c r="I72" s="86"/>
      <c r="J72" s="86"/>
    </row>
    <row r="73" spans="1:10" s="30" customFormat="1" x14ac:dyDescent="0.3">
      <c r="A73" s="82">
        <v>602000</v>
      </c>
      <c r="B73" s="83" t="s">
        <v>121</v>
      </c>
      <c r="C73" s="84"/>
      <c r="D73" s="84">
        <f>D74+D75</f>
        <v>468700</v>
      </c>
      <c r="E73" s="84">
        <v>468700</v>
      </c>
      <c r="F73" s="84">
        <f>F74+F75</f>
        <v>0</v>
      </c>
      <c r="G73" s="85">
        <f t="shared" si="1"/>
        <v>0</v>
      </c>
      <c r="H73" s="85"/>
      <c r="I73" s="86"/>
      <c r="J73" s="86"/>
    </row>
    <row r="74" spans="1:10" s="30" customFormat="1" x14ac:dyDescent="0.3">
      <c r="A74" s="86">
        <v>602100</v>
      </c>
      <c r="B74" s="87" t="s">
        <v>118</v>
      </c>
      <c r="C74" s="88"/>
      <c r="D74" s="88">
        <v>468700</v>
      </c>
      <c r="E74" s="88">
        <v>468700</v>
      </c>
      <c r="F74" s="86"/>
      <c r="G74" s="85">
        <f t="shared" si="1"/>
        <v>0</v>
      </c>
      <c r="H74" s="85"/>
      <c r="I74" s="86"/>
      <c r="J74" s="86"/>
    </row>
    <row r="75" spans="1:10" s="30" customFormat="1" ht="27.6" x14ac:dyDescent="0.3">
      <c r="A75" s="86">
        <v>602400</v>
      </c>
      <c r="B75" s="87" t="s">
        <v>119</v>
      </c>
      <c r="C75" s="88"/>
      <c r="D75" s="88"/>
      <c r="E75" s="88"/>
      <c r="F75" s="86"/>
      <c r="G75" s="85" t="e">
        <f t="shared" si="1"/>
        <v>#DIV/0!</v>
      </c>
      <c r="H75" s="85"/>
      <c r="I75" s="86"/>
      <c r="J75" s="86"/>
    </row>
    <row r="76" spans="1:10" s="30" customFormat="1" ht="28.5" customHeight="1" x14ac:dyDescent="0.3">
      <c r="A76" s="89"/>
      <c r="B76" s="90" t="s">
        <v>122</v>
      </c>
      <c r="C76" s="91"/>
      <c r="D76" s="91"/>
      <c r="E76" s="91"/>
      <c r="F76" s="91"/>
      <c r="G76" s="92"/>
      <c r="H76" s="92"/>
      <c r="I76" s="93"/>
      <c r="J76" s="94"/>
    </row>
    <row r="77" spans="1:10" s="95" customFormat="1" hidden="1" x14ac:dyDescent="0.3">
      <c r="A77" s="96" t="s">
        <v>20</v>
      </c>
      <c r="B77" s="37" t="s">
        <v>21</v>
      </c>
      <c r="C77" s="97">
        <f>C78+C79+C80</f>
        <v>0</v>
      </c>
      <c r="D77" s="97">
        <f>D78+D79+D80</f>
        <v>0</v>
      </c>
      <c r="E77" s="97">
        <f t="shared" ref="E77:F77" si="13">E78+E79+E80</f>
        <v>0</v>
      </c>
      <c r="F77" s="97">
        <f t="shared" si="13"/>
        <v>0</v>
      </c>
      <c r="G77" s="39" t="e">
        <f t="shared" ref="G77:G126" si="14">F77/D77*100</f>
        <v>#DIV/0!</v>
      </c>
      <c r="H77" s="39" t="e">
        <f t="shared" ref="H77:H117" si="15">F77/E77*100</f>
        <v>#DIV/0!</v>
      </c>
      <c r="I77" s="40">
        <f t="shared" ref="I77:I117" si="16">F77-C77</f>
        <v>0</v>
      </c>
      <c r="J77" s="41" t="e">
        <f t="shared" ref="J77:J97" si="17">F77/C77*100</f>
        <v>#DIV/0!</v>
      </c>
    </row>
    <row r="78" spans="1:10" ht="55.2" hidden="1" x14ac:dyDescent="0.3">
      <c r="A78" s="15" t="s">
        <v>22</v>
      </c>
      <c r="B78" s="16" t="s">
        <v>23</v>
      </c>
      <c r="C78" s="98"/>
      <c r="D78" s="99"/>
      <c r="E78" s="17"/>
      <c r="F78" s="17"/>
      <c r="G78" s="80" t="e">
        <f t="shared" si="14"/>
        <v>#DIV/0!</v>
      </c>
      <c r="H78" s="80"/>
      <c r="I78" s="100">
        <f t="shared" si="16"/>
        <v>0</v>
      </c>
      <c r="J78" s="80" t="e">
        <f t="shared" si="17"/>
        <v>#DIV/0!</v>
      </c>
    </row>
    <row r="79" spans="1:10" ht="27.6" hidden="1" x14ac:dyDescent="0.3">
      <c r="A79" s="20" t="s">
        <v>24</v>
      </c>
      <c r="B79" s="21" t="s">
        <v>25</v>
      </c>
      <c r="C79" s="88"/>
      <c r="D79" s="101"/>
      <c r="E79" s="22"/>
      <c r="F79" s="22"/>
      <c r="G79" s="85" t="e">
        <f t="shared" si="14"/>
        <v>#DIV/0!</v>
      </c>
      <c r="H79" s="85" t="e">
        <f t="shared" si="15"/>
        <v>#DIV/0!</v>
      </c>
      <c r="I79" s="102">
        <f t="shared" si="16"/>
        <v>0</v>
      </c>
      <c r="J79" s="85"/>
    </row>
    <row r="80" spans="1:10" s="30" customFormat="1" hidden="1" x14ac:dyDescent="0.3">
      <c r="A80" s="103" t="s">
        <v>26</v>
      </c>
      <c r="B80" s="46" t="s">
        <v>27</v>
      </c>
      <c r="C80" s="104"/>
      <c r="D80" s="105"/>
      <c r="E80" s="47"/>
      <c r="F80" s="47"/>
      <c r="G80" s="106"/>
      <c r="H80" s="106"/>
      <c r="I80" s="107"/>
      <c r="J80" s="108"/>
    </row>
    <row r="81" spans="1:10" s="30" customFormat="1" x14ac:dyDescent="0.3">
      <c r="A81" s="36">
        <v>1000</v>
      </c>
      <c r="B81" s="37" t="s">
        <v>30</v>
      </c>
      <c r="C81" s="109">
        <f>C82+C83+C85</f>
        <v>25670</v>
      </c>
      <c r="D81" s="109">
        <f>D82+D83+D85+D84+D86</f>
        <v>44110</v>
      </c>
      <c r="E81" s="109">
        <f t="shared" ref="E81:F81" si="18">E82+E83+E85+E84+E86</f>
        <v>44110</v>
      </c>
      <c r="F81" s="109">
        <f t="shared" si="18"/>
        <v>26115</v>
      </c>
      <c r="G81" s="39">
        <f t="shared" si="14"/>
        <v>59.204262072092497</v>
      </c>
      <c r="H81" s="39">
        <f t="shared" si="15"/>
        <v>59.204262072092497</v>
      </c>
      <c r="I81" s="40">
        <f t="shared" si="16"/>
        <v>445</v>
      </c>
      <c r="J81" s="41">
        <f t="shared" si="17"/>
        <v>101.73354109855863</v>
      </c>
    </row>
    <row r="82" spans="1:10" x14ac:dyDescent="0.3">
      <c r="A82" s="15" t="s">
        <v>31</v>
      </c>
      <c r="B82" s="16" t="s">
        <v>32</v>
      </c>
      <c r="C82" s="110">
        <v>25670</v>
      </c>
      <c r="D82" s="99">
        <v>44110</v>
      </c>
      <c r="E82" s="17">
        <v>44110</v>
      </c>
      <c r="F82" s="17">
        <v>26115</v>
      </c>
      <c r="G82" s="80">
        <f t="shared" si="14"/>
        <v>59.204262072092497</v>
      </c>
      <c r="H82" s="80">
        <f t="shared" si="15"/>
        <v>59.204262072092497</v>
      </c>
      <c r="I82" s="100">
        <f t="shared" si="16"/>
        <v>445</v>
      </c>
      <c r="J82" s="80">
        <f t="shared" si="17"/>
        <v>101.73354109855863</v>
      </c>
    </row>
    <row r="83" spans="1:10" ht="41.4" hidden="1" x14ac:dyDescent="0.3">
      <c r="A83" s="20" t="s">
        <v>33</v>
      </c>
      <c r="B83" s="21" t="s">
        <v>34</v>
      </c>
      <c r="C83" s="88"/>
      <c r="D83" s="101"/>
      <c r="E83" s="22"/>
      <c r="F83" s="22"/>
      <c r="G83" s="85" t="e">
        <f t="shared" si="14"/>
        <v>#DIV/0!</v>
      </c>
      <c r="H83" s="85" t="e">
        <f t="shared" si="15"/>
        <v>#DIV/0!</v>
      </c>
      <c r="I83" s="102">
        <f t="shared" si="16"/>
        <v>0</v>
      </c>
      <c r="J83" s="85" t="e">
        <f t="shared" si="17"/>
        <v>#DIV/0!</v>
      </c>
    </row>
    <row r="84" spans="1:10" s="30" customFormat="1" ht="27.6" hidden="1" x14ac:dyDescent="0.3">
      <c r="A84" s="111">
        <v>1090</v>
      </c>
      <c r="B84" s="26" t="s">
        <v>36</v>
      </c>
      <c r="C84" s="112"/>
      <c r="D84" s="113"/>
      <c r="E84" s="27"/>
      <c r="F84" s="27"/>
      <c r="G84" s="114" t="e">
        <f t="shared" si="14"/>
        <v>#DIV/0!</v>
      </c>
      <c r="H84" s="114" t="e">
        <f t="shared" si="15"/>
        <v>#DIV/0!</v>
      </c>
      <c r="I84" s="115"/>
      <c r="J84" s="114"/>
    </row>
    <row r="85" spans="1:10" hidden="1" x14ac:dyDescent="0.3">
      <c r="A85" s="111" t="s">
        <v>37</v>
      </c>
      <c r="B85" s="26" t="s">
        <v>38</v>
      </c>
      <c r="C85" s="112"/>
      <c r="D85" s="113"/>
      <c r="E85" s="27"/>
      <c r="F85" s="27"/>
      <c r="G85" s="114" t="e">
        <f t="shared" si="14"/>
        <v>#DIV/0!</v>
      </c>
      <c r="H85" s="114" t="e">
        <f t="shared" si="15"/>
        <v>#DIV/0!</v>
      </c>
      <c r="I85" s="115">
        <f t="shared" si="16"/>
        <v>0</v>
      </c>
      <c r="J85" s="114" t="e">
        <f t="shared" si="17"/>
        <v>#DIV/0!</v>
      </c>
    </row>
    <row r="86" spans="1:10" s="30" customFormat="1" ht="27.6" hidden="1" x14ac:dyDescent="0.3">
      <c r="A86" s="51">
        <v>1180</v>
      </c>
      <c r="B86" s="32" t="s">
        <v>123</v>
      </c>
      <c r="C86" s="116"/>
      <c r="D86" s="117"/>
      <c r="E86" s="33"/>
      <c r="F86" s="33">
        <v>0</v>
      </c>
      <c r="G86" s="108" t="e">
        <f t="shared" si="14"/>
        <v>#DIV/0!</v>
      </c>
      <c r="H86" s="108" t="e">
        <f t="shared" si="15"/>
        <v>#DIV/0!</v>
      </c>
      <c r="I86" s="118"/>
      <c r="J86" s="108"/>
    </row>
    <row r="87" spans="1:10" s="30" customFormat="1" hidden="1" x14ac:dyDescent="0.3">
      <c r="A87" s="36">
        <v>3000</v>
      </c>
      <c r="B87" s="37" t="s">
        <v>47</v>
      </c>
      <c r="C87" s="109">
        <f>C88+C89</f>
        <v>0</v>
      </c>
      <c r="D87" s="109">
        <f t="shared" ref="D87:F87" si="19">D88+D89</f>
        <v>0</v>
      </c>
      <c r="E87" s="109">
        <f t="shared" si="19"/>
        <v>0</v>
      </c>
      <c r="F87" s="109">
        <f t="shared" si="19"/>
        <v>0</v>
      </c>
      <c r="G87" s="39" t="e">
        <f t="shared" si="14"/>
        <v>#DIV/0!</v>
      </c>
      <c r="H87" s="39" t="e">
        <f t="shared" si="15"/>
        <v>#DIV/0!</v>
      </c>
      <c r="I87" s="40">
        <f t="shared" si="16"/>
        <v>0</v>
      </c>
      <c r="J87" s="41" t="e">
        <f t="shared" si="17"/>
        <v>#DIV/0!</v>
      </c>
    </row>
    <row r="88" spans="1:10" ht="55.2" hidden="1" x14ac:dyDescent="0.3">
      <c r="A88" s="15" t="s">
        <v>48</v>
      </c>
      <c r="B88" s="16" t="s">
        <v>49</v>
      </c>
      <c r="C88" s="110"/>
      <c r="D88" s="99"/>
      <c r="E88" s="17"/>
      <c r="F88" s="17"/>
      <c r="G88" s="80" t="e">
        <f t="shared" si="14"/>
        <v>#DIV/0!</v>
      </c>
      <c r="H88" s="80" t="e">
        <f t="shared" si="15"/>
        <v>#DIV/0!</v>
      </c>
      <c r="I88" s="100">
        <f t="shared" si="16"/>
        <v>0</v>
      </c>
      <c r="J88" s="80" t="e">
        <f t="shared" si="17"/>
        <v>#DIV/0!</v>
      </c>
    </row>
    <row r="89" spans="1:10" ht="27.6" hidden="1" x14ac:dyDescent="0.3">
      <c r="A89" s="25" t="s">
        <v>50</v>
      </c>
      <c r="B89" s="26" t="s">
        <v>51</v>
      </c>
      <c r="C89" s="112"/>
      <c r="D89" s="113"/>
      <c r="E89" s="27"/>
      <c r="F89" s="27"/>
      <c r="G89" s="114" t="e">
        <f t="shared" si="14"/>
        <v>#DIV/0!</v>
      </c>
      <c r="H89" s="114" t="e">
        <f t="shared" si="15"/>
        <v>#DIV/0!</v>
      </c>
      <c r="I89" s="115">
        <f t="shared" si="16"/>
        <v>0</v>
      </c>
      <c r="J89" s="114" t="e">
        <f t="shared" si="17"/>
        <v>#DIV/0!</v>
      </c>
    </row>
    <row r="90" spans="1:10" s="30" customFormat="1" x14ac:dyDescent="0.3">
      <c r="A90" s="36">
        <v>4000</v>
      </c>
      <c r="B90" s="37" t="s">
        <v>54</v>
      </c>
      <c r="C90" s="109">
        <f>C91+C92+C93+C94</f>
        <v>11853</v>
      </c>
      <c r="D90" s="109">
        <f>D91+D92+D93+D94</f>
        <v>14999</v>
      </c>
      <c r="E90" s="109">
        <f t="shared" ref="E90:F90" si="20">E91+E92+E93+E94</f>
        <v>14999</v>
      </c>
      <c r="F90" s="109">
        <f t="shared" si="20"/>
        <v>9983</v>
      </c>
      <c r="G90" s="39">
        <f t="shared" si="14"/>
        <v>66.55777051803453</v>
      </c>
      <c r="H90" s="39">
        <f t="shared" si="15"/>
        <v>66.55777051803453</v>
      </c>
      <c r="I90" s="40">
        <f t="shared" si="16"/>
        <v>-1870</v>
      </c>
      <c r="J90" s="41">
        <f t="shared" si="17"/>
        <v>84.223403357799711</v>
      </c>
    </row>
    <row r="91" spans="1:10" hidden="1" x14ac:dyDescent="0.3">
      <c r="A91" s="15" t="s">
        <v>55</v>
      </c>
      <c r="B91" s="16" t="s">
        <v>56</v>
      </c>
      <c r="C91" s="110"/>
      <c r="D91" s="99"/>
      <c r="E91" s="17"/>
      <c r="F91" s="17"/>
      <c r="G91" s="80" t="e">
        <f t="shared" si="14"/>
        <v>#DIV/0!</v>
      </c>
      <c r="H91" s="80" t="e">
        <f t="shared" si="15"/>
        <v>#DIV/0!</v>
      </c>
      <c r="I91" s="100">
        <f t="shared" si="16"/>
        <v>0</v>
      </c>
      <c r="J91" s="80" t="e">
        <f t="shared" si="17"/>
        <v>#DIV/0!</v>
      </c>
    </row>
    <row r="92" spans="1:10" hidden="1" x14ac:dyDescent="0.3">
      <c r="A92" s="20" t="s">
        <v>57</v>
      </c>
      <c r="B92" s="21" t="s">
        <v>58</v>
      </c>
      <c r="C92" s="88"/>
      <c r="D92" s="101"/>
      <c r="E92" s="22"/>
      <c r="F92" s="22"/>
      <c r="G92" s="85" t="e">
        <f t="shared" si="14"/>
        <v>#DIV/0!</v>
      </c>
      <c r="H92" s="85" t="e">
        <f t="shared" si="15"/>
        <v>#DIV/0!</v>
      </c>
      <c r="I92" s="102">
        <f t="shared" si="16"/>
        <v>0</v>
      </c>
      <c r="J92" s="85" t="e">
        <f t="shared" si="17"/>
        <v>#DIV/0!</v>
      </c>
    </row>
    <row r="93" spans="1:10" ht="27.6" x14ac:dyDescent="0.3">
      <c r="A93" s="25" t="s">
        <v>59</v>
      </c>
      <c r="B93" s="26" t="s">
        <v>60</v>
      </c>
      <c r="C93" s="112">
        <v>11853</v>
      </c>
      <c r="D93" s="113">
        <v>14999</v>
      </c>
      <c r="E93" s="27">
        <v>14999</v>
      </c>
      <c r="F93" s="27">
        <v>9983</v>
      </c>
      <c r="G93" s="114">
        <f t="shared" si="14"/>
        <v>66.55777051803453</v>
      </c>
      <c r="H93" s="114">
        <f t="shared" si="15"/>
        <v>66.55777051803453</v>
      </c>
      <c r="I93" s="115">
        <f t="shared" si="16"/>
        <v>-1870</v>
      </c>
      <c r="J93" s="114">
        <f t="shared" si="17"/>
        <v>84.223403357799711</v>
      </c>
    </row>
    <row r="94" spans="1:10" s="30" customFormat="1" ht="27.6" hidden="1" x14ac:dyDescent="0.3">
      <c r="A94" s="51">
        <v>4081</v>
      </c>
      <c r="B94" s="32" t="s">
        <v>62</v>
      </c>
      <c r="C94" s="116"/>
      <c r="D94" s="117"/>
      <c r="E94" s="33"/>
      <c r="F94" s="33"/>
      <c r="G94" s="108" t="e">
        <f t="shared" si="14"/>
        <v>#DIV/0!</v>
      </c>
      <c r="H94" s="108" t="e">
        <f t="shared" si="15"/>
        <v>#DIV/0!</v>
      </c>
      <c r="I94" s="118"/>
      <c r="J94" s="108"/>
    </row>
    <row r="95" spans="1:10" s="30" customFormat="1" x14ac:dyDescent="0.3">
      <c r="A95" s="36">
        <v>6000</v>
      </c>
      <c r="B95" s="37" t="s">
        <v>72</v>
      </c>
      <c r="C95" s="109">
        <f>C97+C98</f>
        <v>1200</v>
      </c>
      <c r="D95" s="109">
        <f>D97+D98+D96+D99</f>
        <v>576106</v>
      </c>
      <c r="E95" s="109">
        <f t="shared" ref="E95:F95" si="21">E97+E98+E96+E99</f>
        <v>576106</v>
      </c>
      <c r="F95" s="109">
        <f t="shared" si="21"/>
        <v>575733</v>
      </c>
      <c r="G95" s="39">
        <f t="shared" si="14"/>
        <v>99.935254970439473</v>
      </c>
      <c r="H95" s="39">
        <f t="shared" si="15"/>
        <v>99.935254970439473</v>
      </c>
      <c r="I95" s="40">
        <f t="shared" si="16"/>
        <v>574533</v>
      </c>
      <c r="J95" s="41">
        <f t="shared" si="17"/>
        <v>47977.75</v>
      </c>
    </row>
    <row r="96" spans="1:10" s="30" customFormat="1" ht="27.6" hidden="1" x14ac:dyDescent="0.3">
      <c r="A96" s="119">
        <v>6013</v>
      </c>
      <c r="B96" s="120" t="s">
        <v>124</v>
      </c>
      <c r="C96" s="121"/>
      <c r="D96" s="121"/>
      <c r="E96" s="121"/>
      <c r="F96" s="121">
        <v>0</v>
      </c>
      <c r="G96" s="85" t="e">
        <f t="shared" si="14"/>
        <v>#DIV/0!</v>
      </c>
      <c r="H96" s="85" t="e">
        <f t="shared" si="15"/>
        <v>#DIV/0!</v>
      </c>
      <c r="I96" s="102">
        <f t="shared" si="16"/>
        <v>0</v>
      </c>
      <c r="J96" s="85"/>
    </row>
    <row r="97" spans="1:10" x14ac:dyDescent="0.3">
      <c r="A97" s="20" t="s">
        <v>77</v>
      </c>
      <c r="B97" s="21" t="s">
        <v>78</v>
      </c>
      <c r="C97" s="88">
        <v>1200</v>
      </c>
      <c r="D97" s="101">
        <v>576106</v>
      </c>
      <c r="E97" s="22">
        <v>576106</v>
      </c>
      <c r="F97" s="22">
        <v>575733</v>
      </c>
      <c r="G97" s="85">
        <f t="shared" si="14"/>
        <v>99.935254970439473</v>
      </c>
      <c r="H97" s="85">
        <f t="shared" si="15"/>
        <v>99.935254970439473</v>
      </c>
      <c r="I97" s="102">
        <f t="shared" si="16"/>
        <v>574533</v>
      </c>
      <c r="J97" s="85">
        <f t="shared" si="17"/>
        <v>47977.75</v>
      </c>
    </row>
    <row r="98" spans="1:10" hidden="1" x14ac:dyDescent="0.3">
      <c r="A98" s="25" t="s">
        <v>79</v>
      </c>
      <c r="B98" s="26" t="s">
        <v>80</v>
      </c>
      <c r="C98" s="112"/>
      <c r="D98" s="113"/>
      <c r="E98" s="27"/>
      <c r="F98" s="27"/>
      <c r="G98" s="114" t="e">
        <f t="shared" si="14"/>
        <v>#DIV/0!</v>
      </c>
      <c r="H98" s="114" t="e">
        <f t="shared" si="15"/>
        <v>#DIV/0!</v>
      </c>
      <c r="I98" s="115">
        <f t="shared" si="16"/>
        <v>0</v>
      </c>
      <c r="J98" s="114"/>
    </row>
    <row r="99" spans="1:10" s="30" customFormat="1" ht="27.6" hidden="1" x14ac:dyDescent="0.3">
      <c r="A99" s="51">
        <v>6083</v>
      </c>
      <c r="B99" s="32" t="s">
        <v>125</v>
      </c>
      <c r="C99" s="116"/>
      <c r="D99" s="117"/>
      <c r="E99" s="33">
        <v>0</v>
      </c>
      <c r="F99" s="33">
        <v>0</v>
      </c>
      <c r="G99" s="108" t="e">
        <f t="shared" si="14"/>
        <v>#DIV/0!</v>
      </c>
      <c r="H99" s="108" t="e">
        <f t="shared" si="15"/>
        <v>#DIV/0!</v>
      </c>
      <c r="I99" s="118">
        <f t="shared" si="16"/>
        <v>0</v>
      </c>
      <c r="J99" s="108"/>
    </row>
    <row r="100" spans="1:10" s="30" customFormat="1" hidden="1" x14ac:dyDescent="0.3">
      <c r="A100" s="36">
        <v>7000</v>
      </c>
      <c r="B100" s="37" t="s">
        <v>85</v>
      </c>
      <c r="C100" s="109">
        <f>C101+C102+C105+C103+C104</f>
        <v>0</v>
      </c>
      <c r="D100" s="109">
        <f>D101+D102+D105+D106+D107+D103</f>
        <v>0</v>
      </c>
      <c r="E100" s="109">
        <f t="shared" ref="E100:F100" si="22">E101+E102+E105+E106+E107+E103</f>
        <v>0</v>
      </c>
      <c r="F100" s="109">
        <f t="shared" si="22"/>
        <v>0</v>
      </c>
      <c r="G100" s="39" t="e">
        <f t="shared" si="14"/>
        <v>#DIV/0!</v>
      </c>
      <c r="H100" s="39" t="e">
        <f t="shared" si="15"/>
        <v>#DIV/0!</v>
      </c>
      <c r="I100" s="40">
        <f t="shared" si="16"/>
        <v>0</v>
      </c>
      <c r="J100" s="41" t="e">
        <f t="shared" ref="J100:J114" si="23">F100/C100*100</f>
        <v>#DIV/0!</v>
      </c>
    </row>
    <row r="101" spans="1:10" hidden="1" x14ac:dyDescent="0.3">
      <c r="A101" s="15" t="s">
        <v>126</v>
      </c>
      <c r="B101" s="16" t="s">
        <v>88</v>
      </c>
      <c r="C101" s="110"/>
      <c r="D101" s="99"/>
      <c r="E101" s="17"/>
      <c r="F101" s="17"/>
      <c r="G101" s="80" t="e">
        <f t="shared" si="14"/>
        <v>#DIV/0!</v>
      </c>
      <c r="H101" s="80" t="e">
        <f t="shared" si="15"/>
        <v>#DIV/0!</v>
      </c>
      <c r="I101" s="100">
        <f t="shared" si="16"/>
        <v>0</v>
      </c>
      <c r="J101" s="114"/>
    </row>
    <row r="102" spans="1:10" ht="27.6" hidden="1" x14ac:dyDescent="0.3">
      <c r="A102" s="20" t="s">
        <v>127</v>
      </c>
      <c r="B102" s="21" t="s">
        <v>128</v>
      </c>
      <c r="C102" s="88"/>
      <c r="D102" s="101"/>
      <c r="E102" s="22"/>
      <c r="F102" s="22"/>
      <c r="G102" s="85" t="e">
        <f t="shared" si="14"/>
        <v>#DIV/0!</v>
      </c>
      <c r="H102" s="85" t="e">
        <f t="shared" si="15"/>
        <v>#DIV/0!</v>
      </c>
      <c r="I102" s="102">
        <f t="shared" si="16"/>
        <v>0</v>
      </c>
      <c r="J102" s="114"/>
    </row>
    <row r="103" spans="1:10" s="30" customFormat="1" ht="41.4" hidden="1" x14ac:dyDescent="0.3">
      <c r="A103" s="111">
        <v>7361</v>
      </c>
      <c r="B103" s="26" t="s">
        <v>129</v>
      </c>
      <c r="C103" s="112"/>
      <c r="D103" s="113"/>
      <c r="E103" s="27"/>
      <c r="F103" s="27"/>
      <c r="G103" s="114"/>
      <c r="H103" s="114"/>
      <c r="I103" s="102">
        <f t="shared" si="16"/>
        <v>0</v>
      </c>
      <c r="J103" s="114" t="e">
        <f t="shared" si="23"/>
        <v>#DIV/0!</v>
      </c>
    </row>
    <row r="104" spans="1:10" s="30" customFormat="1" ht="27.6" hidden="1" x14ac:dyDescent="0.3">
      <c r="A104" s="111">
        <v>7362</v>
      </c>
      <c r="B104" s="26" t="s">
        <v>130</v>
      </c>
      <c r="C104" s="112"/>
      <c r="D104" s="113"/>
      <c r="E104" s="27"/>
      <c r="F104" s="27"/>
      <c r="G104" s="114"/>
      <c r="H104" s="114"/>
      <c r="I104" s="102">
        <f t="shared" si="16"/>
        <v>0</v>
      </c>
      <c r="J104" s="114"/>
    </row>
    <row r="105" spans="1:10" ht="41.4" hidden="1" x14ac:dyDescent="0.3">
      <c r="A105" s="25" t="s">
        <v>131</v>
      </c>
      <c r="B105" s="26" t="s">
        <v>132</v>
      </c>
      <c r="C105" s="112"/>
      <c r="D105" s="113"/>
      <c r="E105" s="27"/>
      <c r="F105" s="27"/>
      <c r="G105" s="114" t="e">
        <f t="shared" si="14"/>
        <v>#DIV/0!</v>
      </c>
      <c r="H105" s="114" t="e">
        <f t="shared" si="15"/>
        <v>#DIV/0!</v>
      </c>
      <c r="I105" s="115">
        <f t="shared" si="16"/>
        <v>0</v>
      </c>
      <c r="J105" s="114" t="e">
        <f t="shared" si="23"/>
        <v>#DIV/0!</v>
      </c>
    </row>
    <row r="106" spans="1:10" s="30" customFormat="1" ht="27.6" hidden="1" x14ac:dyDescent="0.3">
      <c r="A106" s="111">
        <v>7442</v>
      </c>
      <c r="B106" s="26" t="s">
        <v>92</v>
      </c>
      <c r="C106" s="112"/>
      <c r="D106" s="113"/>
      <c r="E106" s="27"/>
      <c r="F106" s="27"/>
      <c r="G106" s="114" t="e">
        <f t="shared" ref="G106:G107" si="24">F106/D106*100</f>
        <v>#DIV/0!</v>
      </c>
      <c r="H106" s="114" t="e">
        <f t="shared" ref="H106:H107" si="25">F106/E106*100</f>
        <v>#DIV/0!</v>
      </c>
      <c r="I106" s="115">
        <f t="shared" ref="I106:I107" si="26">F106-C106</f>
        <v>0</v>
      </c>
      <c r="J106" s="114"/>
    </row>
    <row r="107" spans="1:10" s="30" customFormat="1" ht="41.4" hidden="1" x14ac:dyDescent="0.3">
      <c r="A107" s="51">
        <v>7700</v>
      </c>
      <c r="B107" s="32" t="s">
        <v>133</v>
      </c>
      <c r="C107" s="116"/>
      <c r="D107" s="117"/>
      <c r="E107" s="33"/>
      <c r="F107" s="33">
        <v>0</v>
      </c>
      <c r="G107" s="108" t="e">
        <f t="shared" si="24"/>
        <v>#DIV/0!</v>
      </c>
      <c r="H107" s="108" t="e">
        <f t="shared" si="25"/>
        <v>#DIV/0!</v>
      </c>
      <c r="I107" s="118">
        <f t="shared" si="26"/>
        <v>0</v>
      </c>
      <c r="J107" s="108"/>
    </row>
    <row r="108" spans="1:10" s="30" customFormat="1" hidden="1" x14ac:dyDescent="0.3">
      <c r="A108" s="36">
        <v>8000</v>
      </c>
      <c r="B108" s="37" t="s">
        <v>97</v>
      </c>
      <c r="C108" s="109">
        <f>C110+C111</f>
        <v>0</v>
      </c>
      <c r="D108" s="109">
        <f>D110+D111+D109</f>
        <v>0</v>
      </c>
      <c r="E108" s="109">
        <f t="shared" ref="E108:F108" si="27">E110+E111+E109</f>
        <v>0</v>
      </c>
      <c r="F108" s="109">
        <f t="shared" si="27"/>
        <v>0</v>
      </c>
      <c r="G108" s="39" t="e">
        <f t="shared" si="14"/>
        <v>#DIV/0!</v>
      </c>
      <c r="H108" s="39" t="e">
        <f t="shared" si="15"/>
        <v>#DIV/0!</v>
      </c>
      <c r="I108" s="40">
        <f t="shared" si="16"/>
        <v>0</v>
      </c>
      <c r="J108" s="41"/>
    </row>
    <row r="109" spans="1:10" s="95" customFormat="1" ht="27.6" hidden="1" x14ac:dyDescent="0.3">
      <c r="A109" s="119">
        <v>8110</v>
      </c>
      <c r="B109" s="120" t="s">
        <v>99</v>
      </c>
      <c r="C109" s="121"/>
      <c r="D109" s="121"/>
      <c r="E109" s="121"/>
      <c r="F109" s="121">
        <v>0</v>
      </c>
      <c r="G109" s="85" t="e">
        <f t="shared" si="14"/>
        <v>#DIV/0!</v>
      </c>
      <c r="H109" s="85" t="e">
        <f t="shared" si="15"/>
        <v>#DIV/0!</v>
      </c>
      <c r="I109" s="102">
        <f t="shared" ref="I109:I110" si="28">F109-C109</f>
        <v>0</v>
      </c>
      <c r="J109" s="122"/>
    </row>
    <row r="110" spans="1:10" hidden="1" x14ac:dyDescent="0.3">
      <c r="A110" s="20" t="s">
        <v>100</v>
      </c>
      <c r="B110" s="21" t="s">
        <v>101</v>
      </c>
      <c r="C110" s="88"/>
      <c r="D110" s="101"/>
      <c r="E110" s="22"/>
      <c r="F110" s="22"/>
      <c r="G110" s="85" t="e">
        <f t="shared" si="14"/>
        <v>#DIV/0!</v>
      </c>
      <c r="H110" s="85" t="e">
        <f t="shared" si="15"/>
        <v>#DIV/0!</v>
      </c>
      <c r="I110" s="102">
        <f t="shared" si="28"/>
        <v>0</v>
      </c>
      <c r="J110" s="123" t="e">
        <f t="shared" si="23"/>
        <v>#DIV/0!</v>
      </c>
    </row>
    <row r="111" spans="1:10" hidden="1" x14ac:dyDescent="0.3">
      <c r="A111" s="25" t="s">
        <v>134</v>
      </c>
      <c r="B111" s="26" t="s">
        <v>135</v>
      </c>
      <c r="C111" s="112"/>
      <c r="D111" s="113"/>
      <c r="E111" s="27"/>
      <c r="F111" s="27"/>
      <c r="G111" s="114" t="e">
        <f t="shared" si="14"/>
        <v>#DIV/0!</v>
      </c>
      <c r="H111" s="114" t="e">
        <f t="shared" si="15"/>
        <v>#DIV/0!</v>
      </c>
      <c r="I111" s="115">
        <f t="shared" si="16"/>
        <v>0</v>
      </c>
      <c r="J111" s="124" t="e">
        <f t="shared" si="23"/>
        <v>#DIV/0!</v>
      </c>
    </row>
    <row r="112" spans="1:10" s="30" customFormat="1" hidden="1" x14ac:dyDescent="0.3">
      <c r="A112" s="36">
        <v>9000</v>
      </c>
      <c r="B112" s="125" t="s">
        <v>104</v>
      </c>
      <c r="C112" s="126">
        <f>SUM(C113)</f>
        <v>0</v>
      </c>
      <c r="D112" s="97"/>
      <c r="E112" s="43"/>
      <c r="F112" s="43"/>
      <c r="G112" s="39"/>
      <c r="H112" s="39"/>
      <c r="I112" s="40"/>
      <c r="J112" s="41"/>
    </row>
    <row r="113" spans="1:10" s="30" customFormat="1" hidden="1" x14ac:dyDescent="0.3">
      <c r="A113" s="127">
        <v>9770</v>
      </c>
      <c r="B113" s="46" t="s">
        <v>109</v>
      </c>
      <c r="C113" s="104"/>
      <c r="D113" s="105"/>
      <c r="E113" s="47"/>
      <c r="F113" s="47"/>
      <c r="G113" s="106"/>
      <c r="H113" s="106"/>
      <c r="I113" s="107"/>
      <c r="J113" s="128"/>
    </row>
    <row r="114" spans="1:10" s="42" customFormat="1" ht="15.6" x14ac:dyDescent="0.3">
      <c r="A114" s="129" t="s">
        <v>111</v>
      </c>
      <c r="B114" s="130" t="s">
        <v>136</v>
      </c>
      <c r="C114" s="131">
        <f>C77+C81+C87+C90+C95+C100+C108+C112</f>
        <v>38723</v>
      </c>
      <c r="D114" s="131">
        <f>D77+D81+D87+D90+D95+D100+D108</f>
        <v>635215</v>
      </c>
      <c r="E114" s="131">
        <f>E77+E81+E87+E90+E95+E100+E108</f>
        <v>635215</v>
      </c>
      <c r="F114" s="131">
        <f>F77+F81+F87+F90+F95+F100+F108</f>
        <v>611831</v>
      </c>
      <c r="G114" s="132">
        <f t="shared" si="14"/>
        <v>96.318726730319653</v>
      </c>
      <c r="H114" s="132">
        <f t="shared" si="15"/>
        <v>96.318726730319653</v>
      </c>
      <c r="I114" s="133">
        <f t="shared" si="16"/>
        <v>573108</v>
      </c>
      <c r="J114" s="134">
        <f t="shared" si="23"/>
        <v>1580.0196265785194</v>
      </c>
    </row>
    <row r="115" spans="1:10" ht="14.4" hidden="1" x14ac:dyDescent="0.3">
      <c r="A115" s="58"/>
      <c r="B115" s="59" t="s">
        <v>137</v>
      </c>
      <c r="C115" s="60"/>
      <c r="D115" s="60"/>
      <c r="E115" s="60"/>
      <c r="F115" s="60"/>
      <c r="G115" s="61"/>
      <c r="H115" s="61"/>
      <c r="I115" s="62"/>
      <c r="J115" s="63"/>
    </row>
    <row r="116" spans="1:10" ht="27.6" hidden="1" x14ac:dyDescent="0.3">
      <c r="A116" s="64">
        <v>8831</v>
      </c>
      <c r="B116" s="65" t="s">
        <v>114</v>
      </c>
      <c r="C116" s="66"/>
      <c r="D116" s="66"/>
      <c r="E116" s="66"/>
      <c r="F116" s="66"/>
      <c r="G116" s="67" t="e">
        <f t="shared" si="14"/>
        <v>#DIV/0!</v>
      </c>
      <c r="H116" s="67" t="e">
        <f t="shared" si="15"/>
        <v>#DIV/0!</v>
      </c>
      <c r="I116" s="68">
        <f t="shared" si="16"/>
        <v>0</v>
      </c>
      <c r="J116" s="69"/>
    </row>
    <row r="117" spans="1:10" ht="27.6" hidden="1" x14ac:dyDescent="0.3">
      <c r="A117" s="135">
        <v>8832</v>
      </c>
      <c r="B117" s="136" t="s">
        <v>138</v>
      </c>
      <c r="C117" s="137"/>
      <c r="D117" s="137"/>
      <c r="E117" s="137"/>
      <c r="F117" s="137">
        <v>0</v>
      </c>
      <c r="G117" s="138" t="e">
        <f t="shared" si="14"/>
        <v>#DIV/0!</v>
      </c>
      <c r="H117" s="138" t="e">
        <f t="shared" si="15"/>
        <v>#DIV/0!</v>
      </c>
      <c r="I117" s="139">
        <f t="shared" si="16"/>
        <v>0</v>
      </c>
      <c r="J117" s="140"/>
    </row>
    <row r="118" spans="1:10" s="30" customFormat="1" ht="15.75" customHeight="1" x14ac:dyDescent="0.3">
      <c r="A118" s="70"/>
      <c r="B118" s="71" t="s">
        <v>139</v>
      </c>
      <c r="C118" s="72"/>
      <c r="D118" s="72"/>
      <c r="E118" s="72"/>
      <c r="F118" s="73"/>
      <c r="G118" s="74"/>
      <c r="H118" s="74"/>
      <c r="I118" s="75"/>
      <c r="J118" s="76"/>
    </row>
    <row r="119" spans="1:10" x14ac:dyDescent="0.3">
      <c r="A119" s="77">
        <v>200000</v>
      </c>
      <c r="B119" s="78" t="s">
        <v>116</v>
      </c>
      <c r="C119" s="79"/>
      <c r="D119" s="79">
        <f>D120</f>
        <v>0</v>
      </c>
      <c r="E119" s="79"/>
      <c r="F119" s="77">
        <f>F120</f>
        <v>0</v>
      </c>
      <c r="G119" s="80" t="e">
        <f t="shared" si="14"/>
        <v>#DIV/0!</v>
      </c>
      <c r="H119" s="80"/>
      <c r="I119" s="81"/>
      <c r="J119" s="81"/>
    </row>
    <row r="120" spans="1:10" x14ac:dyDescent="0.3">
      <c r="A120" s="82">
        <v>208000</v>
      </c>
      <c r="B120" s="83" t="s">
        <v>117</v>
      </c>
      <c r="C120" s="84"/>
      <c r="D120" s="84">
        <f>D121+D122</f>
        <v>0</v>
      </c>
      <c r="E120" s="84"/>
      <c r="F120" s="82">
        <f>SUM(F121:F122)</f>
        <v>0</v>
      </c>
      <c r="G120" s="85" t="e">
        <f t="shared" si="14"/>
        <v>#DIV/0!</v>
      </c>
      <c r="H120" s="85"/>
      <c r="I120" s="86"/>
      <c r="J120" s="86"/>
    </row>
    <row r="121" spans="1:10" x14ac:dyDescent="0.3">
      <c r="A121" s="86">
        <v>208100</v>
      </c>
      <c r="B121" s="87" t="s">
        <v>118</v>
      </c>
      <c r="C121" s="88"/>
      <c r="D121" s="88"/>
      <c r="E121" s="88"/>
      <c r="F121" s="86"/>
      <c r="G121" s="85" t="e">
        <f t="shared" si="14"/>
        <v>#DIV/0!</v>
      </c>
      <c r="H121" s="85"/>
      <c r="I121" s="86"/>
      <c r="J121" s="86"/>
    </row>
    <row r="122" spans="1:10" ht="27.6" x14ac:dyDescent="0.3">
      <c r="A122" s="86">
        <v>208400</v>
      </c>
      <c r="B122" s="87" t="s">
        <v>119</v>
      </c>
      <c r="C122" s="88"/>
      <c r="D122" s="88"/>
      <c r="E122" s="88"/>
      <c r="F122" s="86"/>
      <c r="G122" s="85" t="e">
        <f t="shared" si="14"/>
        <v>#DIV/0!</v>
      </c>
      <c r="H122" s="85"/>
      <c r="I122" s="86"/>
      <c r="J122" s="86"/>
    </row>
    <row r="123" spans="1:10" x14ac:dyDescent="0.3">
      <c r="A123" s="82">
        <v>600000</v>
      </c>
      <c r="B123" s="83" t="s">
        <v>120</v>
      </c>
      <c r="C123" s="84"/>
      <c r="D123" s="84">
        <f>D124</f>
        <v>4000</v>
      </c>
      <c r="E123" s="84">
        <v>4000</v>
      </c>
      <c r="F123" s="82">
        <f>F124</f>
        <v>0</v>
      </c>
      <c r="G123" s="85">
        <f t="shared" si="14"/>
        <v>0</v>
      </c>
      <c r="H123" s="85"/>
      <c r="I123" s="86"/>
      <c r="J123" s="86"/>
    </row>
    <row r="124" spans="1:10" x14ac:dyDescent="0.3">
      <c r="A124" s="82">
        <v>602000</v>
      </c>
      <c r="B124" s="83" t="s">
        <v>121</v>
      </c>
      <c r="C124" s="84"/>
      <c r="D124" s="84">
        <f>D125+D126</f>
        <v>4000</v>
      </c>
      <c r="E124" s="84">
        <v>4000</v>
      </c>
      <c r="F124" s="82">
        <f>SUM(F125:F126)</f>
        <v>0</v>
      </c>
      <c r="G124" s="85">
        <f t="shared" si="14"/>
        <v>0</v>
      </c>
      <c r="H124" s="85"/>
      <c r="I124" s="86"/>
      <c r="J124" s="86"/>
    </row>
    <row r="125" spans="1:10" x14ac:dyDescent="0.3">
      <c r="A125" s="86">
        <v>602100</v>
      </c>
      <c r="B125" s="87" t="s">
        <v>118</v>
      </c>
      <c r="C125" s="88"/>
      <c r="D125" s="88">
        <v>4000</v>
      </c>
      <c r="E125" s="88">
        <v>4000</v>
      </c>
      <c r="F125" s="86"/>
      <c r="G125" s="85">
        <f t="shared" si="14"/>
        <v>0</v>
      </c>
      <c r="H125" s="85"/>
      <c r="I125" s="86"/>
      <c r="J125" s="86"/>
    </row>
    <row r="126" spans="1:10" ht="27.6" x14ac:dyDescent="0.3">
      <c r="A126" s="86">
        <v>602400</v>
      </c>
      <c r="B126" s="87" t="s">
        <v>119</v>
      </c>
      <c r="C126" s="88"/>
      <c r="D126" s="88"/>
      <c r="E126" s="88"/>
      <c r="F126" s="86"/>
      <c r="G126" s="85" t="e">
        <f t="shared" si="14"/>
        <v>#DIV/0!</v>
      </c>
      <c r="H126" s="85"/>
      <c r="I126" s="86"/>
      <c r="J126" s="86"/>
    </row>
    <row r="133" spans="6:6" x14ac:dyDescent="0.3">
      <c r="F133" s="141"/>
    </row>
  </sheetData>
  <mergeCells count="11">
    <mergeCell ref="G1:J4"/>
    <mergeCell ref="A6:K6"/>
    <mergeCell ref="A7:K7"/>
    <mergeCell ref="A9:A10"/>
    <mergeCell ref="B9:B10"/>
    <mergeCell ref="C9:C10"/>
    <mergeCell ref="D9:D10"/>
    <mergeCell ref="E9:E10"/>
    <mergeCell ref="F9:F10"/>
    <mergeCell ref="G9:H9"/>
    <mergeCell ref="I9:J9"/>
  </mergeCells>
  <printOptions headings="1" gridLines="1" gridLinesSet="0"/>
  <pageMargins left="0.32" right="0.33" top="0.39370078740157494" bottom="0.39370078740157494" header="0" footer="0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Usher</cp:lastModifiedBy>
  <cp:revision>2</cp:revision>
  <cp:lastPrinted>2021-02-16T10:38:05Z</cp:lastPrinted>
  <dcterms:created xsi:type="dcterms:W3CDTF">2020-04-02T08:10:37Z</dcterms:created>
  <dcterms:modified xsi:type="dcterms:W3CDTF">2021-02-18T10:54:36Z</dcterms:modified>
</cp:coreProperties>
</file>