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Річна\Данилівка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F66" i="1"/>
  <c r="G66" i="1"/>
  <c r="E53" i="1"/>
  <c r="F53" i="1"/>
  <c r="G53" i="1"/>
  <c r="D65" i="1"/>
  <c r="E65" i="1"/>
  <c r="F65" i="1"/>
  <c r="G65" i="1"/>
  <c r="D66" i="1"/>
  <c r="E57" i="1"/>
  <c r="F57" i="1"/>
  <c r="G57" i="1"/>
  <c r="D57" i="1"/>
  <c r="E63" i="1"/>
  <c r="F63" i="1"/>
  <c r="G63" i="1"/>
  <c r="E59" i="1"/>
  <c r="F59" i="1"/>
  <c r="G59" i="1"/>
  <c r="D59" i="1"/>
  <c r="E61" i="1"/>
  <c r="F61" i="1"/>
  <c r="G61" i="1"/>
  <c r="D61" i="1"/>
  <c r="E55" i="1"/>
  <c r="E54" i="1" s="1"/>
  <c r="F55" i="1"/>
  <c r="F54" i="1" s="1"/>
  <c r="G55" i="1"/>
  <c r="G54" i="1" s="1"/>
  <c r="D55" i="1"/>
  <c r="D54" i="1" s="1"/>
  <c r="E47" i="1"/>
  <c r="F47" i="1"/>
  <c r="G47" i="1"/>
  <c r="D47" i="1"/>
  <c r="E44" i="1"/>
  <c r="E43" i="1" s="1"/>
  <c r="F44" i="1"/>
  <c r="F43" i="1" s="1"/>
  <c r="G44" i="1"/>
  <c r="G43" i="1" s="1"/>
  <c r="D44" i="1"/>
  <c r="D43" i="1" s="1"/>
  <c r="E41" i="1"/>
  <c r="F41" i="1"/>
  <c r="G41" i="1"/>
  <c r="D41" i="1"/>
  <c r="E39" i="1"/>
  <c r="E38" i="1" s="1"/>
  <c r="F39" i="1"/>
  <c r="F38" i="1" s="1"/>
  <c r="G39" i="1"/>
  <c r="G38" i="1" s="1"/>
  <c r="D39" i="1"/>
  <c r="D38" i="1" s="1"/>
  <c r="E35" i="1"/>
  <c r="E34" i="1" s="1"/>
  <c r="F35" i="1"/>
  <c r="F34" i="1" s="1"/>
  <c r="G35" i="1"/>
  <c r="G34" i="1" s="1"/>
  <c r="D35" i="1"/>
  <c r="D34" i="1" s="1"/>
  <c r="E29" i="1"/>
  <c r="F29" i="1"/>
  <c r="G29" i="1"/>
  <c r="D29" i="1"/>
  <c r="E21" i="1"/>
  <c r="E20" i="1" s="1"/>
  <c r="F21" i="1"/>
  <c r="F20" i="1" s="1"/>
  <c r="G21" i="1"/>
  <c r="G20" i="1" s="1"/>
  <c r="D21" i="1"/>
  <c r="D20" i="1" s="1"/>
  <c r="E18" i="1"/>
  <c r="F18" i="1"/>
  <c r="G18" i="1"/>
  <c r="D18" i="1"/>
  <c r="E15" i="1"/>
  <c r="E14" i="1" s="1"/>
  <c r="F15" i="1"/>
  <c r="F14" i="1" s="1"/>
  <c r="F13" i="1" s="1"/>
  <c r="G15" i="1"/>
  <c r="G14" i="1" s="1"/>
  <c r="D15" i="1"/>
  <c r="D14" i="1" s="1"/>
  <c r="G58" i="1" l="1"/>
  <c r="E58" i="1"/>
  <c r="D58" i="1"/>
  <c r="F58" i="1"/>
  <c r="G13" i="1"/>
  <c r="E13" i="1"/>
  <c r="D13" i="1"/>
  <c r="D33" i="1"/>
  <c r="D63" i="1"/>
  <c r="D53" i="1"/>
  <c r="D50" i="1" l="1"/>
  <c r="F46" i="1"/>
  <c r="F33" i="1"/>
  <c r="F50" i="1" s="1"/>
  <c r="F51" i="1" l="1"/>
  <c r="I63" i="1" l="1"/>
  <c r="I64" i="1"/>
  <c r="I17" i="1" l="1"/>
  <c r="J17" i="1" l="1"/>
  <c r="K17" i="1"/>
  <c r="K16" i="1"/>
  <c r="G46" i="1" l="1"/>
  <c r="D46" i="1" l="1"/>
  <c r="G33" i="1"/>
  <c r="G50" i="1" s="1"/>
  <c r="D51" i="1" l="1"/>
  <c r="G51" i="1"/>
  <c r="E46" i="1"/>
  <c r="E33" i="1"/>
  <c r="E50" i="1" s="1"/>
  <c r="E51" i="1" l="1"/>
  <c r="I66" i="1"/>
  <c r="F67" i="1"/>
  <c r="G67" i="1"/>
  <c r="D67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I53" i="1"/>
  <c r="I54" i="1"/>
  <c r="I55" i="1"/>
  <c r="I56" i="1"/>
  <c r="I57" i="1"/>
  <c r="I58" i="1"/>
  <c r="I59" i="1"/>
  <c r="I60" i="1"/>
  <c r="I61" i="1"/>
  <c r="I62" i="1"/>
  <c r="I65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K14" i="1"/>
  <c r="K15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9" i="1"/>
  <c r="J50" i="1"/>
  <c r="J51" i="1"/>
  <c r="J13" i="1"/>
  <c r="I50" i="1"/>
  <c r="I51" i="1"/>
  <c r="I14" i="1"/>
  <c r="I15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13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9" i="1"/>
  <c r="H14" i="1"/>
  <c r="H15" i="1"/>
  <c r="H13" i="1"/>
  <c r="H51" i="1" l="1"/>
  <c r="E67" i="1"/>
  <c r="H50" i="1"/>
  <c r="J67" i="1"/>
  <c r="K67" i="1"/>
  <c r="H67" i="1"/>
  <c r="I67" i="1"/>
</calcChain>
</file>

<file path=xl/sharedStrings.xml><?xml version="1.0" encoding="utf-8"?>
<sst xmlns="http://schemas.openxmlformats.org/spreadsheetml/2006/main" count="77" uniqueCount="72">
  <si>
    <t>грн.</t>
  </si>
  <si>
    <t>ККД</t>
  </si>
  <si>
    <t>Доходи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</si>
  <si>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</si>
  <si>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</si>
  <si>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</si>
  <si>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</si>
  <si>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</si>
  <si>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</si>
  <si>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</si>
  <si>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</si>
  <si>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</si>
  <si>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</si>
  <si>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</si>
  <si>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</si>
  <si>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</si>
  <si>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</si>
  <si>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</si>
  <si>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</si>
  <si>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</si>
  <si>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</si>
  <si>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</si>
  <si>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</si>
  <si>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</si>
  <si>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</si>
  <si>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</si>
  <si>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</si>
  <si>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</si>
  <si>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</si>
  <si>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</si>
  <si>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</si>
  <si>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</si>
  <si>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</si>
  <si>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</si>
  <si>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</si>
  <si>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</si>
  <si>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</si>
  <si>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</si>
  <si>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</si>
  <si>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</si>
  <si>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</si>
  <si>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</si>
  <si>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</si>
  <si>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</si>
  <si>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</si>
  <si>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</si>
  <si>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</si>
  <si>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</si>
  <si>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</si>
  <si>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</si>
  <si>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</si>
  <si>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</si>
  <si>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</si>
  <si>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</si>
  <si>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</si>
  <si>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</si>
  <si>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</si>
  <si>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</si>
  <si>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</si>
  <si>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Спеціальний фонд</t>
  </si>
  <si>
    <t>Всього доходів спеціального фонду</t>
  </si>
  <si>
    <t>Рентна плата за користування</t>
  </si>
  <si>
    <t>Інші дотації з місцевого бюджету</t>
  </si>
  <si>
    <t>Всього доходів</t>
  </si>
  <si>
    <t>Звітні дані за 2019 рік</t>
  </si>
  <si>
    <t>Виконано за 2020 рік</t>
  </si>
  <si>
    <t>До звітних даних за 2019 рік</t>
  </si>
  <si>
    <t>Грошові стягнення за шкоду, заподіяну порушенням законодавства про охорону навколишнього природного середовища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</si>
  <si>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</si>
  <si>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</si>
  <si>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Звіт про виконання бюджету Данилівської сільської ради за 2020 рік</t>
  </si>
  <si>
    <t>Додаток №1 до рішення третьої сесії восьмого скликання Менської міської ради від __.02. 2021 року
"Про виконання бюджету Данилівської сільської ради за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</si>
</sst>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1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2" borderId="2" xfId="0" applyNumberFormat="1" applyFont="1" applyFill="1" applyBorder="1"/>
    <xf numFmtId="164" fontId="8" fillId="0" borderId="2" xfId="0" applyNumberFormat="1" applyFont="1" applyBorder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6" borderId="2" xfId="0" applyNumberFormat="1" applyFont="1" applyFill="1" applyBorder="1"/>
    <xf numFmtId="164" fontId="8" fillId="9" borderId="2" xfId="0" applyNumberFormat="1" applyFont="1" applyFill="1" applyBorder="1"/>
    <xf numFmtId="164" fontId="7" fillId="5" borderId="2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workbookViewId="0">
      <selection activeCell="D4" sqref="D4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5.140625" style="2" customWidth="1"/>
    <col min="5" max="5" width="14.28515625" style="33" customWidth="1"/>
    <col min="6" max="6" width="14.5703125" style="2" customWidth="1"/>
    <col min="7" max="7" width="12.8554687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1" style="2" customWidth="1"/>
    <col min="12" max="16384" width="9.140625" style="2"/>
  </cols>
  <sheetData>
    <row r="1" spans="1:12" x14ac:dyDescent="0.2">
      <c r="A1" s="1"/>
      <c r="B1" s="1"/>
      <c r="C1" s="1"/>
      <c r="D1" s="1"/>
      <c r="E1" s="32"/>
      <c r="F1" s="1"/>
      <c r="G1" s="44" t="s">
        <v>71</v>
      </c>
      <c r="H1" s="45"/>
      <c r="I1" s="45"/>
      <c r="J1" s="45"/>
      <c r="K1" s="45"/>
      <c r="L1" s="1"/>
    </row>
    <row r="2" spans="1:12" x14ac:dyDescent="0.2">
      <c r="A2" s="1"/>
      <c r="B2" s="1"/>
      <c r="C2" s="1"/>
      <c r="D2" s="1"/>
      <c r="E2" s="32"/>
      <c r="F2" s="1"/>
      <c r="G2" s="45"/>
      <c r="H2" s="45"/>
      <c r="I2" s="45"/>
      <c r="J2" s="45"/>
      <c r="K2" s="45"/>
      <c r="L2" s="1"/>
    </row>
    <row r="3" spans="1:12" x14ac:dyDescent="0.2">
      <c r="A3" s="1"/>
      <c r="B3" s="1"/>
      <c r="C3" s="1"/>
      <c r="D3" s="1"/>
      <c r="E3" s="32"/>
      <c r="F3" s="1"/>
      <c r="G3" s="45"/>
      <c r="H3" s="45"/>
      <c r="I3" s="45"/>
      <c r="J3" s="45"/>
      <c r="K3" s="45"/>
      <c r="L3" s="1"/>
    </row>
    <row r="4" spans="1:12" x14ac:dyDescent="0.2">
      <c r="A4" s="1"/>
      <c r="B4" s="1"/>
      <c r="C4" s="1"/>
      <c r="D4" s="1"/>
      <c r="E4" s="32"/>
      <c r="F4" s="1"/>
      <c r="G4" s="45"/>
      <c r="H4" s="45"/>
      <c r="I4" s="45"/>
      <c r="J4" s="45"/>
      <c r="K4" s="45"/>
      <c r="L4" s="1"/>
    </row>
    <row r="5" spans="1:12" x14ac:dyDescent="0.2">
      <c r="A5" s="1"/>
      <c r="B5" s="1"/>
      <c r="C5" s="1"/>
      <c r="D5" s="1"/>
      <c r="E5" s="32"/>
      <c r="F5" s="1"/>
      <c r="G5" s="3"/>
      <c r="H5" s="3"/>
      <c r="I5" s="3"/>
      <c r="J5" s="3"/>
      <c r="K5" s="3"/>
      <c r="L5" s="1"/>
    </row>
    <row r="6" spans="1:12" ht="22.5" x14ac:dyDescent="0.3">
      <c r="A6" s="36" t="s">
        <v>70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20"/>
    </row>
    <row r="7" spans="1:12" ht="18.75" x14ac:dyDescent="0.3">
      <c r="A7" s="21" t="s">
        <v>50</v>
      </c>
      <c r="B7" s="37" t="s">
        <v>50</v>
      </c>
      <c r="C7" s="37"/>
      <c r="D7" s="37"/>
      <c r="E7" s="37"/>
      <c r="F7" s="37"/>
      <c r="G7" s="37"/>
      <c r="H7" s="37"/>
      <c r="I7" s="37"/>
      <c r="J7" s="37"/>
      <c r="K7" s="37"/>
      <c r="L7" s="22"/>
    </row>
    <row r="8" spans="1:12" x14ac:dyDescent="0.2">
      <c r="K8" s="2" t="s">
        <v>0</v>
      </c>
    </row>
    <row r="9" spans="1:12" ht="28.5" customHeight="1" x14ac:dyDescent="0.2">
      <c r="A9" s="50"/>
      <c r="B9" s="51" t="s">
        <v>1</v>
      </c>
      <c r="C9" s="53" t="s">
        <v>2</v>
      </c>
      <c r="D9" s="48" t="s">
        <v>64</v>
      </c>
      <c r="E9" s="48" t="s">
        <v>38</v>
      </c>
      <c r="F9" s="48" t="s">
        <v>39</v>
      </c>
      <c r="G9" s="48" t="s">
        <v>65</v>
      </c>
      <c r="H9" s="55" t="s">
        <v>40</v>
      </c>
      <c r="I9" s="56"/>
      <c r="J9" s="55" t="s">
        <v>66</v>
      </c>
      <c r="K9" s="56"/>
    </row>
    <row r="10" spans="1:12" ht="63" customHeight="1" x14ac:dyDescent="0.2">
      <c r="A10" s="50"/>
      <c r="B10" s="52"/>
      <c r="C10" s="54"/>
      <c r="D10" s="49"/>
      <c r="E10" s="49"/>
      <c r="F10" s="49"/>
      <c r="G10" s="49"/>
      <c r="H10" s="4" t="s">
        <v>41</v>
      </c>
      <c r="I10" s="4" t="s">
        <v>42</v>
      </c>
      <c r="J10" s="4" t="s">
        <v>44</v>
      </c>
      <c r="K10" s="4" t="s">
        <v>43</v>
      </c>
    </row>
    <row r="11" spans="1:12" ht="12" customHeight="1" x14ac:dyDescent="0.2">
      <c r="A11" s="5"/>
      <c r="B11" s="6">
        <v>1</v>
      </c>
      <c r="C11" s="6">
        <v>2</v>
      </c>
      <c r="D11" s="34">
        <v>3</v>
      </c>
      <c r="E11" s="34">
        <v>4</v>
      </c>
      <c r="F11" s="34">
        <v>5</v>
      </c>
      <c r="G11" s="34">
        <v>6</v>
      </c>
      <c r="H11" s="4" t="s">
        <v>45</v>
      </c>
      <c r="I11" s="4" t="s">
        <v>46</v>
      </c>
      <c r="J11" s="4" t="s">
        <v>47</v>
      </c>
      <c r="K11" s="4" t="s">
        <v>48</v>
      </c>
    </row>
    <row r="12" spans="1:12" ht="14.25" customHeight="1" x14ac:dyDescent="0.2">
      <c r="A12" s="5"/>
      <c r="B12" s="7"/>
      <c r="C12" s="8" t="s">
        <v>49</v>
      </c>
      <c r="D12" s="35"/>
      <c r="E12" s="35"/>
      <c r="F12" s="35"/>
      <c r="G12" s="35"/>
      <c r="H12" s="9"/>
      <c r="I12" s="9"/>
      <c r="J12" s="9"/>
      <c r="K12" s="9"/>
    </row>
    <row r="13" spans="1:12" x14ac:dyDescent="0.2">
      <c r="A13" s="10"/>
      <c r="B13" s="11">
        <v>10000000</v>
      </c>
      <c r="C13" s="12" t="s">
        <v>3</v>
      </c>
      <c r="D13" s="23">
        <f>D14+D18+D20</f>
        <v>740278</v>
      </c>
      <c r="E13" s="23">
        <f t="shared" ref="E13:G13" si="0">E14+E18+E20</f>
        <v>958069</v>
      </c>
      <c r="F13" s="23">
        <f t="shared" si="0"/>
        <v>958069</v>
      </c>
      <c r="G13" s="23">
        <f t="shared" si="0"/>
        <v>1018796.1100000001</v>
      </c>
      <c r="H13" s="23">
        <f>G13/E13*100</f>
        <v>106.33849023400195</v>
      </c>
      <c r="I13" s="23">
        <f>G13/F13*100</f>
        <v>106.33849023400195</v>
      </c>
      <c r="J13" s="23">
        <f>G13-D13</f>
        <v>278518.1100000001</v>
      </c>
      <c r="K13" s="23">
        <f>G13/D13*100</f>
        <v>137.62344821810186</v>
      </c>
    </row>
    <row r="14" spans="1:12" ht="27" x14ac:dyDescent="0.2">
      <c r="A14" s="10"/>
      <c r="B14" s="10">
        <v>13000000</v>
      </c>
      <c r="C14" s="13" t="s">
        <v>4</v>
      </c>
      <c r="D14" s="24">
        <f>D15</f>
        <v>6508</v>
      </c>
      <c r="E14" s="24">
        <f t="shared" ref="E14:G14" si="1">E15</f>
        <v>7500</v>
      </c>
      <c r="F14" s="24">
        <f t="shared" si="1"/>
        <v>7500</v>
      </c>
      <c r="G14" s="24">
        <f t="shared" si="1"/>
        <v>1969.2</v>
      </c>
      <c r="H14" s="24">
        <f t="shared" ref="H14:H45" si="2">G14/E14*100</f>
        <v>26.256</v>
      </c>
      <c r="I14" s="24">
        <f t="shared" ref="I14:I45" si="3">G14/F14*100</f>
        <v>26.256</v>
      </c>
      <c r="J14" s="24">
        <f t="shared" ref="J14:J45" si="4">G14-D14</f>
        <v>-4538.8</v>
      </c>
      <c r="K14" s="24">
        <f t="shared" ref="K14:K45" si="5">G14/D14*100</f>
        <v>30.258143822987094</v>
      </c>
    </row>
    <row r="15" spans="1:12" ht="25.5" x14ac:dyDescent="0.2">
      <c r="A15" s="10"/>
      <c r="B15" s="10">
        <v>13010000</v>
      </c>
      <c r="C15" s="14" t="s">
        <v>5</v>
      </c>
      <c r="D15" s="24">
        <f>D16</f>
        <v>6508</v>
      </c>
      <c r="E15" s="24">
        <f t="shared" ref="E15:G15" si="6">E16</f>
        <v>7500</v>
      </c>
      <c r="F15" s="24">
        <f t="shared" si="6"/>
        <v>7500</v>
      </c>
      <c r="G15" s="24">
        <f t="shared" si="6"/>
        <v>1969.2</v>
      </c>
      <c r="H15" s="24">
        <f t="shared" si="2"/>
        <v>26.256</v>
      </c>
      <c r="I15" s="24">
        <f t="shared" si="3"/>
        <v>26.256</v>
      </c>
      <c r="J15" s="24">
        <f t="shared" si="4"/>
        <v>-4538.8</v>
      </c>
      <c r="K15" s="24">
        <f t="shared" si="5"/>
        <v>30.258143822987094</v>
      </c>
    </row>
    <row r="16" spans="1:12" ht="51" x14ac:dyDescent="0.2">
      <c r="A16" s="10"/>
      <c r="B16" s="10">
        <v>13010200</v>
      </c>
      <c r="C16" s="14" t="s">
        <v>6</v>
      </c>
      <c r="D16" s="24">
        <v>6508</v>
      </c>
      <c r="E16" s="24">
        <v>7500</v>
      </c>
      <c r="F16" s="24">
        <v>7500</v>
      </c>
      <c r="G16" s="24">
        <v>1969.2</v>
      </c>
      <c r="H16" s="24">
        <f t="shared" si="2"/>
        <v>26.256</v>
      </c>
      <c r="I16" s="24"/>
      <c r="J16" s="24">
        <f t="shared" si="4"/>
        <v>-4538.8</v>
      </c>
      <c r="K16" s="24">
        <f t="shared" si="5"/>
        <v>30.258143822987094</v>
      </c>
    </row>
    <row r="17" spans="1:11" hidden="1" x14ac:dyDescent="0.2">
      <c r="A17" s="10"/>
      <c r="B17" s="10">
        <v>13030200</v>
      </c>
      <c r="C17" s="14" t="s">
        <v>61</v>
      </c>
      <c r="D17" s="24"/>
      <c r="E17" s="24"/>
      <c r="F17" s="24"/>
      <c r="G17" s="24"/>
      <c r="H17" s="24"/>
      <c r="I17" s="24" t="e">
        <f t="shared" si="3"/>
        <v>#DIV/0!</v>
      </c>
      <c r="J17" s="24">
        <f t="shared" si="4"/>
        <v>0</v>
      </c>
      <c r="K17" s="24" t="e">
        <f t="shared" si="5"/>
        <v>#DIV/0!</v>
      </c>
    </row>
    <row r="18" spans="1:11" ht="13.5" x14ac:dyDescent="0.2">
      <c r="A18" s="10"/>
      <c r="B18" s="10">
        <v>14000000</v>
      </c>
      <c r="C18" s="13" t="s">
        <v>7</v>
      </c>
      <c r="D18" s="24">
        <f>D19</f>
        <v>9536</v>
      </c>
      <c r="E18" s="24">
        <f t="shared" ref="E18:G18" si="7">E19</f>
        <v>12000</v>
      </c>
      <c r="F18" s="24">
        <f t="shared" si="7"/>
        <v>12000</v>
      </c>
      <c r="G18" s="24">
        <f t="shared" si="7"/>
        <v>9368.2000000000007</v>
      </c>
      <c r="H18" s="24">
        <f t="shared" si="2"/>
        <v>78.068333333333342</v>
      </c>
      <c r="I18" s="24">
        <f t="shared" si="3"/>
        <v>78.068333333333342</v>
      </c>
      <c r="J18" s="24">
        <f t="shared" si="4"/>
        <v>-167.79999999999927</v>
      </c>
      <c r="K18" s="24">
        <f t="shared" si="5"/>
        <v>98.240352348993298</v>
      </c>
    </row>
    <row r="19" spans="1:11" ht="25.5" x14ac:dyDescent="0.2">
      <c r="A19" s="10"/>
      <c r="B19" s="10">
        <v>14040000</v>
      </c>
      <c r="C19" s="14" t="s">
        <v>8</v>
      </c>
      <c r="D19" s="24">
        <v>9536</v>
      </c>
      <c r="E19" s="24">
        <v>12000</v>
      </c>
      <c r="F19" s="24">
        <v>12000</v>
      </c>
      <c r="G19" s="24">
        <v>9368.2000000000007</v>
      </c>
      <c r="H19" s="24">
        <f t="shared" si="2"/>
        <v>78.068333333333342</v>
      </c>
      <c r="I19" s="24">
        <f t="shared" si="3"/>
        <v>78.068333333333342</v>
      </c>
      <c r="J19" s="24">
        <f t="shared" si="4"/>
        <v>-167.79999999999927</v>
      </c>
      <c r="K19" s="24">
        <f t="shared" si="5"/>
        <v>98.240352348993298</v>
      </c>
    </row>
    <row r="20" spans="1:11" ht="13.5" x14ac:dyDescent="0.2">
      <c r="A20" s="10"/>
      <c r="B20" s="10">
        <v>18000000</v>
      </c>
      <c r="C20" s="13" t="s">
        <v>9</v>
      </c>
      <c r="D20" s="24">
        <f>D21+D29</f>
        <v>724234</v>
      </c>
      <c r="E20" s="24">
        <f t="shared" ref="E20:G20" si="8">E21+E29</f>
        <v>938569</v>
      </c>
      <c r="F20" s="24">
        <f t="shared" si="8"/>
        <v>938569</v>
      </c>
      <c r="G20" s="24">
        <f t="shared" si="8"/>
        <v>1007458.7100000001</v>
      </c>
      <c r="H20" s="24">
        <f t="shared" si="2"/>
        <v>107.33986632842125</v>
      </c>
      <c r="I20" s="24">
        <f t="shared" si="3"/>
        <v>107.33986632842125</v>
      </c>
      <c r="J20" s="24">
        <f t="shared" si="4"/>
        <v>283224.71000000008</v>
      </c>
      <c r="K20" s="24">
        <f t="shared" si="5"/>
        <v>139.10679559368936</v>
      </c>
    </row>
    <row r="21" spans="1:11" x14ac:dyDescent="0.2">
      <c r="A21" s="10"/>
      <c r="B21" s="10">
        <v>18010000</v>
      </c>
      <c r="C21" s="14" t="s">
        <v>10</v>
      </c>
      <c r="D21" s="24">
        <f>SUM(D22:D28)</f>
        <v>241662</v>
      </c>
      <c r="E21" s="24">
        <f t="shared" ref="E21:G21" si="9">SUM(E22:E28)</f>
        <v>321120</v>
      </c>
      <c r="F21" s="24">
        <f t="shared" si="9"/>
        <v>321120</v>
      </c>
      <c r="G21" s="24">
        <f t="shared" si="9"/>
        <v>353061.89</v>
      </c>
      <c r="H21" s="24">
        <f t="shared" si="2"/>
        <v>109.94702603388143</v>
      </c>
      <c r="I21" s="24">
        <f t="shared" si="3"/>
        <v>109.94702603388143</v>
      </c>
      <c r="J21" s="24">
        <f t="shared" si="4"/>
        <v>111399.89000000001</v>
      </c>
      <c r="K21" s="24">
        <f t="shared" si="5"/>
        <v>146.097396363516</v>
      </c>
    </row>
    <row r="22" spans="1:11" ht="38.25" x14ac:dyDescent="0.2">
      <c r="A22" s="10"/>
      <c r="B22" s="10">
        <v>18010200</v>
      </c>
      <c r="C22" s="14" t="s">
        <v>11</v>
      </c>
      <c r="D22" s="24">
        <v>0</v>
      </c>
      <c r="E22" s="24"/>
      <c r="F22" s="24"/>
      <c r="G22" s="24">
        <v>25.96</v>
      </c>
      <c r="H22" s="24" t="e">
        <f t="shared" si="2"/>
        <v>#DIV/0!</v>
      </c>
      <c r="I22" s="24"/>
      <c r="J22" s="24">
        <f t="shared" si="4"/>
        <v>25.96</v>
      </c>
      <c r="K22" s="24" t="e">
        <f t="shared" si="5"/>
        <v>#DIV/0!</v>
      </c>
    </row>
    <row r="23" spans="1:11" ht="38.25" x14ac:dyDescent="0.2">
      <c r="A23" s="10"/>
      <c r="B23" s="10">
        <v>18010300</v>
      </c>
      <c r="C23" s="14" t="s">
        <v>12</v>
      </c>
      <c r="D23" s="24">
        <v>6317</v>
      </c>
      <c r="E23" s="24">
        <v>6500</v>
      </c>
      <c r="F23" s="24">
        <v>6500</v>
      </c>
      <c r="G23" s="24">
        <v>4252.29</v>
      </c>
      <c r="H23" s="24">
        <f t="shared" si="2"/>
        <v>65.419846153846152</v>
      </c>
      <c r="I23" s="24">
        <f t="shared" si="3"/>
        <v>65.419846153846152</v>
      </c>
      <c r="J23" s="24">
        <f t="shared" si="4"/>
        <v>-2064.71</v>
      </c>
      <c r="K23" s="24">
        <f t="shared" si="5"/>
        <v>67.315022953933834</v>
      </c>
    </row>
    <row r="24" spans="1:11" ht="38.25" x14ac:dyDescent="0.2">
      <c r="A24" s="10"/>
      <c r="B24" s="10">
        <v>18010400</v>
      </c>
      <c r="C24" s="14" t="s">
        <v>13</v>
      </c>
      <c r="D24" s="24">
        <v>3636</v>
      </c>
      <c r="E24" s="24">
        <v>4500</v>
      </c>
      <c r="F24" s="24">
        <v>4500</v>
      </c>
      <c r="G24" s="24">
        <v>3637.73</v>
      </c>
      <c r="H24" s="24">
        <f t="shared" si="2"/>
        <v>80.838444444444448</v>
      </c>
      <c r="I24" s="24">
        <f t="shared" si="3"/>
        <v>80.838444444444448</v>
      </c>
      <c r="J24" s="24">
        <f t="shared" si="4"/>
        <v>1.7300000000000182</v>
      </c>
      <c r="K24" s="24">
        <f t="shared" si="5"/>
        <v>100.0475797579758</v>
      </c>
    </row>
    <row r="25" spans="1:11" x14ac:dyDescent="0.2">
      <c r="A25" s="10"/>
      <c r="B25" s="10">
        <v>18010500</v>
      </c>
      <c r="C25" s="14" t="s">
        <v>14</v>
      </c>
      <c r="D25" s="24">
        <v>53183</v>
      </c>
      <c r="E25" s="24">
        <v>56000</v>
      </c>
      <c r="F25" s="24">
        <v>56000</v>
      </c>
      <c r="G25" s="24">
        <v>48229.14</v>
      </c>
      <c r="H25" s="24">
        <f t="shared" si="2"/>
        <v>86.123464285714277</v>
      </c>
      <c r="I25" s="24">
        <f t="shared" si="3"/>
        <v>86.123464285714277</v>
      </c>
      <c r="J25" s="24">
        <f t="shared" si="4"/>
        <v>-4953.8600000000006</v>
      </c>
      <c r="K25" s="24">
        <f t="shared" si="5"/>
        <v>90.685256566948084</v>
      </c>
    </row>
    <row r="26" spans="1:11" x14ac:dyDescent="0.2">
      <c r="A26" s="10"/>
      <c r="B26" s="10">
        <v>18010600</v>
      </c>
      <c r="C26" s="14" t="s">
        <v>15</v>
      </c>
      <c r="D26" s="24">
        <v>133448</v>
      </c>
      <c r="E26" s="24">
        <v>192120</v>
      </c>
      <c r="F26" s="24">
        <v>192120</v>
      </c>
      <c r="G26" s="24">
        <v>249823.91</v>
      </c>
      <c r="H26" s="24">
        <f t="shared" si="2"/>
        <v>130.03534769935456</v>
      </c>
      <c r="I26" s="24">
        <f t="shared" si="3"/>
        <v>130.03534769935456</v>
      </c>
      <c r="J26" s="24">
        <f t="shared" si="4"/>
        <v>116375.91</v>
      </c>
      <c r="K26" s="24">
        <f t="shared" si="5"/>
        <v>187.20693453629877</v>
      </c>
    </row>
    <row r="27" spans="1:11" x14ac:dyDescent="0.2">
      <c r="A27" s="10"/>
      <c r="B27" s="10">
        <v>18010700</v>
      </c>
      <c r="C27" s="14" t="s">
        <v>16</v>
      </c>
      <c r="D27" s="24">
        <v>23012</v>
      </c>
      <c r="E27" s="24">
        <v>32000</v>
      </c>
      <c r="F27" s="24">
        <v>32000</v>
      </c>
      <c r="G27" s="24">
        <v>21430.35</v>
      </c>
      <c r="H27" s="24">
        <f t="shared" si="2"/>
        <v>66.969843749999995</v>
      </c>
      <c r="I27" s="24">
        <f t="shared" si="3"/>
        <v>66.969843749999995</v>
      </c>
      <c r="J27" s="24">
        <f t="shared" si="4"/>
        <v>-1581.6500000000015</v>
      </c>
      <c r="K27" s="24">
        <f t="shared" si="5"/>
        <v>93.126846862506511</v>
      </c>
    </row>
    <row r="28" spans="1:11" x14ac:dyDescent="0.2">
      <c r="A28" s="10"/>
      <c r="B28" s="10">
        <v>18010900</v>
      </c>
      <c r="C28" s="14" t="s">
        <v>17</v>
      </c>
      <c r="D28" s="24">
        <v>22066</v>
      </c>
      <c r="E28" s="24">
        <v>30000</v>
      </c>
      <c r="F28" s="24">
        <v>30000</v>
      </c>
      <c r="G28" s="24">
        <v>25662.51</v>
      </c>
      <c r="H28" s="24">
        <f t="shared" si="2"/>
        <v>85.541699999999992</v>
      </c>
      <c r="I28" s="24">
        <f t="shared" si="3"/>
        <v>85.541699999999992</v>
      </c>
      <c r="J28" s="24">
        <f t="shared" si="4"/>
        <v>3596.5099999999984</v>
      </c>
      <c r="K28" s="24">
        <f t="shared" si="5"/>
        <v>116.2988760989758</v>
      </c>
    </row>
    <row r="29" spans="1:11" x14ac:dyDescent="0.2">
      <c r="A29" s="10"/>
      <c r="B29" s="10">
        <v>18050000</v>
      </c>
      <c r="C29" s="14" t="s">
        <v>18</v>
      </c>
      <c r="D29" s="24">
        <f>SUM(D30:D32)</f>
        <v>482572</v>
      </c>
      <c r="E29" s="24">
        <f t="shared" ref="E29:G29" si="10">SUM(E30:E32)</f>
        <v>617449</v>
      </c>
      <c r="F29" s="24">
        <f t="shared" si="10"/>
        <v>617449</v>
      </c>
      <c r="G29" s="24">
        <f t="shared" si="10"/>
        <v>654396.82000000007</v>
      </c>
      <c r="H29" s="24">
        <f t="shared" si="2"/>
        <v>105.98394685229064</v>
      </c>
      <c r="I29" s="24">
        <f t="shared" si="3"/>
        <v>105.98394685229064</v>
      </c>
      <c r="J29" s="24">
        <f t="shared" si="4"/>
        <v>171824.82000000007</v>
      </c>
      <c r="K29" s="24">
        <f t="shared" si="5"/>
        <v>135.60604842386215</v>
      </c>
    </row>
    <row r="30" spans="1:11" x14ac:dyDescent="0.2">
      <c r="A30" s="10"/>
      <c r="B30" s="10">
        <v>18050300</v>
      </c>
      <c r="C30" s="14" t="s">
        <v>19</v>
      </c>
      <c r="D30" s="24">
        <v>30350</v>
      </c>
      <c r="E30" s="24">
        <v>33000</v>
      </c>
      <c r="F30" s="24">
        <v>33000</v>
      </c>
      <c r="G30" s="24">
        <v>11248.4</v>
      </c>
      <c r="H30" s="24">
        <f t="shared" si="2"/>
        <v>34.086060606060606</v>
      </c>
      <c r="I30" s="24">
        <f t="shared" si="3"/>
        <v>34.086060606060606</v>
      </c>
      <c r="J30" s="24">
        <f t="shared" si="4"/>
        <v>-19101.599999999999</v>
      </c>
      <c r="K30" s="24">
        <f t="shared" si="5"/>
        <v>37.062273476112026</v>
      </c>
    </row>
    <row r="31" spans="1:11" x14ac:dyDescent="0.2">
      <c r="A31" s="10"/>
      <c r="B31" s="10">
        <v>18050400</v>
      </c>
      <c r="C31" s="14" t="s">
        <v>20</v>
      </c>
      <c r="D31" s="24">
        <v>214745</v>
      </c>
      <c r="E31" s="24">
        <v>324449</v>
      </c>
      <c r="F31" s="24">
        <v>324449</v>
      </c>
      <c r="G31" s="24">
        <v>425714.2</v>
      </c>
      <c r="H31" s="24">
        <f t="shared" si="2"/>
        <v>131.21143846952833</v>
      </c>
      <c r="I31" s="24">
        <f t="shared" si="3"/>
        <v>131.21143846952833</v>
      </c>
      <c r="J31" s="24">
        <f t="shared" si="4"/>
        <v>210969.2</v>
      </c>
      <c r="K31" s="24">
        <f t="shared" si="5"/>
        <v>198.24172856178259</v>
      </c>
    </row>
    <row r="32" spans="1:11" ht="51" x14ac:dyDescent="0.2">
      <c r="A32" s="10"/>
      <c r="B32" s="10">
        <v>18050500</v>
      </c>
      <c r="C32" s="14" t="s">
        <v>21</v>
      </c>
      <c r="D32" s="24">
        <v>237477</v>
      </c>
      <c r="E32" s="24">
        <v>260000</v>
      </c>
      <c r="F32" s="24">
        <v>260000</v>
      </c>
      <c r="G32" s="24">
        <v>217434.22</v>
      </c>
      <c r="H32" s="24">
        <f t="shared" si="2"/>
        <v>83.628546153846145</v>
      </c>
      <c r="I32" s="24">
        <f t="shared" si="3"/>
        <v>83.628546153846145</v>
      </c>
      <c r="J32" s="24">
        <f t="shared" si="4"/>
        <v>-20042.78</v>
      </c>
      <c r="K32" s="24">
        <f t="shared" si="5"/>
        <v>91.560117400843026</v>
      </c>
    </row>
    <row r="33" spans="1:11" x14ac:dyDescent="0.2">
      <c r="A33" s="10"/>
      <c r="B33" s="11">
        <v>20000000</v>
      </c>
      <c r="C33" s="12" t="s">
        <v>22</v>
      </c>
      <c r="D33" s="23">
        <f>D34+D38+D43</f>
        <v>26887</v>
      </c>
      <c r="E33" s="23">
        <f>E34+E38+E43</f>
        <v>2500</v>
      </c>
      <c r="F33" s="23">
        <f>F34+F38+F43</f>
        <v>2500</v>
      </c>
      <c r="G33" s="23">
        <f>G34+G38+G43</f>
        <v>210.8</v>
      </c>
      <c r="H33" s="23">
        <f t="shared" si="2"/>
        <v>8.4320000000000004</v>
      </c>
      <c r="I33" s="23">
        <f t="shared" si="3"/>
        <v>8.4320000000000004</v>
      </c>
      <c r="J33" s="23">
        <f t="shared" si="4"/>
        <v>-26676.2</v>
      </c>
      <c r="K33" s="23">
        <f t="shared" si="5"/>
        <v>0.78402201807564997</v>
      </c>
    </row>
    <row r="34" spans="1:11" ht="13.5" x14ac:dyDescent="0.2">
      <c r="A34" s="10"/>
      <c r="B34" s="10">
        <v>21000000</v>
      </c>
      <c r="C34" s="13" t="s">
        <v>23</v>
      </c>
      <c r="D34" s="24">
        <f>D35</f>
        <v>10000</v>
      </c>
      <c r="E34" s="24">
        <f t="shared" ref="E34:G34" si="11">E35</f>
        <v>2000</v>
      </c>
      <c r="F34" s="24">
        <f t="shared" si="11"/>
        <v>2000</v>
      </c>
      <c r="G34" s="24">
        <f t="shared" si="11"/>
        <v>0</v>
      </c>
      <c r="H34" s="24">
        <f t="shared" si="2"/>
        <v>0</v>
      </c>
      <c r="I34" s="24">
        <f t="shared" si="3"/>
        <v>0</v>
      </c>
      <c r="J34" s="24">
        <f t="shared" si="4"/>
        <v>-10000</v>
      </c>
      <c r="K34" s="24">
        <f t="shared" si="5"/>
        <v>0</v>
      </c>
    </row>
    <row r="35" spans="1:11" x14ac:dyDescent="0.2">
      <c r="A35" s="10"/>
      <c r="B35" s="10">
        <v>21080000</v>
      </c>
      <c r="C35" s="14" t="s">
        <v>24</v>
      </c>
      <c r="D35" s="24">
        <f>SUM(D36:D37)</f>
        <v>10000</v>
      </c>
      <c r="E35" s="24">
        <f t="shared" ref="E35:G35" si="12">SUM(E36:E37)</f>
        <v>2000</v>
      </c>
      <c r="F35" s="24">
        <f t="shared" si="12"/>
        <v>2000</v>
      </c>
      <c r="G35" s="24">
        <f t="shared" si="12"/>
        <v>0</v>
      </c>
      <c r="H35" s="24">
        <f t="shared" si="2"/>
        <v>0</v>
      </c>
      <c r="I35" s="24">
        <f t="shared" si="3"/>
        <v>0</v>
      </c>
      <c r="J35" s="24">
        <f t="shared" si="4"/>
        <v>-10000</v>
      </c>
      <c r="K35" s="24">
        <f t="shared" si="5"/>
        <v>0</v>
      </c>
    </row>
    <row r="36" spans="1:11" x14ac:dyDescent="0.2">
      <c r="A36" s="10"/>
      <c r="B36" s="10">
        <v>21081100</v>
      </c>
      <c r="C36" s="14" t="s">
        <v>25</v>
      </c>
      <c r="D36" s="24">
        <v>0</v>
      </c>
      <c r="E36" s="24">
        <v>500</v>
      </c>
      <c r="F36" s="24">
        <v>500</v>
      </c>
      <c r="G36" s="24">
        <v>0</v>
      </c>
      <c r="H36" s="24">
        <f t="shared" si="2"/>
        <v>0</v>
      </c>
      <c r="I36" s="24">
        <f t="shared" si="3"/>
        <v>0</v>
      </c>
      <c r="J36" s="24">
        <f t="shared" si="4"/>
        <v>0</v>
      </c>
      <c r="K36" s="24" t="e">
        <f t="shared" si="5"/>
        <v>#DIV/0!</v>
      </c>
    </row>
    <row r="37" spans="1:11" ht="38.25" x14ac:dyDescent="0.2">
      <c r="A37" s="10"/>
      <c r="B37" s="10">
        <v>21081500</v>
      </c>
      <c r="C37" s="14" t="s">
        <v>26</v>
      </c>
      <c r="D37" s="24">
        <v>10000</v>
      </c>
      <c r="E37" s="24">
        <v>1500</v>
      </c>
      <c r="F37" s="24">
        <v>1500</v>
      </c>
      <c r="G37" s="24"/>
      <c r="H37" s="24">
        <f t="shared" si="2"/>
        <v>0</v>
      </c>
      <c r="I37" s="24">
        <f t="shared" si="3"/>
        <v>0</v>
      </c>
      <c r="J37" s="24">
        <f t="shared" si="4"/>
        <v>-10000</v>
      </c>
      <c r="K37" s="24">
        <f t="shared" si="5"/>
        <v>0</v>
      </c>
    </row>
    <row r="38" spans="1:11" ht="27" x14ac:dyDescent="0.2">
      <c r="A38" s="10"/>
      <c r="B38" s="10">
        <v>22000000</v>
      </c>
      <c r="C38" s="13" t="s">
        <v>27</v>
      </c>
      <c r="D38" s="24">
        <f>D39+D41</f>
        <v>255</v>
      </c>
      <c r="E38" s="24">
        <f t="shared" ref="E38:G38" si="13">E39+E41</f>
        <v>300</v>
      </c>
      <c r="F38" s="24">
        <f t="shared" si="13"/>
        <v>300</v>
      </c>
      <c r="G38" s="24">
        <f t="shared" si="13"/>
        <v>210.8</v>
      </c>
      <c r="H38" s="24">
        <f t="shared" si="2"/>
        <v>70.266666666666666</v>
      </c>
      <c r="I38" s="24">
        <f t="shared" si="3"/>
        <v>70.266666666666666</v>
      </c>
      <c r="J38" s="24">
        <f t="shared" si="4"/>
        <v>-44.199999999999989</v>
      </c>
      <c r="K38" s="24">
        <f t="shared" si="5"/>
        <v>82.666666666666671</v>
      </c>
    </row>
    <row r="39" spans="1:11" x14ac:dyDescent="0.2">
      <c r="A39" s="10"/>
      <c r="B39" s="10">
        <v>22010000</v>
      </c>
      <c r="C39" s="14" t="s">
        <v>28</v>
      </c>
      <c r="D39" s="24">
        <f>D40</f>
        <v>0</v>
      </c>
      <c r="E39" s="24">
        <f t="shared" ref="E39:G39" si="14">E40</f>
        <v>300</v>
      </c>
      <c r="F39" s="24">
        <f t="shared" si="14"/>
        <v>300</v>
      </c>
      <c r="G39" s="24">
        <f t="shared" si="14"/>
        <v>176.8</v>
      </c>
      <c r="H39" s="24">
        <f t="shared" si="2"/>
        <v>58.933333333333337</v>
      </c>
      <c r="I39" s="24">
        <f t="shared" si="3"/>
        <v>58.933333333333337</v>
      </c>
      <c r="J39" s="24">
        <f t="shared" si="4"/>
        <v>176.8</v>
      </c>
      <c r="K39" s="24" t="e">
        <f t="shared" si="5"/>
        <v>#DIV/0!</v>
      </c>
    </row>
    <row r="40" spans="1:11" x14ac:dyDescent="0.2">
      <c r="A40" s="10"/>
      <c r="B40" s="10">
        <v>22012500</v>
      </c>
      <c r="C40" s="14" t="s">
        <v>29</v>
      </c>
      <c r="D40" s="24">
        <v>0</v>
      </c>
      <c r="E40" s="24">
        <v>300</v>
      </c>
      <c r="F40" s="24">
        <v>300</v>
      </c>
      <c r="G40" s="24">
        <v>176.8</v>
      </c>
      <c r="H40" s="24">
        <f t="shared" si="2"/>
        <v>58.933333333333337</v>
      </c>
      <c r="I40" s="24">
        <f t="shared" si="3"/>
        <v>58.933333333333337</v>
      </c>
      <c r="J40" s="24">
        <f t="shared" si="4"/>
        <v>176.8</v>
      </c>
      <c r="K40" s="24" t="e">
        <f t="shared" si="5"/>
        <v>#DIV/0!</v>
      </c>
    </row>
    <row r="41" spans="1:11" x14ac:dyDescent="0.2">
      <c r="A41" s="10"/>
      <c r="B41" s="10">
        <v>22090000</v>
      </c>
      <c r="C41" s="14" t="s">
        <v>30</v>
      </c>
      <c r="D41" s="24">
        <f>D42</f>
        <v>255</v>
      </c>
      <c r="E41" s="24">
        <f t="shared" ref="E41:G41" si="15">E42</f>
        <v>0</v>
      </c>
      <c r="F41" s="24">
        <f t="shared" si="15"/>
        <v>0</v>
      </c>
      <c r="G41" s="24">
        <f t="shared" si="15"/>
        <v>34</v>
      </c>
      <c r="H41" s="24" t="e">
        <f t="shared" si="2"/>
        <v>#DIV/0!</v>
      </c>
      <c r="I41" s="24" t="e">
        <f t="shared" si="3"/>
        <v>#DIV/0!</v>
      </c>
      <c r="J41" s="24">
        <f t="shared" si="4"/>
        <v>-221</v>
      </c>
      <c r="K41" s="24">
        <f t="shared" si="5"/>
        <v>13.333333333333334</v>
      </c>
    </row>
    <row r="42" spans="1:11" ht="38.25" x14ac:dyDescent="0.2">
      <c r="A42" s="10"/>
      <c r="B42" s="10">
        <v>22090100</v>
      </c>
      <c r="C42" s="14" t="s">
        <v>31</v>
      </c>
      <c r="D42" s="24">
        <v>255</v>
      </c>
      <c r="E42" s="24">
        <v>0</v>
      </c>
      <c r="F42" s="24">
        <v>0</v>
      </c>
      <c r="G42" s="24">
        <v>34</v>
      </c>
      <c r="H42" s="24" t="e">
        <f t="shared" si="2"/>
        <v>#DIV/0!</v>
      </c>
      <c r="I42" s="24" t="e">
        <f t="shared" si="3"/>
        <v>#DIV/0!</v>
      </c>
      <c r="J42" s="24">
        <f t="shared" si="4"/>
        <v>-221</v>
      </c>
      <c r="K42" s="24">
        <f t="shared" si="5"/>
        <v>13.333333333333334</v>
      </c>
    </row>
    <row r="43" spans="1:11" ht="13.5" x14ac:dyDescent="0.2">
      <c r="A43" s="10"/>
      <c r="B43" s="10">
        <v>24000000</v>
      </c>
      <c r="C43" s="13" t="s">
        <v>32</v>
      </c>
      <c r="D43" s="24">
        <f>D44</f>
        <v>16632</v>
      </c>
      <c r="E43" s="24">
        <f t="shared" ref="E43:G43" si="16">E44</f>
        <v>200</v>
      </c>
      <c r="F43" s="24">
        <f t="shared" si="16"/>
        <v>200</v>
      </c>
      <c r="G43" s="24">
        <f t="shared" si="16"/>
        <v>0</v>
      </c>
      <c r="H43" s="24">
        <f t="shared" si="2"/>
        <v>0</v>
      </c>
      <c r="I43" s="24">
        <f t="shared" si="3"/>
        <v>0</v>
      </c>
      <c r="J43" s="24">
        <f t="shared" si="4"/>
        <v>-16632</v>
      </c>
      <c r="K43" s="24">
        <f t="shared" si="5"/>
        <v>0</v>
      </c>
    </row>
    <row r="44" spans="1:11" x14ac:dyDescent="0.2">
      <c r="A44" s="10"/>
      <c r="B44" s="10">
        <v>24060000</v>
      </c>
      <c r="C44" s="14" t="s">
        <v>24</v>
      </c>
      <c r="D44" s="24">
        <f>D45</f>
        <v>16632</v>
      </c>
      <c r="E44" s="24">
        <f t="shared" ref="E44:G44" si="17">E45</f>
        <v>200</v>
      </c>
      <c r="F44" s="24">
        <f t="shared" si="17"/>
        <v>200</v>
      </c>
      <c r="G44" s="24">
        <f t="shared" si="17"/>
        <v>0</v>
      </c>
      <c r="H44" s="24">
        <f t="shared" si="2"/>
        <v>0</v>
      </c>
      <c r="I44" s="24">
        <f t="shared" si="3"/>
        <v>0</v>
      </c>
      <c r="J44" s="24">
        <f t="shared" si="4"/>
        <v>-16632</v>
      </c>
      <c r="K44" s="24">
        <f t="shared" si="5"/>
        <v>0</v>
      </c>
    </row>
    <row r="45" spans="1:11" ht="38.25" x14ac:dyDescent="0.2">
      <c r="A45" s="10"/>
      <c r="B45" s="10">
        <v>24062100</v>
      </c>
      <c r="C45" s="14" t="s">
        <v>67</v>
      </c>
      <c r="D45" s="24">
        <v>16632</v>
      </c>
      <c r="E45" s="24">
        <v>200</v>
      </c>
      <c r="F45" s="24">
        <v>200</v>
      </c>
      <c r="G45" s="24">
        <v>0</v>
      </c>
      <c r="H45" s="24">
        <f t="shared" si="2"/>
        <v>0</v>
      </c>
      <c r="I45" s="24">
        <f t="shared" si="3"/>
        <v>0</v>
      </c>
      <c r="J45" s="24">
        <f t="shared" si="4"/>
        <v>-16632</v>
      </c>
      <c r="K45" s="24">
        <f t="shared" si="5"/>
        <v>0</v>
      </c>
    </row>
    <row r="46" spans="1:11" x14ac:dyDescent="0.2">
      <c r="A46" s="10"/>
      <c r="B46" s="11">
        <v>40000000</v>
      </c>
      <c r="C46" s="12" t="s">
        <v>33</v>
      </c>
      <c r="D46" s="23">
        <f>D47</f>
        <v>182000</v>
      </c>
      <c r="E46" s="23">
        <f>E47</f>
        <v>1000</v>
      </c>
      <c r="F46" s="23">
        <f>F47</f>
        <v>1000</v>
      </c>
      <c r="G46" s="23">
        <f t="shared" ref="G46" si="18">G47</f>
        <v>1000</v>
      </c>
      <c r="H46" s="23">
        <f t="shared" ref="H46:H67" si="19">G46/E46*100</f>
        <v>100</v>
      </c>
      <c r="I46" s="23">
        <f t="shared" ref="I46:I49" si="20">G46/F46*100</f>
        <v>100</v>
      </c>
      <c r="J46" s="23">
        <f t="shared" ref="J46:J67" si="21">G46-D46</f>
        <v>-181000</v>
      </c>
      <c r="K46" s="23">
        <f t="shared" ref="K46:K67" si="22">G46/D46*100</f>
        <v>0.5494505494505495</v>
      </c>
    </row>
    <row r="47" spans="1:11" x14ac:dyDescent="0.2">
      <c r="A47" s="10"/>
      <c r="B47" s="10">
        <v>41000000</v>
      </c>
      <c r="C47" s="14" t="s">
        <v>34</v>
      </c>
      <c r="D47" s="24">
        <f>SUM(D48:D49)</f>
        <v>182000</v>
      </c>
      <c r="E47" s="24">
        <f t="shared" ref="E47:G47" si="23">SUM(E48:E49)</f>
        <v>1000</v>
      </c>
      <c r="F47" s="24">
        <f t="shared" si="23"/>
        <v>1000</v>
      </c>
      <c r="G47" s="24">
        <f t="shared" si="23"/>
        <v>1000</v>
      </c>
      <c r="H47" s="24">
        <f t="shared" si="19"/>
        <v>100</v>
      </c>
      <c r="I47" s="24">
        <f t="shared" si="20"/>
        <v>100</v>
      </c>
      <c r="J47" s="24">
        <f t="shared" si="21"/>
        <v>-181000</v>
      </c>
      <c r="K47" s="24">
        <f t="shared" si="22"/>
        <v>0.5494505494505495</v>
      </c>
    </row>
    <row r="48" spans="1:11" x14ac:dyDescent="0.2">
      <c r="A48" s="10"/>
      <c r="B48" s="10">
        <v>41040400</v>
      </c>
      <c r="C48" s="14" t="s">
        <v>62</v>
      </c>
      <c r="D48" s="24">
        <v>115000</v>
      </c>
      <c r="E48" s="24">
        <v>1000</v>
      </c>
      <c r="F48" s="24">
        <v>1000</v>
      </c>
      <c r="G48" s="24">
        <v>1000</v>
      </c>
      <c r="H48" s="24"/>
      <c r="I48" s="24"/>
      <c r="J48" s="24"/>
      <c r="K48" s="24"/>
    </row>
    <row r="49" spans="1:11" x14ac:dyDescent="0.2">
      <c r="A49" s="10"/>
      <c r="B49" s="10">
        <v>41053900</v>
      </c>
      <c r="C49" s="14" t="s">
        <v>35</v>
      </c>
      <c r="D49" s="24">
        <v>67000</v>
      </c>
      <c r="E49" s="24">
        <v>0</v>
      </c>
      <c r="F49" s="24">
        <v>0</v>
      </c>
      <c r="G49" s="24">
        <v>0</v>
      </c>
      <c r="H49" s="24" t="e">
        <f t="shared" si="19"/>
        <v>#DIV/0!</v>
      </c>
      <c r="I49" s="24" t="e">
        <f t="shared" si="20"/>
        <v>#DIV/0!</v>
      </c>
      <c r="J49" s="24">
        <f t="shared" si="21"/>
        <v>-67000</v>
      </c>
      <c r="K49" s="24">
        <f t="shared" si="22"/>
        <v>0</v>
      </c>
    </row>
    <row r="50" spans="1:11" s="15" customFormat="1" x14ac:dyDescent="0.2">
      <c r="A50" s="46" t="s">
        <v>36</v>
      </c>
      <c r="B50" s="46"/>
      <c r="C50" s="46"/>
      <c r="D50" s="25">
        <f>D13+D33</f>
        <v>767165</v>
      </c>
      <c r="E50" s="25">
        <f t="shared" ref="E50:G50" si="24">E13+E33</f>
        <v>960569</v>
      </c>
      <c r="F50" s="25">
        <f t="shared" si="24"/>
        <v>960569</v>
      </c>
      <c r="G50" s="25">
        <f t="shared" si="24"/>
        <v>1019006.9100000001</v>
      </c>
      <c r="H50" s="25">
        <f t="shared" si="19"/>
        <v>106.08367644593987</v>
      </c>
      <c r="I50" s="25">
        <f>G50/F50*100</f>
        <v>106.08367644593987</v>
      </c>
      <c r="J50" s="25">
        <f t="shared" si="21"/>
        <v>251841.91000000015</v>
      </c>
      <c r="K50" s="25">
        <f t="shared" si="22"/>
        <v>132.82760683816392</v>
      </c>
    </row>
    <row r="51" spans="1:11" s="15" customFormat="1" x14ac:dyDescent="0.2">
      <c r="A51" s="47" t="s">
        <v>37</v>
      </c>
      <c r="B51" s="47"/>
      <c r="C51" s="47"/>
      <c r="D51" s="26">
        <f>D50+D46</f>
        <v>949165</v>
      </c>
      <c r="E51" s="26">
        <f>E50+E46</f>
        <v>961569</v>
      </c>
      <c r="F51" s="26">
        <f>F50+F46</f>
        <v>961569</v>
      </c>
      <c r="G51" s="26">
        <f>G50+G46</f>
        <v>1020006.9100000001</v>
      </c>
      <c r="H51" s="26">
        <f t="shared" si="19"/>
        <v>106.07734962337598</v>
      </c>
      <c r="I51" s="26">
        <f t="shared" ref="I51:I65" si="25">G51/F51*100</f>
        <v>106.07734962337598</v>
      </c>
      <c r="J51" s="26">
        <f t="shared" si="21"/>
        <v>70841.910000000149</v>
      </c>
      <c r="K51" s="26">
        <f t="shared" si="22"/>
        <v>107.46360327234991</v>
      </c>
    </row>
    <row r="52" spans="1:11" ht="14.25" customHeight="1" x14ac:dyDescent="0.2">
      <c r="A52" s="5"/>
      <c r="B52" s="16"/>
      <c r="C52" s="17" t="s">
        <v>59</v>
      </c>
      <c r="D52" s="27"/>
      <c r="E52" s="27"/>
      <c r="F52" s="27"/>
      <c r="G52" s="27"/>
      <c r="H52" s="28"/>
      <c r="I52" s="28"/>
      <c r="J52" s="28"/>
      <c r="K52" s="28"/>
    </row>
    <row r="53" spans="1:11" x14ac:dyDescent="0.2">
      <c r="B53" s="18">
        <v>10000000</v>
      </c>
      <c r="C53" s="19" t="s">
        <v>3</v>
      </c>
      <c r="D53" s="29">
        <f>D54</f>
        <v>0</v>
      </c>
      <c r="E53" s="29">
        <f t="shared" ref="E53:G53" si="26">E54</f>
        <v>0</v>
      </c>
      <c r="F53" s="29">
        <f t="shared" si="26"/>
        <v>0</v>
      </c>
      <c r="G53" s="29">
        <f t="shared" si="26"/>
        <v>58.52</v>
      </c>
      <c r="H53" s="29" t="e">
        <f t="shared" si="19"/>
        <v>#DIV/0!</v>
      </c>
      <c r="I53" s="29" t="e">
        <f t="shared" si="25"/>
        <v>#DIV/0!</v>
      </c>
      <c r="J53" s="29">
        <f t="shared" si="21"/>
        <v>58.52</v>
      </c>
      <c r="K53" s="29" t="e">
        <f t="shared" si="22"/>
        <v>#DIV/0!</v>
      </c>
    </row>
    <row r="54" spans="1:11" ht="13.5" x14ac:dyDescent="0.2">
      <c r="B54" s="10">
        <v>19000000</v>
      </c>
      <c r="C54" s="13" t="s">
        <v>51</v>
      </c>
      <c r="D54" s="24">
        <f>D55</f>
        <v>0</v>
      </c>
      <c r="E54" s="24">
        <f t="shared" ref="E54:G54" si="27">E55</f>
        <v>0</v>
      </c>
      <c r="F54" s="24">
        <f t="shared" si="27"/>
        <v>0</v>
      </c>
      <c r="G54" s="24">
        <f t="shared" si="27"/>
        <v>58.52</v>
      </c>
      <c r="H54" s="30" t="e">
        <f t="shared" si="19"/>
        <v>#DIV/0!</v>
      </c>
      <c r="I54" s="30" t="e">
        <f t="shared" si="25"/>
        <v>#DIV/0!</v>
      </c>
      <c r="J54" s="30">
        <f t="shared" si="21"/>
        <v>58.52</v>
      </c>
      <c r="K54" s="30" t="e">
        <f t="shared" si="22"/>
        <v>#DIV/0!</v>
      </c>
    </row>
    <row r="55" spans="1:11" x14ac:dyDescent="0.2">
      <c r="B55" s="10">
        <v>19010000</v>
      </c>
      <c r="C55" s="14" t="s">
        <v>52</v>
      </c>
      <c r="D55" s="24">
        <f>D56</f>
        <v>0</v>
      </c>
      <c r="E55" s="24">
        <f t="shared" ref="E55:G55" si="28">E56</f>
        <v>0</v>
      </c>
      <c r="F55" s="24">
        <f t="shared" si="28"/>
        <v>0</v>
      </c>
      <c r="G55" s="24">
        <f t="shared" si="28"/>
        <v>58.52</v>
      </c>
      <c r="H55" s="30" t="e">
        <f t="shared" si="19"/>
        <v>#DIV/0!</v>
      </c>
      <c r="I55" s="30" t="e">
        <f t="shared" si="25"/>
        <v>#DIV/0!</v>
      </c>
      <c r="J55" s="30">
        <f t="shared" si="21"/>
        <v>58.52</v>
      </c>
      <c r="K55" s="30" t="e">
        <f t="shared" si="22"/>
        <v>#DIV/0!</v>
      </c>
    </row>
    <row r="56" spans="1:11" ht="51" x14ac:dyDescent="0.2">
      <c r="B56" s="10">
        <v>19010100</v>
      </c>
      <c r="C56" s="14" t="s">
        <v>53</v>
      </c>
      <c r="D56" s="24">
        <v>0</v>
      </c>
      <c r="E56" s="24">
        <v>0</v>
      </c>
      <c r="F56" s="24">
        <v>0</v>
      </c>
      <c r="G56" s="24">
        <v>58.52</v>
      </c>
      <c r="H56" s="30" t="e">
        <f t="shared" si="19"/>
        <v>#DIV/0!</v>
      </c>
      <c r="I56" s="30" t="e">
        <f t="shared" si="25"/>
        <v>#DIV/0!</v>
      </c>
      <c r="J56" s="30">
        <f t="shared" si="21"/>
        <v>58.52</v>
      </c>
      <c r="K56" s="30" t="e">
        <f t="shared" si="22"/>
        <v>#DIV/0!</v>
      </c>
    </row>
    <row r="57" spans="1:11" x14ac:dyDescent="0.2">
      <c r="B57" s="18">
        <v>20000000</v>
      </c>
      <c r="C57" s="19" t="s">
        <v>22</v>
      </c>
      <c r="D57" s="29">
        <f>D58</f>
        <v>1803</v>
      </c>
      <c r="E57" s="29">
        <f t="shared" ref="E57:G57" si="29">E58</f>
        <v>2000</v>
      </c>
      <c r="F57" s="29">
        <f t="shared" si="29"/>
        <v>2000</v>
      </c>
      <c r="G57" s="29">
        <f t="shared" si="29"/>
        <v>9486.99</v>
      </c>
      <c r="H57" s="29">
        <f t="shared" si="19"/>
        <v>474.34950000000003</v>
      </c>
      <c r="I57" s="29">
        <f t="shared" si="25"/>
        <v>474.34950000000003</v>
      </c>
      <c r="J57" s="29">
        <f t="shared" si="21"/>
        <v>7683.99</v>
      </c>
      <c r="K57" s="29">
        <f t="shared" si="22"/>
        <v>526.17803660565721</v>
      </c>
    </row>
    <row r="58" spans="1:11" ht="13.5" x14ac:dyDescent="0.2">
      <c r="B58" s="10">
        <v>25000000</v>
      </c>
      <c r="C58" s="13" t="s">
        <v>54</v>
      </c>
      <c r="D58" s="24">
        <f>D59+D61</f>
        <v>1803</v>
      </c>
      <c r="E58" s="24">
        <f t="shared" ref="E58:G58" si="30">E59+E61</f>
        <v>2000</v>
      </c>
      <c r="F58" s="24">
        <f t="shared" si="30"/>
        <v>2000</v>
      </c>
      <c r="G58" s="24">
        <f t="shared" si="30"/>
        <v>9486.99</v>
      </c>
      <c r="H58" s="30">
        <f t="shared" si="19"/>
        <v>474.34950000000003</v>
      </c>
      <c r="I58" s="30">
        <f t="shared" si="25"/>
        <v>474.34950000000003</v>
      </c>
      <c r="J58" s="30">
        <f t="shared" si="21"/>
        <v>7683.99</v>
      </c>
      <c r="K58" s="30">
        <f t="shared" si="22"/>
        <v>526.17803660565721</v>
      </c>
    </row>
    <row r="59" spans="1:11" ht="25.5" x14ac:dyDescent="0.2">
      <c r="B59" s="10">
        <v>25010000</v>
      </c>
      <c r="C59" s="14" t="s">
        <v>55</v>
      </c>
      <c r="D59" s="24">
        <f>D60</f>
        <v>1803</v>
      </c>
      <c r="E59" s="24">
        <f t="shared" ref="E59:G59" si="31">E60</f>
        <v>2000</v>
      </c>
      <c r="F59" s="24">
        <f t="shared" si="31"/>
        <v>2000</v>
      </c>
      <c r="G59" s="24">
        <f t="shared" si="31"/>
        <v>1813.99</v>
      </c>
      <c r="H59" s="30">
        <f t="shared" si="19"/>
        <v>90.6995</v>
      </c>
      <c r="I59" s="30">
        <f t="shared" si="25"/>
        <v>90.6995</v>
      </c>
      <c r="J59" s="30">
        <f t="shared" si="21"/>
        <v>10.990000000000009</v>
      </c>
      <c r="K59" s="30">
        <f t="shared" si="22"/>
        <v>100.60953965612866</v>
      </c>
    </row>
    <row r="60" spans="1:11" ht="38.25" x14ac:dyDescent="0.2">
      <c r="B60" s="10">
        <v>25010300</v>
      </c>
      <c r="C60" s="14" t="s">
        <v>56</v>
      </c>
      <c r="D60" s="24">
        <v>1803</v>
      </c>
      <c r="E60" s="24">
        <v>2000</v>
      </c>
      <c r="F60" s="24">
        <v>2000</v>
      </c>
      <c r="G60" s="24">
        <v>1813.99</v>
      </c>
      <c r="H60" s="30">
        <f t="shared" si="19"/>
        <v>90.6995</v>
      </c>
      <c r="I60" s="30">
        <f t="shared" si="25"/>
        <v>90.6995</v>
      </c>
      <c r="J60" s="30">
        <f t="shared" si="21"/>
        <v>10.990000000000009</v>
      </c>
      <c r="K60" s="30">
        <f t="shared" si="22"/>
        <v>100.60953965612866</v>
      </c>
    </row>
    <row r="61" spans="1:11" x14ac:dyDescent="0.2">
      <c r="B61" s="10">
        <v>25020000</v>
      </c>
      <c r="C61" s="14" t="s">
        <v>57</v>
      </c>
      <c r="D61" s="24">
        <f>D62</f>
        <v>0</v>
      </c>
      <c r="E61" s="24">
        <f t="shared" ref="E61:G61" si="32">E62</f>
        <v>0</v>
      </c>
      <c r="F61" s="24">
        <f t="shared" si="32"/>
        <v>0</v>
      </c>
      <c r="G61" s="24">
        <f t="shared" si="32"/>
        <v>7673</v>
      </c>
      <c r="H61" s="30" t="e">
        <f t="shared" si="19"/>
        <v>#DIV/0!</v>
      </c>
      <c r="I61" s="30" t="e">
        <f t="shared" si="25"/>
        <v>#DIV/0!</v>
      </c>
      <c r="J61" s="30">
        <f t="shared" si="21"/>
        <v>7673</v>
      </c>
      <c r="K61" s="30" t="e">
        <f t="shared" si="22"/>
        <v>#DIV/0!</v>
      </c>
    </row>
    <row r="62" spans="1:11" x14ac:dyDescent="0.2">
      <c r="B62" s="10">
        <v>25020100</v>
      </c>
      <c r="C62" s="14" t="s">
        <v>58</v>
      </c>
      <c r="D62" s="24">
        <v>0</v>
      </c>
      <c r="E62" s="24">
        <v>0</v>
      </c>
      <c r="F62" s="24">
        <v>0</v>
      </c>
      <c r="G62" s="24">
        <v>7673</v>
      </c>
      <c r="H62" s="30" t="e">
        <f t="shared" si="19"/>
        <v>#DIV/0!</v>
      </c>
      <c r="I62" s="30" t="e">
        <f t="shared" si="25"/>
        <v>#DIV/0!</v>
      </c>
      <c r="J62" s="30">
        <f t="shared" si="21"/>
        <v>7673</v>
      </c>
      <c r="K62" s="30" t="e">
        <f t="shared" si="22"/>
        <v>#DIV/0!</v>
      </c>
    </row>
    <row r="63" spans="1:11" x14ac:dyDescent="0.2">
      <c r="B63" s="18">
        <v>50000000</v>
      </c>
      <c r="C63" s="19" t="s">
        <v>68</v>
      </c>
      <c r="D63" s="29">
        <f>D64</f>
        <v>1050</v>
      </c>
      <c r="E63" s="29">
        <f t="shared" ref="E63:G63" si="33">E64</f>
        <v>2000</v>
      </c>
      <c r="F63" s="29">
        <f t="shared" si="33"/>
        <v>2500</v>
      </c>
      <c r="G63" s="29">
        <f t="shared" si="33"/>
        <v>1740</v>
      </c>
      <c r="H63" s="29">
        <f t="shared" si="19"/>
        <v>87</v>
      </c>
      <c r="I63" s="23">
        <f>G63/F63*100</f>
        <v>69.599999999999994</v>
      </c>
      <c r="J63" s="29">
        <f t="shared" si="21"/>
        <v>690</v>
      </c>
      <c r="K63" s="29">
        <f t="shared" si="22"/>
        <v>165.71428571428572</v>
      </c>
    </row>
    <row r="64" spans="1:11" ht="38.25" x14ac:dyDescent="0.2">
      <c r="B64" s="10">
        <v>50110000</v>
      </c>
      <c r="C64" s="14" t="s">
        <v>69</v>
      </c>
      <c r="D64" s="24">
        <v>1050</v>
      </c>
      <c r="E64" s="24">
        <v>2000</v>
      </c>
      <c r="F64" s="24">
        <v>2500</v>
      </c>
      <c r="G64" s="24">
        <v>1740</v>
      </c>
      <c r="H64" s="30">
        <f t="shared" si="19"/>
        <v>87</v>
      </c>
      <c r="I64" s="30">
        <f t="shared" si="25"/>
        <v>69.599999999999994</v>
      </c>
      <c r="J64" s="30">
        <f t="shared" si="21"/>
        <v>690</v>
      </c>
      <c r="K64" s="30">
        <f t="shared" si="22"/>
        <v>165.71428571428572</v>
      </c>
    </row>
    <row r="65" spans="2:11" x14ac:dyDescent="0.2">
      <c r="B65" s="38" t="s">
        <v>36</v>
      </c>
      <c r="C65" s="39"/>
      <c r="D65" s="25">
        <f>D53+D57+D63</f>
        <v>2853</v>
      </c>
      <c r="E65" s="25">
        <f t="shared" ref="E65:G65" si="34">E53+E57+E63</f>
        <v>4000</v>
      </c>
      <c r="F65" s="25">
        <f t="shared" si="34"/>
        <v>4500</v>
      </c>
      <c r="G65" s="25">
        <f t="shared" si="34"/>
        <v>11285.51</v>
      </c>
      <c r="H65" s="25">
        <f t="shared" si="19"/>
        <v>282.13774999999998</v>
      </c>
      <c r="I65" s="25">
        <f t="shared" si="25"/>
        <v>250.78911111111114</v>
      </c>
      <c r="J65" s="25">
        <f t="shared" si="21"/>
        <v>8432.51</v>
      </c>
      <c r="K65" s="25">
        <f t="shared" si="22"/>
        <v>395.56642131090081</v>
      </c>
    </row>
    <row r="66" spans="2:11" x14ac:dyDescent="0.2">
      <c r="B66" s="40" t="s">
        <v>60</v>
      </c>
      <c r="C66" s="41"/>
      <c r="D66" s="26">
        <f>D53+D57+D63</f>
        <v>2853</v>
      </c>
      <c r="E66" s="26">
        <f t="shared" ref="E66:G66" si="35">E53+E57+E63</f>
        <v>4000</v>
      </c>
      <c r="F66" s="26">
        <f t="shared" si="35"/>
        <v>4500</v>
      </c>
      <c r="G66" s="26">
        <f t="shared" si="35"/>
        <v>11285.51</v>
      </c>
      <c r="H66" s="26">
        <f t="shared" si="19"/>
        <v>282.13774999999998</v>
      </c>
      <c r="I66" s="26">
        <f>G66/F66*100</f>
        <v>250.78911111111114</v>
      </c>
      <c r="J66" s="26">
        <f t="shared" si="21"/>
        <v>8432.51</v>
      </c>
      <c r="K66" s="26">
        <f t="shared" si="22"/>
        <v>395.56642131090081</v>
      </c>
    </row>
    <row r="67" spans="2:11" x14ac:dyDescent="0.2">
      <c r="B67" s="42" t="s">
        <v>63</v>
      </c>
      <c r="C67" s="43"/>
      <c r="D67" s="31">
        <f>D51+D66</f>
        <v>952018</v>
      </c>
      <c r="E67" s="31">
        <f>E51+E66</f>
        <v>965569</v>
      </c>
      <c r="F67" s="31">
        <f>F51+F66</f>
        <v>966069</v>
      </c>
      <c r="G67" s="31">
        <f>G51+G66</f>
        <v>1031292.4200000002</v>
      </c>
      <c r="H67" s="31">
        <f t="shared" si="19"/>
        <v>106.8067036120671</v>
      </c>
      <c r="I67" s="31">
        <f>G67/F67*100</f>
        <v>106.75142458768474</v>
      </c>
      <c r="J67" s="31">
        <f t="shared" si="21"/>
        <v>79274.420000000158</v>
      </c>
      <c r="K67" s="31">
        <f t="shared" si="22"/>
        <v>108.32698751494196</v>
      </c>
    </row>
  </sheetData>
  <mergeCells count="17">
    <mergeCell ref="G1:K4"/>
    <mergeCell ref="A50:C50"/>
    <mergeCell ref="A51:C51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  <mergeCell ref="B65:C65"/>
    <mergeCell ref="B66:C66"/>
    <mergeCell ref="B67:C67"/>
  </mergeCells>
  <pageMargins left="0.59055118110236227" right="0.59055118110236227" top="0.39370078740157483" bottom="0.39370078740157483" header="0" footer="0"/>
  <pageSetup paperSize="9" scale="5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2021-01-22T10:02:12Z</cp:lastPrinted>
  <dcterms:created xsi:type="dcterms:W3CDTF">2020-04-02T06:17:40Z</dcterms:created>
  <dcterms:modified xsi:type="dcterms:W3CDTF">2021-02-01T14:58:49Z</dcterms:modified>
</cp:coreProperties>
</file>