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Півріччя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J98" i="1" l="1"/>
  <c r="K98" i="1"/>
  <c r="K96" i="1"/>
  <c r="J95" i="1"/>
  <c r="K95" i="1"/>
  <c r="K59" i="1"/>
  <c r="J29" i="1"/>
  <c r="K29" i="1"/>
  <c r="K25" i="1"/>
  <c r="D127" i="1"/>
  <c r="D128" i="1" s="1"/>
  <c r="E128" i="1"/>
  <c r="F127" i="1"/>
  <c r="F128" i="1" s="1"/>
  <c r="D108" i="1"/>
  <c r="F108" i="1"/>
  <c r="G108" i="1"/>
  <c r="G127" i="1" s="1"/>
  <c r="G128" i="1" s="1"/>
  <c r="E108" i="1" l="1"/>
  <c r="H98" i="1"/>
  <c r="I98" i="1"/>
  <c r="H95" i="1"/>
  <c r="I95" i="1"/>
  <c r="H93" i="1"/>
  <c r="I93" i="1"/>
  <c r="F79" i="1" l="1"/>
  <c r="G79" i="1"/>
  <c r="E79" i="1"/>
  <c r="F99" i="1" l="1"/>
  <c r="F100" i="1"/>
  <c r="H85" i="1"/>
  <c r="F80" i="1"/>
  <c r="D75" i="1"/>
  <c r="E75" i="1"/>
  <c r="F75" i="1"/>
  <c r="G75" i="1"/>
  <c r="D80" i="1"/>
  <c r="D79" i="1" s="1"/>
  <c r="D54" i="1"/>
  <c r="F54" i="1"/>
  <c r="G54" i="1"/>
  <c r="D13" i="1"/>
  <c r="E13" i="1"/>
  <c r="F13" i="1"/>
  <c r="G13" i="1"/>
  <c r="D99" i="1" l="1"/>
  <c r="D100" i="1" s="1"/>
  <c r="G99" i="1"/>
  <c r="G100" i="1" s="1"/>
  <c r="E99" i="1"/>
  <c r="E100" i="1" s="1"/>
  <c r="E91" i="1"/>
  <c r="E88" i="1"/>
  <c r="E83" i="1"/>
  <c r="E81" i="1"/>
  <c r="E80" i="1"/>
  <c r="E54" i="1"/>
  <c r="E50" i="1"/>
  <c r="E36" i="1"/>
  <c r="E37" i="1"/>
  <c r="I128" i="1" l="1"/>
  <c r="E129" i="1"/>
  <c r="F129" i="1"/>
  <c r="G129" i="1"/>
  <c r="D129" i="1"/>
  <c r="K102" i="1"/>
  <c r="K103" i="1"/>
  <c r="K104" i="1"/>
  <c r="K105" i="1"/>
  <c r="K106" i="1"/>
  <c r="K107" i="1"/>
  <c r="K108" i="1"/>
  <c r="K111" i="1"/>
  <c r="K112" i="1"/>
  <c r="K113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I102" i="1"/>
  <c r="I103" i="1"/>
  <c r="I104" i="1"/>
  <c r="I105" i="1"/>
  <c r="I106" i="1"/>
  <c r="I107" i="1"/>
  <c r="I108" i="1"/>
  <c r="I111" i="1"/>
  <c r="I112" i="1"/>
  <c r="I113" i="1"/>
  <c r="I115" i="1"/>
  <c r="I116" i="1"/>
  <c r="I117" i="1"/>
  <c r="I118" i="1"/>
  <c r="I119" i="1"/>
  <c r="I120" i="1"/>
  <c r="I121" i="1"/>
  <c r="I122" i="1"/>
  <c r="I127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2" i="1"/>
  <c r="K93" i="1"/>
  <c r="K94" i="1"/>
  <c r="K97" i="1"/>
  <c r="K99" i="1"/>
  <c r="K100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2" i="1"/>
  <c r="J93" i="1"/>
  <c r="J94" i="1"/>
  <c r="J96" i="1"/>
  <c r="J97" i="1"/>
  <c r="J99" i="1"/>
  <c r="J100" i="1"/>
  <c r="J13" i="1"/>
  <c r="H99" i="1"/>
  <c r="H100" i="1"/>
  <c r="I99" i="1"/>
  <c r="I100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9" i="1"/>
  <c r="I80" i="1"/>
  <c r="I81" i="1"/>
  <c r="I82" i="1"/>
  <c r="I83" i="1"/>
  <c r="I85" i="1"/>
  <c r="I86" i="1"/>
  <c r="I88" i="1"/>
  <c r="I89" i="1"/>
  <c r="I91" i="1"/>
  <c r="I92" i="1"/>
  <c r="I94" i="1"/>
  <c r="I96" i="1"/>
  <c r="I97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2" i="1"/>
  <c r="H94" i="1"/>
  <c r="H96" i="1"/>
  <c r="H97" i="1"/>
  <c r="H14" i="1"/>
  <c r="H15" i="1"/>
  <c r="H16" i="1"/>
  <c r="H17" i="1"/>
  <c r="H18" i="1"/>
  <c r="H19" i="1"/>
  <c r="H23" i="1"/>
  <c r="H24" i="1"/>
  <c r="H13" i="1"/>
  <c r="J129" i="1" l="1"/>
  <c r="K129" i="1"/>
  <c r="H129" i="1"/>
  <c r="I129" i="1"/>
</calcChain>
</file>

<file path=xl/sharedStrings.xml><?xml version="1.0" encoding="utf-8"?>
<sst xmlns="http://schemas.openxmlformats.org/spreadsheetml/2006/main" count="139" uniqueCount="128">
  <si>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</si>
  <si>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</si>
  <si>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</si>
  <si>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</si>
  <si>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</si>
  <si>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</si>
  <si>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</si>
  <si>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</si>
  <si>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</si>
  <si>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</si>
  <si>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</si>
  <si>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</si>
  <si>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</si>
  <si>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</si>
  <si>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</si>
  <si>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</si>
  <si>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</si>
  <si>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</si>
  <si>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</si>
  <si>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</si>
  <si>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</si>
  <si>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</si>
  <si>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</si>
  <si>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</si>
  <si>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</si>
  <si>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</si>
  <si>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</si>
  <si>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</si>
  <si>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</si>
  <si>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</si>
  <si>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</si>
  <si>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</si>
  <si>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</si>
  <si>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</si>
  <si>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</si>
  <si>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</si>
  <si>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</si>
  <si>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</si>
  <si>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</si>
  <si>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</si>
  <si>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</si>
  <si>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</si>
  <si>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</si>
  <si>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</si>
  <si>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</si>
  <si>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</si>
  <si>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</si>
  <si>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</si>
  <si>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</si>
  <si>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</si>
  <si>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</si>
  <si>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</si>
  <si>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</si>
  <si>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</si>
  <si>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</si>
  <si>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</si>
  <si>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</si>
  <si>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</si>
  <si>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</si>
  <si>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</si>
  <si>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</si>
  <si>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</si>
  <si>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</si>
  <si>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</si>
  <si>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</si>
  <si>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</si>
  <si>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</si>
  <si>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</si>
  <si>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</si>
  <si>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</si>
  <si>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</si>
  <si>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</si>
  <si>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</si>
  <si>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</si>
  <si>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</si>
  <si>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</si>
  <si>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</si>
  <si>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</si>
  <si>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</si>
  <si>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</si>
  <si>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</si>
  <si>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</si>
  <si>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</si>
  <si>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</si>
  <si>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</si>
  <si>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</si>
  <si>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</si>
  <si>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</si>
  <si>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</si>
  <si>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</si>
  <si>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</si>
  <si>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</si>
  <si>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</si>
  <si>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</si>
  <si>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</si>
  <si>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</si>
  <si>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</si>
  <si>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</si>
  <si>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</si>
  <si>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</si>
  <si>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</si>
  <si>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</si>
  <si>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</si>
  <si>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</si>
  <si>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</si>
  <si>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</si>
  <si>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</si>
  <si>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</si>
  <si>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</si>
  <si>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</si>
  <si>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</si>
  <si>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</si>
  <si>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</si>
  <si>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</si>
  <si>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Звіт про виконання бюджету Менської ОТГ за 1 півріччя 2020 року</t>
  </si>
  <si>
    <t>Звітні дані за І півріччя 2019 року</t>
  </si>
  <si>
    <t>Виконано за І півріччя 2020 року</t>
  </si>
  <si>
    <t>До звітних даних за І півріччя 2019 року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</si>
  <si>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</si>
  <si>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</si>
  <si>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</si>
  <si>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</si>
  <si>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</si>
  <si>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</si>
  <si>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</si>
  <si>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</si>
  <si>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Додаток №1 до проекту рішення  сорок другої сесії сьомого скликання Менської міської ради від серпня 2020 року
"Про виконання бюджету Менської міської об’єднаної територіальної громади за 1 півріччя 2020 року"</t>
  </si>
  <si>
    <t>Всього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</si>
</sst>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0" fontId="6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164" fontId="1" fillId="3" borderId="2" xfId="0" applyNumberFormat="1" applyFont="1" applyFill="1" applyBorder="1"/>
    <xf numFmtId="0" fontId="1" fillId="0" borderId="0" xfId="0" applyFont="1"/>
    <xf numFmtId="164" fontId="1" fillId="7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/>
    <xf numFmtId="164" fontId="2" fillId="9" borderId="2" xfId="0" applyNumberFormat="1" applyFont="1" applyFill="1" applyBorder="1"/>
    <xf numFmtId="164" fontId="1" fillId="5" borderId="2" xfId="0" applyNumberFormat="1" applyFont="1" applyFill="1" applyBorder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topLeftCell="A118" workbookViewId="0">
      <selection activeCell="D133" sqref="D133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14062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3" t="s">
        <v>126</v>
      </c>
      <c r="H1" s="44"/>
      <c r="I1" s="44"/>
      <c r="J1" s="44"/>
      <c r="K1" s="44"/>
      <c r="L1" s="1"/>
    </row>
    <row r="2" spans="1:12" x14ac:dyDescent="0.2">
      <c r="A2" s="1"/>
      <c r="B2" s="1"/>
      <c r="C2" s="1"/>
      <c r="D2" s="1"/>
      <c r="E2" s="1"/>
      <c r="F2" s="1"/>
      <c r="G2" s="44"/>
      <c r="H2" s="44"/>
      <c r="I2" s="44"/>
      <c r="J2" s="44"/>
      <c r="K2" s="44"/>
      <c r="L2" s="1"/>
    </row>
    <row r="3" spans="1:12" x14ac:dyDescent="0.2">
      <c r="A3" s="1"/>
      <c r="B3" s="1"/>
      <c r="C3" s="1"/>
      <c r="D3" s="1"/>
      <c r="E3" s="1"/>
      <c r="F3" s="1"/>
      <c r="G3" s="44"/>
      <c r="H3" s="44"/>
      <c r="I3" s="44"/>
      <c r="J3" s="44"/>
      <c r="K3" s="44"/>
      <c r="L3" s="1"/>
    </row>
    <row r="4" spans="1:12" x14ac:dyDescent="0.2">
      <c r="A4" s="1"/>
      <c r="B4" s="1"/>
      <c r="C4" s="1"/>
      <c r="D4" s="1"/>
      <c r="E4" s="1"/>
      <c r="F4" s="1"/>
      <c r="G4" s="44"/>
      <c r="H4" s="44"/>
      <c r="I4" s="44"/>
      <c r="J4" s="44"/>
      <c r="K4" s="44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56" t="s">
        <v>114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31"/>
    </row>
    <row r="7" spans="1:12" ht="18.75" x14ac:dyDescent="0.3">
      <c r="A7" s="32" t="s">
        <v>92</v>
      </c>
      <c r="B7" s="36" t="s">
        <v>92</v>
      </c>
      <c r="C7" s="36"/>
      <c r="D7" s="36"/>
      <c r="E7" s="36"/>
      <c r="F7" s="36"/>
      <c r="G7" s="36"/>
      <c r="H7" s="36"/>
      <c r="I7" s="36"/>
      <c r="J7" s="36"/>
      <c r="K7" s="36"/>
      <c r="L7" s="33"/>
    </row>
    <row r="8" spans="1:12" x14ac:dyDescent="0.2">
      <c r="K8" s="2" t="s">
        <v>0</v>
      </c>
    </row>
    <row r="9" spans="1:12" ht="28.5" customHeight="1" x14ac:dyDescent="0.2">
      <c r="A9" s="49"/>
      <c r="B9" s="50" t="s">
        <v>1</v>
      </c>
      <c r="C9" s="52" t="s">
        <v>2</v>
      </c>
      <c r="D9" s="47" t="s">
        <v>115</v>
      </c>
      <c r="E9" s="47" t="s">
        <v>80</v>
      </c>
      <c r="F9" s="47" t="s">
        <v>81</v>
      </c>
      <c r="G9" s="47" t="s">
        <v>116</v>
      </c>
      <c r="H9" s="54" t="s">
        <v>82</v>
      </c>
      <c r="I9" s="55"/>
      <c r="J9" s="54" t="s">
        <v>117</v>
      </c>
      <c r="K9" s="55"/>
    </row>
    <row r="10" spans="1:12" ht="63" customHeight="1" x14ac:dyDescent="0.2">
      <c r="A10" s="49"/>
      <c r="B10" s="51"/>
      <c r="C10" s="53"/>
      <c r="D10" s="48"/>
      <c r="E10" s="48"/>
      <c r="F10" s="48"/>
      <c r="G10" s="48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8"/>
      <c r="C12" s="9" t="s">
        <v>91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15">
        <f>D14+D23+D30+D36</f>
        <v>39383907.600000001</v>
      </c>
      <c r="E13" s="15">
        <f>E14+E23+E30+E36</f>
        <v>92900000</v>
      </c>
      <c r="F13" s="15">
        <f t="shared" ref="F13:G13" si="0">F14+F23+F30+F36</f>
        <v>43061100</v>
      </c>
      <c r="G13" s="15">
        <f t="shared" si="0"/>
        <v>41423018.539999999</v>
      </c>
      <c r="H13" s="15">
        <f>G13/E13*100</f>
        <v>44.588825123789022</v>
      </c>
      <c r="I13" s="15">
        <f>G13/F13*100</f>
        <v>96.195913573968156</v>
      </c>
      <c r="J13" s="15">
        <f>G13-D13</f>
        <v>2039110.9399999976</v>
      </c>
      <c r="K13" s="15">
        <f>G13/D13*100</f>
        <v>105.17752316684796</v>
      </c>
    </row>
    <row r="14" spans="1:12" ht="27" x14ac:dyDescent="0.2">
      <c r="A14" s="12"/>
      <c r="B14" s="12">
        <v>11000000</v>
      </c>
      <c r="C14" s="16" t="s">
        <v>4</v>
      </c>
      <c r="D14" s="17">
        <v>22376658.02</v>
      </c>
      <c r="E14" s="17">
        <v>52900000</v>
      </c>
      <c r="F14" s="17">
        <v>24180000</v>
      </c>
      <c r="G14" s="17">
        <v>23087107.16</v>
      </c>
      <c r="H14" s="17">
        <f t="shared" ref="H14:H76" si="1">G14/E14*100</f>
        <v>43.642924688090737</v>
      </c>
      <c r="I14" s="17">
        <f t="shared" ref="I14:I74" si="2">G14/F14*100</f>
        <v>95.480178494623658</v>
      </c>
      <c r="J14" s="17">
        <f t="shared" ref="J14:J76" si="3">G14-D14</f>
        <v>710449.1400000006</v>
      </c>
      <c r="K14" s="17">
        <f t="shared" ref="K14:K76" si="4">G14/D14*100</f>
        <v>103.17495641826856</v>
      </c>
    </row>
    <row r="15" spans="1:12" x14ac:dyDescent="0.2">
      <c r="A15" s="12"/>
      <c r="B15" s="12">
        <v>11010000</v>
      </c>
      <c r="C15" s="18" t="s">
        <v>5</v>
      </c>
      <c r="D15" s="17">
        <v>22376370.02</v>
      </c>
      <c r="E15" s="17">
        <v>52900000</v>
      </c>
      <c r="F15" s="17">
        <v>24180000</v>
      </c>
      <c r="G15" s="17">
        <v>23086841.98</v>
      </c>
      <c r="H15" s="17">
        <f t="shared" si="1"/>
        <v>43.6424234026465</v>
      </c>
      <c r="I15" s="17">
        <f t="shared" si="2"/>
        <v>95.479081803143089</v>
      </c>
      <c r="J15" s="17">
        <f t="shared" si="3"/>
        <v>710471.96000000089</v>
      </c>
      <c r="K15" s="17">
        <f t="shared" si="4"/>
        <v>103.17509926482704</v>
      </c>
    </row>
    <row r="16" spans="1:12" ht="38.25" x14ac:dyDescent="0.2">
      <c r="A16" s="12"/>
      <c r="B16" s="12">
        <v>11010100</v>
      </c>
      <c r="C16" s="18" t="s">
        <v>6</v>
      </c>
      <c r="D16" s="17">
        <v>17791365.760000002</v>
      </c>
      <c r="E16" s="17">
        <v>41050000</v>
      </c>
      <c r="F16" s="17">
        <v>20800000</v>
      </c>
      <c r="G16" s="17">
        <v>19018040.649999999</v>
      </c>
      <c r="H16" s="17">
        <f t="shared" si="1"/>
        <v>46.328966260657737</v>
      </c>
      <c r="I16" s="17">
        <f t="shared" si="2"/>
        <v>91.432887740384601</v>
      </c>
      <c r="J16" s="17">
        <f t="shared" si="3"/>
        <v>1226674.8899999969</v>
      </c>
      <c r="K16" s="17">
        <f t="shared" si="4"/>
        <v>106.89477641316276</v>
      </c>
    </row>
    <row r="17" spans="1:11" ht="63.75" x14ac:dyDescent="0.2">
      <c r="A17" s="12"/>
      <c r="B17" s="12">
        <v>11010200</v>
      </c>
      <c r="C17" s="18" t="s">
        <v>7</v>
      </c>
      <c r="D17" s="17">
        <v>1939380.35</v>
      </c>
      <c r="E17" s="17">
        <v>4300000</v>
      </c>
      <c r="F17" s="17">
        <v>2050000</v>
      </c>
      <c r="G17" s="17">
        <v>2158112.71</v>
      </c>
      <c r="H17" s="17">
        <f t="shared" si="1"/>
        <v>50.18866767441861</v>
      </c>
      <c r="I17" s="17">
        <f t="shared" si="2"/>
        <v>105.27379073170731</v>
      </c>
      <c r="J17" s="17">
        <f t="shared" si="3"/>
        <v>218732.35999999987</v>
      </c>
      <c r="K17" s="17">
        <f t="shared" si="4"/>
        <v>111.27846634106611</v>
      </c>
    </row>
    <row r="18" spans="1:11" ht="38.25" x14ac:dyDescent="0.2">
      <c r="A18" s="12"/>
      <c r="B18" s="12">
        <v>11010400</v>
      </c>
      <c r="C18" s="18" t="s">
        <v>8</v>
      </c>
      <c r="D18" s="17">
        <v>2228977.39</v>
      </c>
      <c r="E18" s="17">
        <v>7000000</v>
      </c>
      <c r="F18" s="17">
        <v>900000</v>
      </c>
      <c r="G18" s="17">
        <v>1564056.43</v>
      </c>
      <c r="H18" s="17">
        <f t="shared" si="1"/>
        <v>22.343663285714285</v>
      </c>
      <c r="I18" s="17">
        <f t="shared" si="2"/>
        <v>173.78404777777777</v>
      </c>
      <c r="J18" s="17">
        <f t="shared" si="3"/>
        <v>-664920.9600000002</v>
      </c>
      <c r="K18" s="17">
        <f t="shared" si="4"/>
        <v>70.169237113706203</v>
      </c>
    </row>
    <row r="19" spans="1:11" ht="38.25" x14ac:dyDescent="0.2">
      <c r="A19" s="12"/>
      <c r="B19" s="12">
        <v>11010500</v>
      </c>
      <c r="C19" s="18" t="s">
        <v>9</v>
      </c>
      <c r="D19" s="17">
        <v>414696.23</v>
      </c>
      <c r="E19" s="17">
        <v>550000</v>
      </c>
      <c r="F19" s="17">
        <v>430000</v>
      </c>
      <c r="G19" s="17">
        <v>346632.19</v>
      </c>
      <c r="H19" s="17">
        <f t="shared" si="1"/>
        <v>63.024034545454541</v>
      </c>
      <c r="I19" s="17">
        <f t="shared" si="2"/>
        <v>80.612137209302333</v>
      </c>
      <c r="J19" s="17">
        <f t="shared" si="3"/>
        <v>-68064.039999999979</v>
      </c>
      <c r="K19" s="17">
        <f t="shared" si="4"/>
        <v>83.587012594737118</v>
      </c>
    </row>
    <row r="20" spans="1:11" ht="51" x14ac:dyDescent="0.2">
      <c r="A20" s="12"/>
      <c r="B20" s="12">
        <v>11010900</v>
      </c>
      <c r="C20" s="18" t="s">
        <v>122</v>
      </c>
      <c r="D20" s="17">
        <v>1950.29</v>
      </c>
      <c r="E20" s="17"/>
      <c r="F20" s="17"/>
      <c r="G20" s="17"/>
      <c r="H20" s="17"/>
      <c r="I20" s="17"/>
      <c r="J20" s="17"/>
      <c r="K20" s="17"/>
    </row>
    <row r="21" spans="1:11" x14ac:dyDescent="0.2">
      <c r="A21" s="12"/>
      <c r="B21" s="12">
        <v>11020000</v>
      </c>
      <c r="C21" s="18" t="s">
        <v>10</v>
      </c>
      <c r="D21" s="17">
        <v>288</v>
      </c>
      <c r="E21" s="17">
        <v>0</v>
      </c>
      <c r="F21" s="17">
        <v>0</v>
      </c>
      <c r="G21" s="17">
        <v>265.18</v>
      </c>
      <c r="H21" s="17"/>
      <c r="I21" s="17"/>
      <c r="J21" s="17">
        <f t="shared" si="3"/>
        <v>-22.819999999999993</v>
      </c>
      <c r="K21" s="17">
        <f t="shared" si="4"/>
        <v>92.0763888888889</v>
      </c>
    </row>
    <row r="22" spans="1:11" ht="25.5" x14ac:dyDescent="0.2">
      <c r="A22" s="12"/>
      <c r="B22" s="12">
        <v>11020200</v>
      </c>
      <c r="C22" s="18" t="s">
        <v>11</v>
      </c>
      <c r="D22" s="17">
        <v>288</v>
      </c>
      <c r="E22" s="17">
        <v>0</v>
      </c>
      <c r="F22" s="17">
        <v>0</v>
      </c>
      <c r="G22" s="17">
        <v>265.18</v>
      </c>
      <c r="H22" s="17"/>
      <c r="I22" s="17"/>
      <c r="J22" s="17">
        <f t="shared" si="3"/>
        <v>-22.819999999999993</v>
      </c>
      <c r="K22" s="17">
        <f t="shared" si="4"/>
        <v>92.0763888888889</v>
      </c>
    </row>
    <row r="23" spans="1:11" ht="27" x14ac:dyDescent="0.2">
      <c r="A23" s="12"/>
      <c r="B23" s="12">
        <v>13000000</v>
      </c>
      <c r="C23" s="16" t="s">
        <v>12</v>
      </c>
      <c r="D23" s="17">
        <v>101574.23</v>
      </c>
      <c r="E23" s="17">
        <v>270000</v>
      </c>
      <c r="F23" s="17">
        <v>110000</v>
      </c>
      <c r="G23" s="17">
        <v>108089.57</v>
      </c>
      <c r="H23" s="17">
        <f t="shared" si="1"/>
        <v>40.033174074074083</v>
      </c>
      <c r="I23" s="17">
        <f t="shared" si="2"/>
        <v>98.263245454545455</v>
      </c>
      <c r="J23" s="17">
        <f t="shared" si="3"/>
        <v>6515.3400000000111</v>
      </c>
      <c r="K23" s="17">
        <f t="shared" si="4"/>
        <v>106.41436317065856</v>
      </c>
    </row>
    <row r="24" spans="1:11" ht="25.5" x14ac:dyDescent="0.2">
      <c r="A24" s="12"/>
      <c r="B24" s="12">
        <v>13010000</v>
      </c>
      <c r="C24" s="18" t="s">
        <v>13</v>
      </c>
      <c r="D24" s="17">
        <v>45009.27</v>
      </c>
      <c r="E24" s="17">
        <v>100000</v>
      </c>
      <c r="F24" s="17">
        <v>41000</v>
      </c>
      <c r="G24" s="17">
        <v>35629.06</v>
      </c>
      <c r="H24" s="17">
        <f t="shared" si="1"/>
        <v>35.629059999999996</v>
      </c>
      <c r="I24" s="17">
        <f t="shared" si="2"/>
        <v>86.900146341463412</v>
      </c>
      <c r="J24" s="17">
        <f t="shared" si="3"/>
        <v>-9380.2099999999991</v>
      </c>
      <c r="K24" s="17">
        <f t="shared" si="4"/>
        <v>79.159382056185308</v>
      </c>
    </row>
    <row r="25" spans="1:11" ht="38.25" x14ac:dyDescent="0.2">
      <c r="A25" s="12"/>
      <c r="B25" s="12">
        <v>13010100</v>
      </c>
      <c r="C25" s="18" t="s">
        <v>14</v>
      </c>
      <c r="D25" s="17">
        <v>11270.57</v>
      </c>
      <c r="E25" s="17">
        <v>20000</v>
      </c>
      <c r="F25" s="17">
        <v>6000</v>
      </c>
      <c r="G25" s="17">
        <v>17767.03</v>
      </c>
      <c r="H25" s="17">
        <f t="shared" si="1"/>
        <v>88.835149999999999</v>
      </c>
      <c r="I25" s="17"/>
      <c r="J25" s="17">
        <f t="shared" si="3"/>
        <v>6496.4599999999991</v>
      </c>
      <c r="K25" s="17">
        <f t="shared" si="4"/>
        <v>157.64091789501327</v>
      </c>
    </row>
    <row r="26" spans="1:11" ht="51" x14ac:dyDescent="0.2">
      <c r="A26" s="12"/>
      <c r="B26" s="12">
        <v>13010200</v>
      </c>
      <c r="C26" s="18" t="s">
        <v>15</v>
      </c>
      <c r="D26" s="17">
        <v>33738.699999999997</v>
      </c>
      <c r="E26" s="17">
        <v>80000</v>
      </c>
      <c r="F26" s="17">
        <v>35000</v>
      </c>
      <c r="G26" s="17">
        <v>17862.03</v>
      </c>
      <c r="H26" s="17">
        <f t="shared" si="1"/>
        <v>22.327537499999998</v>
      </c>
      <c r="I26" s="17">
        <f t="shared" si="2"/>
        <v>51.034371428571426</v>
      </c>
      <c r="J26" s="17">
        <f t="shared" si="3"/>
        <v>-15876.669999999998</v>
      </c>
      <c r="K26" s="17">
        <f t="shared" si="4"/>
        <v>52.942259186038584</v>
      </c>
    </row>
    <row r="27" spans="1:11" x14ac:dyDescent="0.2">
      <c r="A27" s="12"/>
      <c r="B27" s="12">
        <v>13030000</v>
      </c>
      <c r="C27" s="18" t="s">
        <v>16</v>
      </c>
      <c r="D27" s="17">
        <v>56564.959999999999</v>
      </c>
      <c r="E27" s="17">
        <v>170000</v>
      </c>
      <c r="F27" s="17">
        <v>69000</v>
      </c>
      <c r="G27" s="17">
        <v>72460.509999999995</v>
      </c>
      <c r="H27" s="17">
        <f t="shared" si="1"/>
        <v>42.623829411764703</v>
      </c>
      <c r="I27" s="17">
        <f t="shared" si="2"/>
        <v>105.01523188405797</v>
      </c>
      <c r="J27" s="17">
        <f t="shared" si="3"/>
        <v>15895.549999999996</v>
      </c>
      <c r="K27" s="17">
        <f t="shared" si="4"/>
        <v>128.10140765590569</v>
      </c>
    </row>
    <row r="28" spans="1:11" ht="25.5" x14ac:dyDescent="0.2">
      <c r="A28" s="12"/>
      <c r="B28" s="12">
        <v>13030100</v>
      </c>
      <c r="C28" s="18" t="s">
        <v>17</v>
      </c>
      <c r="D28" s="17">
        <v>56564.959999999999</v>
      </c>
      <c r="E28" s="17">
        <v>170000</v>
      </c>
      <c r="F28" s="17">
        <v>69000</v>
      </c>
      <c r="G28" s="17">
        <v>71741.759999999995</v>
      </c>
      <c r="H28" s="17">
        <f t="shared" si="1"/>
        <v>42.201035294117645</v>
      </c>
      <c r="I28" s="17">
        <f t="shared" si="2"/>
        <v>103.9735652173913</v>
      </c>
      <c r="J28" s="17">
        <f t="shared" si="3"/>
        <v>15176.799999999996</v>
      </c>
      <c r="K28" s="17">
        <f t="shared" si="4"/>
        <v>126.83074468717028</v>
      </c>
    </row>
    <row r="29" spans="1:11" x14ac:dyDescent="0.2">
      <c r="A29" s="12"/>
      <c r="B29" s="12">
        <v>13030200</v>
      </c>
      <c r="C29" s="18" t="s">
        <v>118</v>
      </c>
      <c r="D29" s="17">
        <v>0</v>
      </c>
      <c r="E29" s="17"/>
      <c r="F29" s="17"/>
      <c r="G29" s="17">
        <v>718.75</v>
      </c>
      <c r="H29" s="17"/>
      <c r="I29" s="17"/>
      <c r="J29" s="17">
        <f t="shared" si="3"/>
        <v>718.75</v>
      </c>
      <c r="K29" s="17" t="e">
        <f t="shared" si="4"/>
        <v>#DIV/0!</v>
      </c>
    </row>
    <row r="30" spans="1:11" ht="13.5" x14ac:dyDescent="0.2">
      <c r="A30" s="12"/>
      <c r="B30" s="12">
        <v>14000000</v>
      </c>
      <c r="C30" s="16" t="s">
        <v>18</v>
      </c>
      <c r="D30" s="17">
        <v>1827741.14</v>
      </c>
      <c r="E30" s="17">
        <v>4000000</v>
      </c>
      <c r="F30" s="17">
        <v>1890000</v>
      </c>
      <c r="G30" s="17">
        <v>1797115.02</v>
      </c>
      <c r="H30" s="17">
        <f t="shared" si="1"/>
        <v>44.927875500000006</v>
      </c>
      <c r="I30" s="17">
        <f t="shared" si="2"/>
        <v>95.085450793650793</v>
      </c>
      <c r="J30" s="17">
        <f t="shared" si="3"/>
        <v>-30626.119999999879</v>
      </c>
      <c r="K30" s="17">
        <f t="shared" si="4"/>
        <v>98.324373220597323</v>
      </c>
    </row>
    <row r="31" spans="1:11" ht="25.5" x14ac:dyDescent="0.2">
      <c r="A31" s="12"/>
      <c r="B31" s="12">
        <v>14020000</v>
      </c>
      <c r="C31" s="18" t="s">
        <v>19</v>
      </c>
      <c r="D31" s="17">
        <v>223028.49</v>
      </c>
      <c r="E31" s="17">
        <v>400000</v>
      </c>
      <c r="F31" s="17">
        <v>220000</v>
      </c>
      <c r="G31" s="17">
        <v>212365.13</v>
      </c>
      <c r="H31" s="17">
        <f t="shared" si="1"/>
        <v>53.091282500000005</v>
      </c>
      <c r="I31" s="17"/>
      <c r="J31" s="17">
        <f t="shared" si="3"/>
        <v>-10663.359999999986</v>
      </c>
      <c r="K31" s="17"/>
    </row>
    <row r="32" spans="1:11" x14ac:dyDescent="0.2">
      <c r="A32" s="12"/>
      <c r="B32" s="12">
        <v>14021900</v>
      </c>
      <c r="C32" s="18" t="s">
        <v>20</v>
      </c>
      <c r="D32" s="17">
        <v>223028.49</v>
      </c>
      <c r="E32" s="17">
        <v>400000</v>
      </c>
      <c r="F32" s="17">
        <v>220000</v>
      </c>
      <c r="G32" s="17">
        <v>212365.13</v>
      </c>
      <c r="H32" s="17">
        <f t="shared" si="1"/>
        <v>53.091282500000005</v>
      </c>
      <c r="I32" s="17"/>
      <c r="J32" s="17">
        <f t="shared" si="3"/>
        <v>-10663.359999999986</v>
      </c>
      <c r="K32" s="17"/>
    </row>
    <row r="33" spans="1:11" ht="25.5" x14ac:dyDescent="0.2">
      <c r="A33" s="12"/>
      <c r="B33" s="12">
        <v>14030000</v>
      </c>
      <c r="C33" s="18" t="s">
        <v>21</v>
      </c>
      <c r="D33" s="17">
        <v>869091.31</v>
      </c>
      <c r="E33" s="17">
        <v>1850000</v>
      </c>
      <c r="F33" s="17">
        <v>900000</v>
      </c>
      <c r="G33" s="17">
        <v>733819.83</v>
      </c>
      <c r="H33" s="17">
        <f t="shared" si="1"/>
        <v>39.66593675675675</v>
      </c>
      <c r="I33" s="17"/>
      <c r="J33" s="17">
        <f t="shared" si="3"/>
        <v>-135271.4800000001</v>
      </c>
      <c r="K33" s="17"/>
    </row>
    <row r="34" spans="1:11" x14ac:dyDescent="0.2">
      <c r="A34" s="12"/>
      <c r="B34" s="12">
        <v>14031900</v>
      </c>
      <c r="C34" s="18" t="s">
        <v>20</v>
      </c>
      <c r="D34" s="17">
        <v>869091.31</v>
      </c>
      <c r="E34" s="17">
        <v>1850000</v>
      </c>
      <c r="F34" s="17">
        <v>900000</v>
      </c>
      <c r="G34" s="17">
        <v>733819.83</v>
      </c>
      <c r="H34" s="17">
        <f t="shared" si="1"/>
        <v>39.66593675675675</v>
      </c>
      <c r="I34" s="17"/>
      <c r="J34" s="17">
        <f t="shared" si="3"/>
        <v>-135271.4800000001</v>
      </c>
      <c r="K34" s="17"/>
    </row>
    <row r="35" spans="1:11" ht="25.5" x14ac:dyDescent="0.2">
      <c r="A35" s="12"/>
      <c r="B35" s="12">
        <v>14040000</v>
      </c>
      <c r="C35" s="18" t="s">
        <v>22</v>
      </c>
      <c r="D35" s="17">
        <v>735621.34</v>
      </c>
      <c r="E35" s="17">
        <v>1750000</v>
      </c>
      <c r="F35" s="17">
        <v>770000</v>
      </c>
      <c r="G35" s="17">
        <v>850930.06</v>
      </c>
      <c r="H35" s="17">
        <f t="shared" si="1"/>
        <v>48.624574857142861</v>
      </c>
      <c r="I35" s="17">
        <f t="shared" si="2"/>
        <v>110.51039740259741</v>
      </c>
      <c r="J35" s="17">
        <f t="shared" si="3"/>
        <v>115308.72000000009</v>
      </c>
      <c r="K35" s="17">
        <f t="shared" si="4"/>
        <v>115.67501018934551</v>
      </c>
    </row>
    <row r="36" spans="1:11" ht="13.5" x14ac:dyDescent="0.2">
      <c r="A36" s="12"/>
      <c r="B36" s="12">
        <v>18000000</v>
      </c>
      <c r="C36" s="16" t="s">
        <v>23</v>
      </c>
      <c r="D36" s="17">
        <v>15077934.210000001</v>
      </c>
      <c r="E36" s="17">
        <f>E37+E47+E50</f>
        <v>35730000</v>
      </c>
      <c r="F36" s="17">
        <v>16881100</v>
      </c>
      <c r="G36" s="17">
        <v>16430706.789999999</v>
      </c>
      <c r="H36" s="17">
        <f t="shared" si="1"/>
        <v>45.985745284075001</v>
      </c>
      <c r="I36" s="17">
        <f t="shared" si="2"/>
        <v>97.331967644288568</v>
      </c>
      <c r="J36" s="17">
        <f t="shared" si="3"/>
        <v>1352772.5799999982</v>
      </c>
      <c r="K36" s="17">
        <f t="shared" si="4"/>
        <v>108.97186949590754</v>
      </c>
    </row>
    <row r="37" spans="1:11" x14ac:dyDescent="0.2">
      <c r="A37" s="12"/>
      <c r="B37" s="12">
        <v>18010000</v>
      </c>
      <c r="C37" s="18" t="s">
        <v>24</v>
      </c>
      <c r="D37" s="17">
        <v>8235569.2999999998</v>
      </c>
      <c r="E37" s="17">
        <f>E38+E39+E40+E41+E42+E43+E44+E45+E46</f>
        <v>19000500</v>
      </c>
      <c r="F37" s="17">
        <v>9047500</v>
      </c>
      <c r="G37" s="17">
        <v>8702456.0800000001</v>
      </c>
      <c r="H37" s="17">
        <f t="shared" si="1"/>
        <v>45.801195126444036</v>
      </c>
      <c r="I37" s="17">
        <f t="shared" si="2"/>
        <v>96.186306493506493</v>
      </c>
      <c r="J37" s="17">
        <f t="shared" si="3"/>
        <v>466886.78000000026</v>
      </c>
      <c r="K37" s="17">
        <f t="shared" si="4"/>
        <v>105.6691500367801</v>
      </c>
    </row>
    <row r="38" spans="1:11" ht="38.25" x14ac:dyDescent="0.2">
      <c r="A38" s="12"/>
      <c r="B38" s="12">
        <v>18010100</v>
      </c>
      <c r="C38" s="18" t="s">
        <v>25</v>
      </c>
      <c r="D38" s="17">
        <v>12216.89</v>
      </c>
      <c r="E38" s="17">
        <v>20000</v>
      </c>
      <c r="F38" s="17">
        <v>12000</v>
      </c>
      <c r="G38" s="17">
        <v>6285.64</v>
      </c>
      <c r="H38" s="17">
        <f t="shared" si="1"/>
        <v>31.4282</v>
      </c>
      <c r="I38" s="17">
        <f t="shared" si="2"/>
        <v>52.38033333333334</v>
      </c>
      <c r="J38" s="17">
        <f t="shared" si="3"/>
        <v>-5931.2499999999991</v>
      </c>
      <c r="K38" s="17">
        <f t="shared" si="4"/>
        <v>51.450410047074179</v>
      </c>
    </row>
    <row r="39" spans="1:11" ht="38.25" x14ac:dyDescent="0.2">
      <c r="A39" s="12"/>
      <c r="B39" s="12">
        <v>18010200</v>
      </c>
      <c r="C39" s="18" t="s">
        <v>26</v>
      </c>
      <c r="D39" s="17">
        <v>37598.83</v>
      </c>
      <c r="E39" s="17">
        <v>180000</v>
      </c>
      <c r="F39" s="17">
        <v>40000</v>
      </c>
      <c r="G39" s="17">
        <v>48150.68</v>
      </c>
      <c r="H39" s="17">
        <f t="shared" si="1"/>
        <v>26.750377777777778</v>
      </c>
      <c r="I39" s="17"/>
      <c r="J39" s="17">
        <f t="shared" si="3"/>
        <v>10551.849999999999</v>
      </c>
      <c r="K39" s="17">
        <f t="shared" si="4"/>
        <v>128.06430412861252</v>
      </c>
    </row>
    <row r="40" spans="1:11" ht="38.25" x14ac:dyDescent="0.2">
      <c r="A40" s="12"/>
      <c r="B40" s="12">
        <v>18010300</v>
      </c>
      <c r="C40" s="18" t="s">
        <v>27</v>
      </c>
      <c r="D40" s="17">
        <v>112144.96000000001</v>
      </c>
      <c r="E40" s="17">
        <v>350000</v>
      </c>
      <c r="F40" s="17">
        <v>105000</v>
      </c>
      <c r="G40" s="17">
        <v>128808.98</v>
      </c>
      <c r="H40" s="17">
        <f t="shared" si="1"/>
        <v>36.802565714285713</v>
      </c>
      <c r="I40" s="17">
        <f t="shared" si="2"/>
        <v>122.67521904761904</v>
      </c>
      <c r="J40" s="17">
        <f t="shared" si="3"/>
        <v>16664.01999999999</v>
      </c>
      <c r="K40" s="17">
        <f t="shared" si="4"/>
        <v>114.85935703218404</v>
      </c>
    </row>
    <row r="41" spans="1:11" ht="38.25" x14ac:dyDescent="0.2">
      <c r="A41" s="12"/>
      <c r="B41" s="12">
        <v>18010400</v>
      </c>
      <c r="C41" s="18" t="s">
        <v>28</v>
      </c>
      <c r="D41" s="17">
        <v>662040.61</v>
      </c>
      <c r="E41" s="17">
        <v>1150000</v>
      </c>
      <c r="F41" s="17">
        <v>660000</v>
      </c>
      <c r="G41" s="17">
        <v>375389.11</v>
      </c>
      <c r="H41" s="17">
        <f t="shared" si="1"/>
        <v>32.642531304347827</v>
      </c>
      <c r="I41" s="17">
        <f t="shared" si="2"/>
        <v>56.877137878787877</v>
      </c>
      <c r="J41" s="17">
        <f t="shared" si="3"/>
        <v>-286651.5</v>
      </c>
      <c r="K41" s="17">
        <f t="shared" si="4"/>
        <v>56.701825285309916</v>
      </c>
    </row>
    <row r="42" spans="1:11" x14ac:dyDescent="0.2">
      <c r="A42" s="12"/>
      <c r="B42" s="12">
        <v>18010500</v>
      </c>
      <c r="C42" s="18" t="s">
        <v>29</v>
      </c>
      <c r="D42" s="17">
        <v>2534857.46</v>
      </c>
      <c r="E42" s="17">
        <v>5950000</v>
      </c>
      <c r="F42" s="17">
        <v>3050000</v>
      </c>
      <c r="G42" s="17">
        <v>2757433.23</v>
      </c>
      <c r="H42" s="17">
        <f t="shared" si="1"/>
        <v>46.343415630252096</v>
      </c>
      <c r="I42" s="17">
        <f t="shared" si="2"/>
        <v>90.407646885245896</v>
      </c>
      <c r="J42" s="17">
        <f t="shared" si="3"/>
        <v>222575.77000000002</v>
      </c>
      <c r="K42" s="17">
        <f t="shared" si="4"/>
        <v>108.78060299295882</v>
      </c>
    </row>
    <row r="43" spans="1:11" x14ac:dyDescent="0.2">
      <c r="A43" s="12"/>
      <c r="B43" s="12">
        <v>18010600</v>
      </c>
      <c r="C43" s="18" t="s">
        <v>30</v>
      </c>
      <c r="D43" s="17">
        <v>4377959.71</v>
      </c>
      <c r="E43" s="17">
        <v>9200500</v>
      </c>
      <c r="F43" s="17">
        <v>4700500</v>
      </c>
      <c r="G43" s="17">
        <v>4827235.34</v>
      </c>
      <c r="H43" s="17">
        <f t="shared" si="1"/>
        <v>52.467097875115478</v>
      </c>
      <c r="I43" s="17">
        <f t="shared" si="2"/>
        <v>102.69620976491862</v>
      </c>
      <c r="J43" s="17">
        <f t="shared" si="3"/>
        <v>449275.62999999989</v>
      </c>
      <c r="K43" s="17">
        <f t="shared" si="4"/>
        <v>110.2622148160427</v>
      </c>
    </row>
    <row r="44" spans="1:11" x14ac:dyDescent="0.2">
      <c r="A44" s="12"/>
      <c r="B44" s="12">
        <v>18010700</v>
      </c>
      <c r="C44" s="18" t="s">
        <v>31</v>
      </c>
      <c r="D44" s="17">
        <v>43894.720000000001</v>
      </c>
      <c r="E44" s="17">
        <v>510000</v>
      </c>
      <c r="F44" s="17">
        <v>60000</v>
      </c>
      <c r="G44" s="17">
        <v>25951.040000000001</v>
      </c>
      <c r="H44" s="17">
        <f t="shared" si="1"/>
        <v>5.0884392156862743</v>
      </c>
      <c r="I44" s="17">
        <f t="shared" si="2"/>
        <v>43.251733333333334</v>
      </c>
      <c r="J44" s="17">
        <f t="shared" si="3"/>
        <v>-17943.68</v>
      </c>
      <c r="K44" s="17">
        <f t="shared" si="4"/>
        <v>59.121097024881351</v>
      </c>
    </row>
    <row r="45" spans="1:11" x14ac:dyDescent="0.2">
      <c r="A45" s="12"/>
      <c r="B45" s="12">
        <v>18010900</v>
      </c>
      <c r="C45" s="18" t="s">
        <v>32</v>
      </c>
      <c r="D45" s="17">
        <v>425689.45</v>
      </c>
      <c r="E45" s="17">
        <v>1600000</v>
      </c>
      <c r="F45" s="17">
        <v>390000</v>
      </c>
      <c r="G45" s="17">
        <v>533202.06000000006</v>
      </c>
      <c r="H45" s="17">
        <f t="shared" si="1"/>
        <v>33.325128750000005</v>
      </c>
      <c r="I45" s="17">
        <f t="shared" si="2"/>
        <v>136.71847692307693</v>
      </c>
      <c r="J45" s="17">
        <f t="shared" si="3"/>
        <v>107512.61000000004</v>
      </c>
      <c r="K45" s="17">
        <f t="shared" si="4"/>
        <v>125.25611334741795</v>
      </c>
    </row>
    <row r="46" spans="1:11" x14ac:dyDescent="0.2">
      <c r="A46" s="12"/>
      <c r="B46" s="12">
        <v>18011000</v>
      </c>
      <c r="C46" s="18" t="s">
        <v>33</v>
      </c>
      <c r="D46" s="17">
        <v>29166.67</v>
      </c>
      <c r="E46" s="17">
        <v>40000</v>
      </c>
      <c r="F46" s="17">
        <v>30000</v>
      </c>
      <c r="G46" s="17">
        <v>0</v>
      </c>
      <c r="H46" s="17">
        <f t="shared" si="1"/>
        <v>0</v>
      </c>
      <c r="I46" s="17">
        <f t="shared" si="2"/>
        <v>0</v>
      </c>
      <c r="J46" s="17">
        <f t="shared" si="3"/>
        <v>-29166.67</v>
      </c>
      <c r="K46" s="17">
        <f t="shared" si="4"/>
        <v>0</v>
      </c>
    </row>
    <row r="47" spans="1:11" x14ac:dyDescent="0.2">
      <c r="A47" s="12"/>
      <c r="B47" s="12">
        <v>18030000</v>
      </c>
      <c r="C47" s="18" t="s">
        <v>34</v>
      </c>
      <c r="D47" s="17">
        <v>2433.15</v>
      </c>
      <c r="E47" s="17">
        <v>9500</v>
      </c>
      <c r="F47" s="17">
        <v>3600</v>
      </c>
      <c r="G47" s="17">
        <v>2505.52</v>
      </c>
      <c r="H47" s="17">
        <f t="shared" si="1"/>
        <v>26.373894736842107</v>
      </c>
      <c r="I47" s="17">
        <f t="shared" si="2"/>
        <v>69.597777777777779</v>
      </c>
      <c r="J47" s="17">
        <f t="shared" si="3"/>
        <v>72.369999999999891</v>
      </c>
      <c r="K47" s="17">
        <f t="shared" si="4"/>
        <v>102.97433368267473</v>
      </c>
    </row>
    <row r="48" spans="1:11" x14ac:dyDescent="0.2">
      <c r="A48" s="12"/>
      <c r="B48" s="12">
        <v>18030100</v>
      </c>
      <c r="C48" s="18" t="s">
        <v>35</v>
      </c>
      <c r="D48" s="17">
        <v>85</v>
      </c>
      <c r="E48" s="17">
        <v>500</v>
      </c>
      <c r="F48" s="17">
        <v>100</v>
      </c>
      <c r="G48" s="17">
        <v>0</v>
      </c>
      <c r="H48" s="17">
        <f t="shared" si="1"/>
        <v>0</v>
      </c>
      <c r="I48" s="17"/>
      <c r="J48" s="17">
        <f t="shared" si="3"/>
        <v>-85</v>
      </c>
      <c r="K48" s="17"/>
    </row>
    <row r="49" spans="1:11" x14ac:dyDescent="0.2">
      <c r="A49" s="12"/>
      <c r="B49" s="12">
        <v>18030200</v>
      </c>
      <c r="C49" s="18" t="s">
        <v>36</v>
      </c>
      <c r="D49" s="17">
        <v>2348.15</v>
      </c>
      <c r="E49" s="17">
        <v>9000</v>
      </c>
      <c r="F49" s="17">
        <v>3500</v>
      </c>
      <c r="G49" s="17">
        <v>2505.52</v>
      </c>
      <c r="H49" s="17">
        <f t="shared" si="1"/>
        <v>27.839111111111109</v>
      </c>
      <c r="I49" s="17">
        <f t="shared" si="2"/>
        <v>71.586285714285708</v>
      </c>
      <c r="J49" s="17">
        <f t="shared" si="3"/>
        <v>157.36999999999989</v>
      </c>
      <c r="K49" s="17">
        <f t="shared" si="4"/>
        <v>106.70187168622107</v>
      </c>
    </row>
    <row r="50" spans="1:11" x14ac:dyDescent="0.2">
      <c r="A50" s="12"/>
      <c r="B50" s="12">
        <v>18050000</v>
      </c>
      <c r="C50" s="18" t="s">
        <v>37</v>
      </c>
      <c r="D50" s="17">
        <v>6839931.7599999998</v>
      </c>
      <c r="E50" s="17">
        <f>E51+E52+E53</f>
        <v>16720000</v>
      </c>
      <c r="F50" s="17">
        <v>7830000</v>
      </c>
      <c r="G50" s="17">
        <v>7725745.1900000004</v>
      </c>
      <c r="H50" s="17">
        <f t="shared" si="1"/>
        <v>46.206609988038281</v>
      </c>
      <c r="I50" s="17">
        <f t="shared" si="2"/>
        <v>98.668520945083017</v>
      </c>
      <c r="J50" s="17">
        <f t="shared" si="3"/>
        <v>885813.43000000063</v>
      </c>
      <c r="K50" s="17">
        <f t="shared" si="4"/>
        <v>112.95061794593109</v>
      </c>
    </row>
    <row r="51" spans="1:11" x14ac:dyDescent="0.2">
      <c r="A51" s="12"/>
      <c r="B51" s="12">
        <v>18050300</v>
      </c>
      <c r="C51" s="18" t="s">
        <v>38</v>
      </c>
      <c r="D51" s="17">
        <v>213710.2</v>
      </c>
      <c r="E51" s="17">
        <v>480000</v>
      </c>
      <c r="F51" s="17">
        <v>240000</v>
      </c>
      <c r="G51" s="17">
        <v>231517.46</v>
      </c>
      <c r="H51" s="17">
        <f t="shared" si="1"/>
        <v>48.232804166666668</v>
      </c>
      <c r="I51" s="17">
        <f t="shared" si="2"/>
        <v>96.465608333333336</v>
      </c>
      <c r="J51" s="17">
        <f t="shared" si="3"/>
        <v>17807.25999999998</v>
      </c>
      <c r="K51" s="17">
        <f t="shared" si="4"/>
        <v>108.33243336069125</v>
      </c>
    </row>
    <row r="52" spans="1:11" x14ac:dyDescent="0.2">
      <c r="A52" s="12"/>
      <c r="B52" s="12">
        <v>18050400</v>
      </c>
      <c r="C52" s="18" t="s">
        <v>39</v>
      </c>
      <c r="D52" s="17">
        <v>4775434.8499999996</v>
      </c>
      <c r="E52" s="17">
        <v>10340000</v>
      </c>
      <c r="F52" s="17">
        <v>4790000</v>
      </c>
      <c r="G52" s="17">
        <v>5320651.55</v>
      </c>
      <c r="H52" s="17">
        <f t="shared" si="1"/>
        <v>51.456978239845263</v>
      </c>
      <c r="I52" s="17">
        <f t="shared" si="2"/>
        <v>111.07832045929018</v>
      </c>
      <c r="J52" s="17">
        <f t="shared" si="3"/>
        <v>545216.70000000019</v>
      </c>
      <c r="K52" s="17">
        <f t="shared" si="4"/>
        <v>111.41711105115381</v>
      </c>
    </row>
    <row r="53" spans="1:11" ht="63.75" x14ac:dyDescent="0.2">
      <c r="A53" s="12"/>
      <c r="B53" s="12">
        <v>18050500</v>
      </c>
      <c r="C53" s="18" t="s">
        <v>40</v>
      </c>
      <c r="D53" s="17">
        <v>1850786.71</v>
      </c>
      <c r="E53" s="17">
        <v>5900000</v>
      </c>
      <c r="F53" s="17">
        <v>2800000</v>
      </c>
      <c r="G53" s="17">
        <v>2173576.1800000002</v>
      </c>
      <c r="H53" s="17">
        <f t="shared" si="1"/>
        <v>36.840274237288142</v>
      </c>
      <c r="I53" s="17">
        <f t="shared" si="2"/>
        <v>77.627720714285715</v>
      </c>
      <c r="J53" s="17">
        <f t="shared" si="3"/>
        <v>322789.4700000002</v>
      </c>
      <c r="K53" s="17">
        <f t="shared" si="4"/>
        <v>117.44066284115473</v>
      </c>
    </row>
    <row r="54" spans="1:11" x14ac:dyDescent="0.2">
      <c r="A54" s="12"/>
      <c r="B54" s="13">
        <v>20000000</v>
      </c>
      <c r="C54" s="14" t="s">
        <v>41</v>
      </c>
      <c r="D54" s="15">
        <f>D55+D62+D71</f>
        <v>1722756.8900000001</v>
      </c>
      <c r="E54" s="15">
        <f>E55+E62+E71</f>
        <v>3090000</v>
      </c>
      <c r="F54" s="15">
        <f t="shared" ref="F54:G54" si="5">F55+F62+F71</f>
        <v>1626950</v>
      </c>
      <c r="G54" s="15">
        <f t="shared" si="5"/>
        <v>1230664.1399999999</v>
      </c>
      <c r="H54" s="15">
        <f t="shared" si="1"/>
        <v>39.827318446601936</v>
      </c>
      <c r="I54" s="15">
        <f t="shared" si="2"/>
        <v>75.642406957804482</v>
      </c>
      <c r="J54" s="15">
        <f t="shared" si="3"/>
        <v>-492092.75000000023</v>
      </c>
      <c r="K54" s="15">
        <f t="shared" si="4"/>
        <v>71.43574041953184</v>
      </c>
    </row>
    <row r="55" spans="1:11" ht="27" x14ac:dyDescent="0.2">
      <c r="A55" s="12"/>
      <c r="B55" s="12">
        <v>21000000</v>
      </c>
      <c r="C55" s="16" t="s">
        <v>42</v>
      </c>
      <c r="D55" s="17">
        <v>98934.05</v>
      </c>
      <c r="E55" s="17">
        <v>100500</v>
      </c>
      <c r="F55" s="17">
        <v>70350</v>
      </c>
      <c r="G55" s="17">
        <v>124123.78</v>
      </c>
      <c r="H55" s="17">
        <f t="shared" si="1"/>
        <v>123.50624875621889</v>
      </c>
      <c r="I55" s="17">
        <f t="shared" si="2"/>
        <v>176.43749822316985</v>
      </c>
      <c r="J55" s="17">
        <f t="shared" si="3"/>
        <v>25189.729999999996</v>
      </c>
      <c r="K55" s="17">
        <f t="shared" si="4"/>
        <v>125.46113294664477</v>
      </c>
    </row>
    <row r="56" spans="1:11" ht="63.75" x14ac:dyDescent="0.2">
      <c r="A56" s="12"/>
      <c r="B56" s="12">
        <v>21010000</v>
      </c>
      <c r="C56" s="18" t="s">
        <v>43</v>
      </c>
      <c r="D56" s="17">
        <v>153</v>
      </c>
      <c r="E56" s="17">
        <v>300</v>
      </c>
      <c r="F56" s="17">
        <v>150</v>
      </c>
      <c r="G56" s="17">
        <v>104</v>
      </c>
      <c r="H56" s="17">
        <f t="shared" si="1"/>
        <v>34.666666666666671</v>
      </c>
      <c r="I56" s="17"/>
      <c r="J56" s="17">
        <f t="shared" si="3"/>
        <v>-49</v>
      </c>
      <c r="K56" s="17">
        <f t="shared" si="4"/>
        <v>67.973856209150327</v>
      </c>
    </row>
    <row r="57" spans="1:11" ht="38.25" x14ac:dyDescent="0.2">
      <c r="A57" s="12"/>
      <c r="B57" s="12">
        <v>21010300</v>
      </c>
      <c r="C57" s="18" t="s">
        <v>44</v>
      </c>
      <c r="D57" s="17">
        <v>153</v>
      </c>
      <c r="E57" s="17">
        <v>300</v>
      </c>
      <c r="F57" s="17">
        <v>150</v>
      </c>
      <c r="G57" s="17">
        <v>104</v>
      </c>
      <c r="H57" s="17">
        <f t="shared" si="1"/>
        <v>34.666666666666671</v>
      </c>
      <c r="I57" s="17"/>
      <c r="J57" s="17">
        <f t="shared" si="3"/>
        <v>-49</v>
      </c>
      <c r="K57" s="17">
        <f t="shared" si="4"/>
        <v>67.973856209150327</v>
      </c>
    </row>
    <row r="58" spans="1:11" x14ac:dyDescent="0.2">
      <c r="A58" s="12"/>
      <c r="B58" s="12">
        <v>21080000</v>
      </c>
      <c r="C58" s="18" t="s">
        <v>45</v>
      </c>
      <c r="D58" s="17">
        <v>98781.05</v>
      </c>
      <c r="E58" s="17">
        <v>100200</v>
      </c>
      <c r="F58" s="17">
        <v>70200</v>
      </c>
      <c r="G58" s="17">
        <v>124019.78</v>
      </c>
      <c r="H58" s="17">
        <f t="shared" si="1"/>
        <v>123.77223552894212</v>
      </c>
      <c r="I58" s="17">
        <f t="shared" si="2"/>
        <v>176.66635327635328</v>
      </c>
      <c r="J58" s="17">
        <f t="shared" si="3"/>
        <v>25238.729999999996</v>
      </c>
      <c r="K58" s="17">
        <f t="shared" si="4"/>
        <v>125.55017384407232</v>
      </c>
    </row>
    <row r="59" spans="1:11" ht="63.75" x14ac:dyDescent="0.2">
      <c r="A59" s="12"/>
      <c r="B59" s="12">
        <v>21080900</v>
      </c>
      <c r="C59" s="18" t="s">
        <v>46</v>
      </c>
      <c r="D59" s="17">
        <v>232.05</v>
      </c>
      <c r="E59" s="17">
        <v>200</v>
      </c>
      <c r="F59" s="17">
        <v>200</v>
      </c>
      <c r="G59" s="17">
        <v>0</v>
      </c>
      <c r="H59" s="17">
        <f t="shared" si="1"/>
        <v>0</v>
      </c>
      <c r="I59" s="17"/>
      <c r="J59" s="17">
        <f t="shared" si="3"/>
        <v>-232.05</v>
      </c>
      <c r="K59" s="17">
        <f t="shared" si="4"/>
        <v>0</v>
      </c>
    </row>
    <row r="60" spans="1:11" x14ac:dyDescent="0.2">
      <c r="A60" s="12"/>
      <c r="B60" s="12">
        <v>21081100</v>
      </c>
      <c r="C60" s="18" t="s">
        <v>47</v>
      </c>
      <c r="D60" s="17">
        <v>50949</v>
      </c>
      <c r="E60" s="17">
        <v>50000</v>
      </c>
      <c r="F60" s="17">
        <v>30000</v>
      </c>
      <c r="G60" s="17">
        <v>90183.78</v>
      </c>
      <c r="H60" s="17">
        <f t="shared" si="1"/>
        <v>180.36756</v>
      </c>
      <c r="I60" s="17">
        <f t="shared" si="2"/>
        <v>300.61259999999999</v>
      </c>
      <c r="J60" s="17">
        <f t="shared" si="3"/>
        <v>39234.78</v>
      </c>
      <c r="K60" s="17">
        <f t="shared" si="4"/>
        <v>177.00794912559618</v>
      </c>
    </row>
    <row r="61" spans="1:11" ht="38.25" x14ac:dyDescent="0.2">
      <c r="A61" s="12"/>
      <c r="B61" s="12">
        <v>21081500</v>
      </c>
      <c r="C61" s="18" t="s">
        <v>48</v>
      </c>
      <c r="D61" s="17">
        <v>47600</v>
      </c>
      <c r="E61" s="17">
        <v>50000</v>
      </c>
      <c r="F61" s="17">
        <v>40000</v>
      </c>
      <c r="G61" s="17">
        <v>33836</v>
      </c>
      <c r="H61" s="17">
        <f t="shared" si="1"/>
        <v>67.671999999999997</v>
      </c>
      <c r="I61" s="17">
        <f t="shared" si="2"/>
        <v>84.59</v>
      </c>
      <c r="J61" s="17">
        <f t="shared" si="3"/>
        <v>-13764</v>
      </c>
      <c r="K61" s="17">
        <f t="shared" si="4"/>
        <v>71.084033613445371</v>
      </c>
    </row>
    <row r="62" spans="1:11" ht="27" x14ac:dyDescent="0.2">
      <c r="A62" s="12"/>
      <c r="B62" s="12">
        <v>22000000</v>
      </c>
      <c r="C62" s="16" t="s">
        <v>49</v>
      </c>
      <c r="D62" s="17">
        <v>1377414.72</v>
      </c>
      <c r="E62" s="17">
        <v>2839500</v>
      </c>
      <c r="F62" s="17">
        <v>1417600</v>
      </c>
      <c r="G62" s="17">
        <v>1095974.46</v>
      </c>
      <c r="H62" s="17">
        <f t="shared" si="1"/>
        <v>38.597445324881143</v>
      </c>
      <c r="I62" s="17">
        <f t="shared" si="2"/>
        <v>77.311968115124159</v>
      </c>
      <c r="J62" s="17">
        <f t="shared" si="3"/>
        <v>-281440.26</v>
      </c>
      <c r="K62" s="17">
        <f t="shared" si="4"/>
        <v>79.567500193405806</v>
      </c>
    </row>
    <row r="63" spans="1:11" x14ac:dyDescent="0.2">
      <c r="A63" s="12"/>
      <c r="B63" s="12">
        <v>22010000</v>
      </c>
      <c r="C63" s="18" t="s">
        <v>50</v>
      </c>
      <c r="D63" s="17">
        <v>1161058.1299999999</v>
      </c>
      <c r="E63" s="17">
        <v>2401500</v>
      </c>
      <c r="F63" s="17">
        <v>1200000</v>
      </c>
      <c r="G63" s="17">
        <v>958357.92</v>
      </c>
      <c r="H63" s="17">
        <f t="shared" si="1"/>
        <v>39.906638351030608</v>
      </c>
      <c r="I63" s="17">
        <f t="shared" si="2"/>
        <v>79.863159999999993</v>
      </c>
      <c r="J63" s="17">
        <f t="shared" si="3"/>
        <v>-202700.20999999985</v>
      </c>
      <c r="K63" s="17">
        <f t="shared" si="4"/>
        <v>82.541769032701239</v>
      </c>
    </row>
    <row r="64" spans="1:11" x14ac:dyDescent="0.2">
      <c r="A64" s="12"/>
      <c r="B64" s="12">
        <v>22012500</v>
      </c>
      <c r="C64" s="18" t="s">
        <v>51</v>
      </c>
      <c r="D64" s="17">
        <v>843998.13</v>
      </c>
      <c r="E64" s="17">
        <v>1801500</v>
      </c>
      <c r="F64" s="17">
        <v>900000</v>
      </c>
      <c r="G64" s="17">
        <v>551363.41</v>
      </c>
      <c r="H64" s="17">
        <f t="shared" si="1"/>
        <v>30.60579572578407</v>
      </c>
      <c r="I64" s="17">
        <f t="shared" si="2"/>
        <v>61.262601111111117</v>
      </c>
      <c r="J64" s="17">
        <f t="shared" si="3"/>
        <v>-292634.71999999997</v>
      </c>
      <c r="K64" s="17">
        <f t="shared" si="4"/>
        <v>65.327562988794767</v>
      </c>
    </row>
    <row r="65" spans="1:11" ht="25.5" x14ac:dyDescent="0.2">
      <c r="A65" s="12"/>
      <c r="B65" s="12">
        <v>22012600</v>
      </c>
      <c r="C65" s="18" t="s">
        <v>52</v>
      </c>
      <c r="D65" s="17">
        <v>317060</v>
      </c>
      <c r="E65" s="17">
        <v>600000</v>
      </c>
      <c r="F65" s="17">
        <v>300000</v>
      </c>
      <c r="G65" s="17">
        <v>406994.51</v>
      </c>
      <c r="H65" s="17">
        <f t="shared" si="1"/>
        <v>67.832418333333337</v>
      </c>
      <c r="I65" s="17">
        <f t="shared" si="2"/>
        <v>135.66483666666667</v>
      </c>
      <c r="J65" s="17">
        <f t="shared" si="3"/>
        <v>89934.510000000009</v>
      </c>
      <c r="K65" s="17">
        <f t="shared" si="4"/>
        <v>128.365139090393</v>
      </c>
    </row>
    <row r="66" spans="1:11" ht="38.25" x14ac:dyDescent="0.2">
      <c r="A66" s="12"/>
      <c r="B66" s="12">
        <v>22080000</v>
      </c>
      <c r="C66" s="18" t="s">
        <v>53</v>
      </c>
      <c r="D66" s="17">
        <v>170751.49</v>
      </c>
      <c r="E66" s="17">
        <v>350000</v>
      </c>
      <c r="F66" s="17">
        <v>175000</v>
      </c>
      <c r="G66" s="17">
        <v>104697.92</v>
      </c>
      <c r="H66" s="17">
        <f t="shared" si="1"/>
        <v>29.913691428571425</v>
      </c>
      <c r="I66" s="17">
        <f t="shared" si="2"/>
        <v>59.827382857142851</v>
      </c>
      <c r="J66" s="17">
        <f t="shared" si="3"/>
        <v>-66053.569999999992</v>
      </c>
      <c r="K66" s="17">
        <f t="shared" si="4"/>
        <v>61.315962747967824</v>
      </c>
    </row>
    <row r="67" spans="1:11" ht="38.25" x14ac:dyDescent="0.2">
      <c r="A67" s="12"/>
      <c r="B67" s="12">
        <v>22080400</v>
      </c>
      <c r="C67" s="18" t="s">
        <v>54</v>
      </c>
      <c r="D67" s="17">
        <v>170751.49</v>
      </c>
      <c r="E67" s="17">
        <v>350000</v>
      </c>
      <c r="F67" s="17">
        <v>175000</v>
      </c>
      <c r="G67" s="17">
        <v>104697.92</v>
      </c>
      <c r="H67" s="17">
        <f t="shared" si="1"/>
        <v>29.913691428571425</v>
      </c>
      <c r="I67" s="17">
        <f t="shared" si="2"/>
        <v>59.827382857142851</v>
      </c>
      <c r="J67" s="17">
        <f t="shared" si="3"/>
        <v>-66053.569999999992</v>
      </c>
      <c r="K67" s="17">
        <f t="shared" si="4"/>
        <v>61.315962747967824</v>
      </c>
    </row>
    <row r="68" spans="1:11" x14ac:dyDescent="0.2">
      <c r="A68" s="12"/>
      <c r="B68" s="12">
        <v>22090000</v>
      </c>
      <c r="C68" s="18" t="s">
        <v>55</v>
      </c>
      <c r="D68" s="17">
        <v>45605.1</v>
      </c>
      <c r="E68" s="17">
        <v>88000</v>
      </c>
      <c r="F68" s="17">
        <v>42600</v>
      </c>
      <c r="G68" s="17">
        <v>32918.620000000003</v>
      </c>
      <c r="H68" s="17">
        <f t="shared" si="1"/>
        <v>37.407522727272728</v>
      </c>
      <c r="I68" s="17">
        <f t="shared" si="2"/>
        <v>77.273755868544598</v>
      </c>
      <c r="J68" s="17">
        <f t="shared" si="3"/>
        <v>-12686.479999999996</v>
      </c>
      <c r="K68" s="17">
        <f t="shared" si="4"/>
        <v>72.181883166575673</v>
      </c>
    </row>
    <row r="69" spans="1:11" ht="38.25" x14ac:dyDescent="0.2">
      <c r="A69" s="12"/>
      <c r="B69" s="12">
        <v>22090100</v>
      </c>
      <c r="C69" s="18" t="s">
        <v>56</v>
      </c>
      <c r="D69" s="17">
        <v>42205.1</v>
      </c>
      <c r="E69" s="17">
        <v>80000</v>
      </c>
      <c r="F69" s="17">
        <v>39000</v>
      </c>
      <c r="G69" s="17">
        <v>30360.12</v>
      </c>
      <c r="H69" s="17">
        <f t="shared" si="1"/>
        <v>37.950150000000001</v>
      </c>
      <c r="I69" s="17">
        <f t="shared" si="2"/>
        <v>77.846461538461526</v>
      </c>
      <c r="J69" s="17">
        <f t="shared" si="3"/>
        <v>-11844.98</v>
      </c>
      <c r="K69" s="17">
        <f t="shared" si="4"/>
        <v>71.934718789909283</v>
      </c>
    </row>
    <row r="70" spans="1:11" ht="38.25" x14ac:dyDescent="0.2">
      <c r="A70" s="12"/>
      <c r="B70" s="12">
        <v>22090400</v>
      </c>
      <c r="C70" s="18" t="s">
        <v>57</v>
      </c>
      <c r="D70" s="17">
        <v>3400</v>
      </c>
      <c r="E70" s="17">
        <v>8000</v>
      </c>
      <c r="F70" s="17">
        <v>3600</v>
      </c>
      <c r="G70" s="17">
        <v>2558.5</v>
      </c>
      <c r="H70" s="17">
        <f t="shared" si="1"/>
        <v>31.981249999999999</v>
      </c>
      <c r="I70" s="17">
        <f t="shared" si="2"/>
        <v>71.069444444444443</v>
      </c>
      <c r="J70" s="17">
        <f t="shared" si="3"/>
        <v>-841.5</v>
      </c>
      <c r="K70" s="17">
        <f t="shared" si="4"/>
        <v>75.25</v>
      </c>
    </row>
    <row r="71" spans="1:11" ht="13.5" x14ac:dyDescent="0.2">
      <c r="A71" s="12"/>
      <c r="B71" s="12">
        <v>24000000</v>
      </c>
      <c r="C71" s="16" t="s">
        <v>58</v>
      </c>
      <c r="D71" s="17">
        <v>246408.12</v>
      </c>
      <c r="E71" s="17">
        <v>150000</v>
      </c>
      <c r="F71" s="17">
        <v>139000</v>
      </c>
      <c r="G71" s="17">
        <v>10565.9</v>
      </c>
      <c r="H71" s="17">
        <f t="shared" si="1"/>
        <v>7.0439333333333325</v>
      </c>
      <c r="I71" s="17">
        <f t="shared" si="2"/>
        <v>7.6013669064748202</v>
      </c>
      <c r="J71" s="17">
        <f t="shared" si="3"/>
        <v>-235842.22</v>
      </c>
      <c r="K71" s="17">
        <f t="shared" si="4"/>
        <v>4.2879674582152569</v>
      </c>
    </row>
    <row r="72" spans="1:11" x14ac:dyDescent="0.2">
      <c r="A72" s="12"/>
      <c r="B72" s="12">
        <v>24060000</v>
      </c>
      <c r="C72" s="18" t="s">
        <v>45</v>
      </c>
      <c r="D72" s="17">
        <v>246408.12</v>
      </c>
      <c r="E72" s="17">
        <v>150000</v>
      </c>
      <c r="F72" s="17">
        <v>139000</v>
      </c>
      <c r="G72" s="17">
        <v>10565.9</v>
      </c>
      <c r="H72" s="17">
        <f t="shared" si="1"/>
        <v>7.0439333333333325</v>
      </c>
      <c r="I72" s="17">
        <f t="shared" si="2"/>
        <v>7.6013669064748202</v>
      </c>
      <c r="J72" s="17">
        <f t="shared" si="3"/>
        <v>-235842.22</v>
      </c>
      <c r="K72" s="17">
        <f t="shared" si="4"/>
        <v>4.2879674582152569</v>
      </c>
    </row>
    <row r="73" spans="1:11" x14ac:dyDescent="0.2">
      <c r="A73" s="12"/>
      <c r="B73" s="12">
        <v>24060300</v>
      </c>
      <c r="C73" s="18" t="s">
        <v>45</v>
      </c>
      <c r="D73" s="17">
        <v>9771.8700000000008</v>
      </c>
      <c r="E73" s="17">
        <v>20000</v>
      </c>
      <c r="F73" s="17">
        <v>9000</v>
      </c>
      <c r="G73" s="17">
        <v>8347.7000000000007</v>
      </c>
      <c r="H73" s="17">
        <f t="shared" si="1"/>
        <v>41.738500000000009</v>
      </c>
      <c r="I73" s="17">
        <f t="shared" si="2"/>
        <v>92.75222222222223</v>
      </c>
      <c r="J73" s="17">
        <f t="shared" si="3"/>
        <v>-1424.17</v>
      </c>
      <c r="K73" s="17">
        <f t="shared" si="4"/>
        <v>85.425819213722647</v>
      </c>
    </row>
    <row r="74" spans="1:11" ht="63.75" x14ac:dyDescent="0.2">
      <c r="A74" s="12"/>
      <c r="B74" s="12">
        <v>24062200</v>
      </c>
      <c r="C74" s="18" t="s">
        <v>59</v>
      </c>
      <c r="D74" s="17">
        <v>236636.25</v>
      </c>
      <c r="E74" s="17">
        <v>130000</v>
      </c>
      <c r="F74" s="17">
        <v>130000</v>
      </c>
      <c r="G74" s="17">
        <v>2218.1999999999998</v>
      </c>
      <c r="H74" s="17">
        <f t="shared" si="1"/>
        <v>1.7063076923076921</v>
      </c>
      <c r="I74" s="17">
        <f t="shared" si="2"/>
        <v>1.7063076923076921</v>
      </c>
      <c r="J74" s="17">
        <f t="shared" si="3"/>
        <v>-234418.05</v>
      </c>
      <c r="K74" s="17">
        <f t="shared" si="4"/>
        <v>0.93738807980603134</v>
      </c>
    </row>
    <row r="75" spans="1:11" x14ac:dyDescent="0.2">
      <c r="A75" s="12"/>
      <c r="B75" s="13">
        <v>30000000</v>
      </c>
      <c r="C75" s="14" t="s">
        <v>60</v>
      </c>
      <c r="D75" s="15">
        <f>D76</f>
        <v>130834.6</v>
      </c>
      <c r="E75" s="15">
        <f>E76</f>
        <v>100000</v>
      </c>
      <c r="F75" s="15">
        <f t="shared" ref="F75:G75" si="6">F76</f>
        <v>100000</v>
      </c>
      <c r="G75" s="15">
        <f t="shared" si="6"/>
        <v>6000</v>
      </c>
      <c r="H75" s="15">
        <f t="shared" si="1"/>
        <v>6</v>
      </c>
      <c r="I75" s="15"/>
      <c r="J75" s="15">
        <f t="shared" si="3"/>
        <v>-124834.6</v>
      </c>
      <c r="K75" s="15">
        <f t="shared" si="4"/>
        <v>4.5859428622092313</v>
      </c>
    </row>
    <row r="76" spans="1:11" x14ac:dyDescent="0.2">
      <c r="A76" s="12"/>
      <c r="B76" s="12">
        <v>31000000</v>
      </c>
      <c r="C76" s="18" t="s">
        <v>61</v>
      </c>
      <c r="D76" s="17">
        <v>130834.6</v>
      </c>
      <c r="E76" s="17">
        <v>100000</v>
      </c>
      <c r="F76" s="17">
        <v>100000</v>
      </c>
      <c r="G76" s="17">
        <v>6000</v>
      </c>
      <c r="H76" s="17">
        <f t="shared" si="1"/>
        <v>6</v>
      </c>
      <c r="I76" s="17"/>
      <c r="J76" s="17">
        <f t="shared" si="3"/>
        <v>-124834.6</v>
      </c>
      <c r="K76" s="17">
        <f t="shared" si="4"/>
        <v>4.5859428622092313</v>
      </c>
    </row>
    <row r="77" spans="1:11" ht="63.75" x14ac:dyDescent="0.2">
      <c r="A77" s="12"/>
      <c r="B77" s="12">
        <v>31010000</v>
      </c>
      <c r="C77" s="18" t="s">
        <v>62</v>
      </c>
      <c r="D77" s="17">
        <v>130834.6</v>
      </c>
      <c r="E77" s="17">
        <v>100000</v>
      </c>
      <c r="F77" s="17">
        <v>100000</v>
      </c>
      <c r="G77" s="17">
        <v>6000</v>
      </c>
      <c r="H77" s="17">
        <f t="shared" ref="H77:H129" si="7">G77/E77*100</f>
        <v>6</v>
      </c>
      <c r="I77" s="17"/>
      <c r="J77" s="17">
        <f t="shared" ref="J77:J129" si="8">G77-D77</f>
        <v>-124834.6</v>
      </c>
      <c r="K77" s="17">
        <f t="shared" ref="K77:K129" si="9">G77/D77*100</f>
        <v>4.5859428622092313</v>
      </c>
    </row>
    <row r="78" spans="1:11" ht="63.75" x14ac:dyDescent="0.2">
      <c r="A78" s="12"/>
      <c r="B78" s="12">
        <v>31010200</v>
      </c>
      <c r="C78" s="18" t="s">
        <v>63</v>
      </c>
      <c r="D78" s="17">
        <v>130834.6</v>
      </c>
      <c r="E78" s="17">
        <v>100000</v>
      </c>
      <c r="F78" s="17">
        <v>100000</v>
      </c>
      <c r="G78" s="17">
        <v>6000</v>
      </c>
      <c r="H78" s="17">
        <f t="shared" si="7"/>
        <v>6</v>
      </c>
      <c r="I78" s="17"/>
      <c r="J78" s="17">
        <f t="shared" si="8"/>
        <v>-124834.6</v>
      </c>
      <c r="K78" s="17">
        <f t="shared" si="9"/>
        <v>4.5859428622092313</v>
      </c>
    </row>
    <row r="79" spans="1:11" x14ac:dyDescent="0.2">
      <c r="A79" s="12"/>
      <c r="B79" s="13">
        <v>40000000</v>
      </c>
      <c r="C79" s="14" t="s">
        <v>64</v>
      </c>
      <c r="D79" s="15">
        <f>D80</f>
        <v>50505612.75</v>
      </c>
      <c r="E79" s="15">
        <f>E80</f>
        <v>69092280</v>
      </c>
      <c r="F79" s="15">
        <f t="shared" ref="F79:G79" si="10">F80</f>
        <v>42163688</v>
      </c>
      <c r="G79" s="15">
        <f t="shared" si="10"/>
        <v>42112050</v>
      </c>
      <c r="H79" s="15">
        <f t="shared" si="7"/>
        <v>60.950441930704848</v>
      </c>
      <c r="I79" s="15">
        <f t="shared" ref="I79:I98" si="11">G79/F79*100</f>
        <v>99.877529688579429</v>
      </c>
      <c r="J79" s="15">
        <f t="shared" si="8"/>
        <v>-8393562.75</v>
      </c>
      <c r="K79" s="15">
        <f t="shared" si="9"/>
        <v>83.380930765957288</v>
      </c>
    </row>
    <row r="80" spans="1:11" x14ac:dyDescent="0.2">
      <c r="A80" s="12"/>
      <c r="B80" s="12">
        <v>41000000</v>
      </c>
      <c r="C80" s="18" t="s">
        <v>65</v>
      </c>
      <c r="D80" s="17">
        <f>D81+D83+D88+D91</f>
        <v>50505612.75</v>
      </c>
      <c r="E80" s="17">
        <f>E81+E83+E88+E91</f>
        <v>69092280</v>
      </c>
      <c r="F80" s="17">
        <f>F81+F83+F88+F91</f>
        <v>42163688</v>
      </c>
      <c r="G80" s="17">
        <v>42112050</v>
      </c>
      <c r="H80" s="17">
        <f t="shared" si="7"/>
        <v>60.950441930704848</v>
      </c>
      <c r="I80" s="17">
        <f t="shared" si="11"/>
        <v>99.877529688579429</v>
      </c>
      <c r="J80" s="17">
        <f t="shared" si="8"/>
        <v>-8393562.75</v>
      </c>
      <c r="K80" s="17">
        <f t="shared" si="9"/>
        <v>83.380930765957288</v>
      </c>
    </row>
    <row r="81" spans="1:11" x14ac:dyDescent="0.2">
      <c r="A81" s="12"/>
      <c r="B81" s="12">
        <v>41020000</v>
      </c>
      <c r="C81" s="18" t="s">
        <v>66</v>
      </c>
      <c r="D81" s="17">
        <v>3625200</v>
      </c>
      <c r="E81" s="17">
        <f>E82</f>
        <v>10182300</v>
      </c>
      <c r="F81" s="17">
        <v>5091000</v>
      </c>
      <c r="G81" s="17">
        <v>5091000</v>
      </c>
      <c r="H81" s="17">
        <f t="shared" si="7"/>
        <v>49.998526855425588</v>
      </c>
      <c r="I81" s="17">
        <f t="shared" si="11"/>
        <v>100</v>
      </c>
      <c r="J81" s="17">
        <f t="shared" si="8"/>
        <v>1465800</v>
      </c>
      <c r="K81" s="17">
        <f t="shared" si="9"/>
        <v>140.43363124793115</v>
      </c>
    </row>
    <row r="82" spans="1:11" x14ac:dyDescent="0.2">
      <c r="A82" s="12"/>
      <c r="B82" s="12">
        <v>41020100</v>
      </c>
      <c r="C82" s="18" t="s">
        <v>67</v>
      </c>
      <c r="D82" s="17">
        <v>3625200</v>
      </c>
      <c r="E82" s="17">
        <v>10182300</v>
      </c>
      <c r="F82" s="17">
        <v>509100</v>
      </c>
      <c r="G82" s="17">
        <v>5091000</v>
      </c>
      <c r="H82" s="17">
        <f t="shared" si="7"/>
        <v>49.998526855425588</v>
      </c>
      <c r="I82" s="17">
        <f t="shared" si="11"/>
        <v>1000</v>
      </c>
      <c r="J82" s="17">
        <f t="shared" si="8"/>
        <v>1465800</v>
      </c>
      <c r="K82" s="17">
        <f t="shared" si="9"/>
        <v>140.43363124793115</v>
      </c>
    </row>
    <row r="83" spans="1:11" x14ac:dyDescent="0.2">
      <c r="A83" s="12"/>
      <c r="B83" s="12">
        <v>41030000</v>
      </c>
      <c r="C83" s="18" t="s">
        <v>68</v>
      </c>
      <c r="D83" s="17">
        <v>39445000</v>
      </c>
      <c r="E83" s="17">
        <f>E85+E86+E87</f>
        <v>52429700</v>
      </c>
      <c r="F83" s="17">
        <v>32806600</v>
      </c>
      <c r="G83" s="17">
        <v>32806600</v>
      </c>
      <c r="H83" s="17">
        <f t="shared" si="7"/>
        <v>62.572549528225416</v>
      </c>
      <c r="I83" s="17">
        <f t="shared" si="11"/>
        <v>100</v>
      </c>
      <c r="J83" s="17">
        <f t="shared" si="8"/>
        <v>-6638400</v>
      </c>
      <c r="K83" s="17">
        <f t="shared" si="9"/>
        <v>83.170490556471037</v>
      </c>
    </row>
    <row r="84" spans="1:11" ht="38.25" x14ac:dyDescent="0.2">
      <c r="A84" s="12"/>
      <c r="B84" s="12">
        <v>41033200</v>
      </c>
      <c r="C84" s="18" t="s">
        <v>123</v>
      </c>
      <c r="D84" s="17">
        <v>2398000</v>
      </c>
      <c r="E84" s="17"/>
      <c r="F84" s="17"/>
      <c r="G84" s="17"/>
      <c r="H84" s="17"/>
      <c r="I84" s="17"/>
      <c r="J84" s="17"/>
      <c r="K84" s="17"/>
    </row>
    <row r="85" spans="1:11" ht="25.5" x14ac:dyDescent="0.2">
      <c r="A85" s="12"/>
      <c r="B85" s="12">
        <v>41033900</v>
      </c>
      <c r="C85" s="18" t="s">
        <v>69</v>
      </c>
      <c r="D85" s="17">
        <v>27347700</v>
      </c>
      <c r="E85" s="17">
        <v>47937400</v>
      </c>
      <c r="F85" s="17">
        <v>28314300</v>
      </c>
      <c r="G85" s="17">
        <v>28314300</v>
      </c>
      <c r="H85" s="17">
        <f t="shared" si="7"/>
        <v>59.065155807365443</v>
      </c>
      <c r="I85" s="17">
        <f t="shared" si="11"/>
        <v>100</v>
      </c>
      <c r="J85" s="17">
        <f t="shared" si="8"/>
        <v>966600</v>
      </c>
      <c r="K85" s="17">
        <f t="shared" si="9"/>
        <v>103.5344837042969</v>
      </c>
    </row>
    <row r="86" spans="1:11" ht="25.5" x14ac:dyDescent="0.2">
      <c r="A86" s="12"/>
      <c r="B86" s="12">
        <v>41034200</v>
      </c>
      <c r="C86" s="18" t="s">
        <v>70</v>
      </c>
      <c r="D86" s="17">
        <v>8485300</v>
      </c>
      <c r="E86" s="17">
        <v>4492300</v>
      </c>
      <c r="F86" s="17">
        <v>4492300</v>
      </c>
      <c r="G86" s="17">
        <v>4492300</v>
      </c>
      <c r="H86" s="17">
        <f t="shared" si="7"/>
        <v>100</v>
      </c>
      <c r="I86" s="17">
        <f t="shared" si="11"/>
        <v>100</v>
      </c>
      <c r="J86" s="17">
        <f t="shared" si="8"/>
        <v>-3993000</v>
      </c>
      <c r="K86" s="17">
        <f t="shared" si="9"/>
        <v>52.94214700717712</v>
      </c>
    </row>
    <row r="87" spans="1:11" ht="38.25" x14ac:dyDescent="0.2">
      <c r="A87" s="12"/>
      <c r="B87" s="12">
        <v>41034500</v>
      </c>
      <c r="C87" s="18" t="s">
        <v>124</v>
      </c>
      <c r="D87" s="17">
        <v>1214000</v>
      </c>
      <c r="E87" s="17"/>
      <c r="F87" s="17"/>
      <c r="G87" s="17"/>
      <c r="H87" s="17"/>
      <c r="I87" s="17"/>
      <c r="J87" s="17">
        <f t="shared" si="8"/>
        <v>-1214000</v>
      </c>
      <c r="K87" s="17">
        <f t="shared" si="9"/>
        <v>0</v>
      </c>
    </row>
    <row r="88" spans="1:11" x14ac:dyDescent="0.2">
      <c r="A88" s="12"/>
      <c r="B88" s="12">
        <v>41040000</v>
      </c>
      <c r="C88" s="18" t="s">
        <v>71</v>
      </c>
      <c r="D88" s="17">
        <v>2675130</v>
      </c>
      <c r="E88" s="17">
        <f>E89</f>
        <v>2549900</v>
      </c>
      <c r="F88" s="17">
        <v>1663506</v>
      </c>
      <c r="G88" s="17">
        <v>1663506</v>
      </c>
      <c r="H88" s="17">
        <f t="shared" si="7"/>
        <v>65.238087768147764</v>
      </c>
      <c r="I88" s="17">
        <f t="shared" si="11"/>
        <v>100</v>
      </c>
      <c r="J88" s="17">
        <f t="shared" si="8"/>
        <v>-1011624</v>
      </c>
      <c r="K88" s="17">
        <f t="shared" si="9"/>
        <v>62.18411815500555</v>
      </c>
    </row>
    <row r="89" spans="1:11" ht="51" x14ac:dyDescent="0.2">
      <c r="A89" s="12"/>
      <c r="B89" s="12">
        <v>41040200</v>
      </c>
      <c r="C89" s="18" t="s">
        <v>72</v>
      </c>
      <c r="D89" s="17">
        <v>2377130</v>
      </c>
      <c r="E89" s="17">
        <v>2549900</v>
      </c>
      <c r="F89" s="17">
        <v>1663506</v>
      </c>
      <c r="G89" s="17">
        <v>1663506</v>
      </c>
      <c r="H89" s="17">
        <f t="shared" si="7"/>
        <v>65.238087768147764</v>
      </c>
      <c r="I89" s="17">
        <f t="shared" si="11"/>
        <v>100</v>
      </c>
      <c r="J89" s="17">
        <f t="shared" si="8"/>
        <v>-713624</v>
      </c>
      <c r="K89" s="17">
        <f t="shared" si="9"/>
        <v>69.979597245417793</v>
      </c>
    </row>
    <row r="90" spans="1:11" x14ac:dyDescent="0.2">
      <c r="A90" s="12"/>
      <c r="B90" s="12">
        <v>41040400</v>
      </c>
      <c r="C90" s="18" t="s">
        <v>125</v>
      </c>
      <c r="D90" s="17">
        <v>298000</v>
      </c>
      <c r="E90" s="17"/>
      <c r="F90" s="17"/>
      <c r="G90" s="17"/>
      <c r="H90" s="17"/>
      <c r="I90" s="17"/>
      <c r="J90" s="17"/>
      <c r="K90" s="17"/>
    </row>
    <row r="91" spans="1:11" ht="25.5" x14ac:dyDescent="0.2">
      <c r="A91" s="12"/>
      <c r="B91" s="12">
        <v>41050000</v>
      </c>
      <c r="C91" s="18" t="s">
        <v>73</v>
      </c>
      <c r="D91" s="17">
        <v>4760282.75</v>
      </c>
      <c r="E91" s="17">
        <f>E92+E93+E94+E95+E96+E97+E98</f>
        <v>3930380</v>
      </c>
      <c r="F91" s="17">
        <v>2602582</v>
      </c>
      <c r="G91" s="17">
        <v>2550944</v>
      </c>
      <c r="H91" s="17">
        <f t="shared" si="7"/>
        <v>64.903240908003795</v>
      </c>
      <c r="I91" s="17">
        <f t="shared" si="11"/>
        <v>98.015893447353434</v>
      </c>
      <c r="J91" s="17">
        <f t="shared" si="8"/>
        <v>-2209338.75</v>
      </c>
      <c r="K91" s="17">
        <f t="shared" si="9"/>
        <v>53.58807730486177</v>
      </c>
    </row>
    <row r="92" spans="1:11" ht="38.25" x14ac:dyDescent="0.2">
      <c r="A92" s="12"/>
      <c r="B92" s="12">
        <v>41051000</v>
      </c>
      <c r="C92" s="18" t="s">
        <v>74</v>
      </c>
      <c r="D92" s="17">
        <v>457600</v>
      </c>
      <c r="E92" s="17">
        <v>938700</v>
      </c>
      <c r="F92" s="17">
        <v>555800</v>
      </c>
      <c r="G92" s="17">
        <v>555800</v>
      </c>
      <c r="H92" s="17">
        <f t="shared" si="7"/>
        <v>59.209545115585385</v>
      </c>
      <c r="I92" s="17">
        <f t="shared" si="11"/>
        <v>100</v>
      </c>
      <c r="J92" s="17">
        <f t="shared" si="8"/>
        <v>98200</v>
      </c>
      <c r="K92" s="17">
        <f t="shared" si="9"/>
        <v>121.45979020979021</v>
      </c>
    </row>
    <row r="93" spans="1:11" ht="38.25" x14ac:dyDescent="0.2">
      <c r="A93" s="12"/>
      <c r="B93" s="12">
        <v>41051100</v>
      </c>
      <c r="C93" s="18" t="s">
        <v>119</v>
      </c>
      <c r="D93" s="17">
        <v>3406350</v>
      </c>
      <c r="E93" s="17">
        <v>1111760</v>
      </c>
      <c r="F93" s="17">
        <v>1111760</v>
      </c>
      <c r="G93" s="17">
        <v>1111760</v>
      </c>
      <c r="H93" s="17">
        <f t="shared" si="7"/>
        <v>100</v>
      </c>
      <c r="I93" s="17">
        <f t="shared" si="11"/>
        <v>100</v>
      </c>
      <c r="J93" s="17">
        <f t="shared" si="8"/>
        <v>-2294590</v>
      </c>
      <c r="K93" s="17">
        <f t="shared" si="9"/>
        <v>32.637867512146435</v>
      </c>
    </row>
    <row r="94" spans="1:11" ht="38.25" x14ac:dyDescent="0.2">
      <c r="A94" s="12"/>
      <c r="B94" s="12">
        <v>41051200</v>
      </c>
      <c r="C94" s="18" t="s">
        <v>75</v>
      </c>
      <c r="D94" s="17">
        <v>131400</v>
      </c>
      <c r="E94" s="17">
        <v>254400</v>
      </c>
      <c r="F94" s="17">
        <v>112300</v>
      </c>
      <c r="G94" s="17">
        <v>112300</v>
      </c>
      <c r="H94" s="17">
        <f t="shared" si="7"/>
        <v>44.143081761006293</v>
      </c>
      <c r="I94" s="17">
        <f t="shared" si="11"/>
        <v>100</v>
      </c>
      <c r="J94" s="17">
        <f t="shared" si="8"/>
        <v>-19100</v>
      </c>
      <c r="K94" s="17">
        <f t="shared" si="9"/>
        <v>85.464231354642322</v>
      </c>
    </row>
    <row r="95" spans="1:11" ht="51" x14ac:dyDescent="0.2">
      <c r="A95" s="12"/>
      <c r="B95" s="12">
        <v>41051400</v>
      </c>
      <c r="C95" s="18" t="s">
        <v>120</v>
      </c>
      <c r="D95" s="17">
        <v>349203</v>
      </c>
      <c r="E95" s="17">
        <v>701682</v>
      </c>
      <c r="F95" s="17">
        <v>204784</v>
      </c>
      <c r="G95" s="17">
        <v>204784</v>
      </c>
      <c r="H95" s="17">
        <f t="shared" si="7"/>
        <v>29.184730404941266</v>
      </c>
      <c r="I95" s="17">
        <f t="shared" si="11"/>
        <v>100</v>
      </c>
      <c r="J95" s="17">
        <f t="shared" si="8"/>
        <v>-144419</v>
      </c>
      <c r="K95" s="17">
        <f t="shared" si="9"/>
        <v>58.643253351202596</v>
      </c>
    </row>
    <row r="96" spans="1:11" ht="38.25" x14ac:dyDescent="0.2">
      <c r="A96" s="12"/>
      <c r="B96" s="12">
        <v>41051500</v>
      </c>
      <c r="C96" s="18" t="s">
        <v>76</v>
      </c>
      <c r="D96" s="17">
        <v>0</v>
      </c>
      <c r="E96" s="17">
        <v>142200</v>
      </c>
      <c r="F96" s="17">
        <v>142200</v>
      </c>
      <c r="G96" s="17">
        <v>142200</v>
      </c>
      <c r="H96" s="17">
        <f t="shared" si="7"/>
        <v>100</v>
      </c>
      <c r="I96" s="17">
        <f t="shared" si="11"/>
        <v>100</v>
      </c>
      <c r="J96" s="17">
        <f t="shared" si="8"/>
        <v>142200</v>
      </c>
      <c r="K96" s="17" t="e">
        <f t="shared" si="9"/>
        <v>#DIV/0!</v>
      </c>
    </row>
    <row r="97" spans="1:11" x14ac:dyDescent="0.2">
      <c r="A97" s="12"/>
      <c r="B97" s="12">
        <v>41053900</v>
      </c>
      <c r="C97" s="18" t="s">
        <v>77</v>
      </c>
      <c r="D97" s="17">
        <v>415729.75</v>
      </c>
      <c r="E97" s="17">
        <v>341838</v>
      </c>
      <c r="F97" s="17">
        <v>239538</v>
      </c>
      <c r="G97" s="17">
        <v>187900</v>
      </c>
      <c r="H97" s="17">
        <f t="shared" si="7"/>
        <v>54.967557732025107</v>
      </c>
      <c r="I97" s="17">
        <f t="shared" si="11"/>
        <v>78.442668804114589</v>
      </c>
      <c r="J97" s="17">
        <f t="shared" si="8"/>
        <v>-227829.75</v>
      </c>
      <c r="K97" s="17">
        <f t="shared" si="9"/>
        <v>45.197631393952442</v>
      </c>
    </row>
    <row r="98" spans="1:11" ht="38.25" x14ac:dyDescent="0.2">
      <c r="A98" s="12"/>
      <c r="B98" s="12">
        <v>41055000</v>
      </c>
      <c r="C98" s="18" t="s">
        <v>121</v>
      </c>
      <c r="D98" s="17">
        <v>0</v>
      </c>
      <c r="E98" s="17">
        <v>439800</v>
      </c>
      <c r="F98" s="17">
        <v>236200</v>
      </c>
      <c r="G98" s="17">
        <v>236200</v>
      </c>
      <c r="H98" s="17">
        <f t="shared" si="7"/>
        <v>53.706230104592997</v>
      </c>
      <c r="I98" s="17">
        <f t="shared" si="11"/>
        <v>100</v>
      </c>
      <c r="J98" s="17">
        <f t="shared" si="8"/>
        <v>236200</v>
      </c>
      <c r="K98" s="17" t="e">
        <f t="shared" si="9"/>
        <v>#DIV/0!</v>
      </c>
    </row>
    <row r="99" spans="1:11" s="20" customFormat="1" x14ac:dyDescent="0.2">
      <c r="A99" s="45" t="s">
        <v>78</v>
      </c>
      <c r="B99" s="45"/>
      <c r="C99" s="45"/>
      <c r="D99" s="34">
        <f>D13+D54+D75</f>
        <v>41237499.090000004</v>
      </c>
      <c r="E99" s="34">
        <f>E13+E54+E75</f>
        <v>96090000</v>
      </c>
      <c r="F99" s="34">
        <f>F13+F54+F75</f>
        <v>44788050</v>
      </c>
      <c r="G99" s="34">
        <f t="shared" ref="G99" si="12">G13+G54+G75</f>
        <v>42659682.68</v>
      </c>
      <c r="H99" s="19">
        <f t="shared" si="7"/>
        <v>44.395548631491309</v>
      </c>
      <c r="I99" s="19">
        <f>G99/F99*100</f>
        <v>95.247912512377738</v>
      </c>
      <c r="J99" s="19">
        <f t="shared" si="8"/>
        <v>1422183.5899999961</v>
      </c>
      <c r="K99" s="19">
        <f t="shared" si="9"/>
        <v>103.44876294970291</v>
      </c>
    </row>
    <row r="100" spans="1:11" s="20" customFormat="1" x14ac:dyDescent="0.2">
      <c r="A100" s="46" t="s">
        <v>79</v>
      </c>
      <c r="B100" s="46"/>
      <c r="C100" s="46"/>
      <c r="D100" s="35">
        <f>D99+D79</f>
        <v>91743111.840000004</v>
      </c>
      <c r="E100" s="35">
        <f>E99+E79</f>
        <v>165182280</v>
      </c>
      <c r="F100" s="35">
        <f>F99+F79</f>
        <v>86951738</v>
      </c>
      <c r="G100" s="35">
        <f t="shared" ref="G100" si="13">G99+G79</f>
        <v>84771732.680000007</v>
      </c>
      <c r="H100" s="21">
        <f t="shared" si="7"/>
        <v>51.32011295642608</v>
      </c>
      <c r="I100" s="21">
        <f t="shared" ref="I100:I127" si="14">G100/F100*100</f>
        <v>97.492855956484746</v>
      </c>
      <c r="J100" s="21">
        <f t="shared" si="8"/>
        <v>-6971379.1599999964</v>
      </c>
      <c r="K100" s="21">
        <f t="shared" si="9"/>
        <v>92.401196100522426</v>
      </c>
    </row>
    <row r="101" spans="1:11" ht="14.25" customHeight="1" x14ac:dyDescent="0.2">
      <c r="A101" s="5"/>
      <c r="B101" s="22"/>
      <c r="C101" s="23" t="s">
        <v>112</v>
      </c>
      <c r="D101" s="24"/>
      <c r="E101" s="24"/>
      <c r="F101" s="24"/>
      <c r="G101" s="24"/>
      <c r="H101" s="25"/>
      <c r="I101" s="25"/>
      <c r="J101" s="25"/>
      <c r="K101" s="25"/>
    </row>
    <row r="102" spans="1:11" x14ac:dyDescent="0.2">
      <c r="B102" s="26">
        <v>10000000</v>
      </c>
      <c r="C102" s="27" t="s">
        <v>3</v>
      </c>
      <c r="D102" s="28">
        <v>82638.259999999995</v>
      </c>
      <c r="E102" s="28">
        <v>166000</v>
      </c>
      <c r="F102" s="28">
        <v>95000</v>
      </c>
      <c r="G102" s="28">
        <v>64856.24</v>
      </c>
      <c r="H102" s="28">
        <f t="shared" si="7"/>
        <v>39.070024096385545</v>
      </c>
      <c r="I102" s="28">
        <f t="shared" si="14"/>
        <v>68.26972631578947</v>
      </c>
      <c r="J102" s="28">
        <f t="shared" si="8"/>
        <v>-17782.019999999997</v>
      </c>
      <c r="K102" s="28">
        <f t="shared" si="9"/>
        <v>78.482097759560759</v>
      </c>
    </row>
    <row r="103" spans="1:11" ht="13.5" x14ac:dyDescent="0.2">
      <c r="B103" s="12">
        <v>19000000</v>
      </c>
      <c r="C103" s="16" t="s">
        <v>93</v>
      </c>
      <c r="D103" s="17">
        <v>82638.259999999995</v>
      </c>
      <c r="E103" s="17">
        <v>166000</v>
      </c>
      <c r="F103" s="17">
        <v>95000</v>
      </c>
      <c r="G103" s="17">
        <v>64856.24</v>
      </c>
      <c r="H103" s="29">
        <f t="shared" si="7"/>
        <v>39.070024096385545</v>
      </c>
      <c r="I103" s="29">
        <f t="shared" si="14"/>
        <v>68.26972631578947</v>
      </c>
      <c r="J103" s="29">
        <f t="shared" si="8"/>
        <v>-17782.019999999997</v>
      </c>
      <c r="K103" s="29">
        <f t="shared" si="9"/>
        <v>78.482097759560759</v>
      </c>
    </row>
    <row r="104" spans="1:11" x14ac:dyDescent="0.2">
      <c r="B104" s="12">
        <v>19010000</v>
      </c>
      <c r="C104" s="18" t="s">
        <v>94</v>
      </c>
      <c r="D104" s="17">
        <v>82638.259999999995</v>
      </c>
      <c r="E104" s="17">
        <v>166000</v>
      </c>
      <c r="F104" s="17">
        <v>95000</v>
      </c>
      <c r="G104" s="17">
        <v>64856.24</v>
      </c>
      <c r="H104" s="29">
        <f t="shared" si="7"/>
        <v>39.070024096385545</v>
      </c>
      <c r="I104" s="29">
        <f t="shared" si="14"/>
        <v>68.26972631578947</v>
      </c>
      <c r="J104" s="29">
        <f t="shared" si="8"/>
        <v>-17782.019999999997</v>
      </c>
      <c r="K104" s="29">
        <f t="shared" si="9"/>
        <v>78.482097759560759</v>
      </c>
    </row>
    <row r="105" spans="1:11" ht="51" x14ac:dyDescent="0.2">
      <c r="B105" s="12">
        <v>19010100</v>
      </c>
      <c r="C105" s="18" t="s">
        <v>95</v>
      </c>
      <c r="D105" s="17">
        <v>46656.3</v>
      </c>
      <c r="E105" s="17">
        <v>86000</v>
      </c>
      <c r="F105" s="17">
        <v>50000</v>
      </c>
      <c r="G105" s="17">
        <v>34677.61</v>
      </c>
      <c r="H105" s="29">
        <f t="shared" si="7"/>
        <v>40.322802325581399</v>
      </c>
      <c r="I105" s="29">
        <f t="shared" si="14"/>
        <v>69.355220000000003</v>
      </c>
      <c r="J105" s="29">
        <f t="shared" si="8"/>
        <v>-11978.690000000002</v>
      </c>
      <c r="K105" s="29">
        <f t="shared" si="9"/>
        <v>74.325675203563065</v>
      </c>
    </row>
    <row r="106" spans="1:11" ht="25.5" x14ac:dyDescent="0.2">
      <c r="B106" s="12">
        <v>19010200</v>
      </c>
      <c r="C106" s="18" t="s">
        <v>96</v>
      </c>
      <c r="D106" s="17">
        <v>11559.88</v>
      </c>
      <c r="E106" s="17">
        <v>20000</v>
      </c>
      <c r="F106" s="17">
        <v>15000</v>
      </c>
      <c r="G106" s="17">
        <v>0</v>
      </c>
      <c r="H106" s="29">
        <f t="shared" si="7"/>
        <v>0</v>
      </c>
      <c r="I106" s="29">
        <f t="shared" si="14"/>
        <v>0</v>
      </c>
      <c r="J106" s="29">
        <f t="shared" si="8"/>
        <v>-11559.88</v>
      </c>
      <c r="K106" s="29">
        <f t="shared" si="9"/>
        <v>0</v>
      </c>
    </row>
    <row r="107" spans="1:11" ht="51" x14ac:dyDescent="0.2">
      <c r="B107" s="12">
        <v>19010300</v>
      </c>
      <c r="C107" s="18" t="s">
        <v>97</v>
      </c>
      <c r="D107" s="17">
        <v>24422.080000000002</v>
      </c>
      <c r="E107" s="17">
        <v>60000</v>
      </c>
      <c r="F107" s="17">
        <v>30000</v>
      </c>
      <c r="G107" s="17">
        <v>30178.63</v>
      </c>
      <c r="H107" s="29">
        <f t="shared" si="7"/>
        <v>50.297716666666673</v>
      </c>
      <c r="I107" s="29">
        <f t="shared" si="14"/>
        <v>100.59543333333335</v>
      </c>
      <c r="J107" s="29">
        <f t="shared" si="8"/>
        <v>5756.5499999999993</v>
      </c>
      <c r="K107" s="29">
        <f t="shared" si="9"/>
        <v>123.57108813008554</v>
      </c>
    </row>
    <row r="108" spans="1:11" x14ac:dyDescent="0.2">
      <c r="B108" s="26">
        <v>20000000</v>
      </c>
      <c r="C108" s="27" t="s">
        <v>41</v>
      </c>
      <c r="D108" s="28">
        <f>D109+D111+D115</f>
        <v>1438672.0099999998</v>
      </c>
      <c r="E108" s="28">
        <f>E109+E111+E115</f>
        <v>3309580.47</v>
      </c>
      <c r="F108" s="28">
        <f t="shared" ref="F108:G108" si="15">F109+F111+F115</f>
        <v>1556790.24</v>
      </c>
      <c r="G108" s="28">
        <f t="shared" si="15"/>
        <v>1596195.06</v>
      </c>
      <c r="H108" s="28">
        <f t="shared" si="7"/>
        <v>48.229528620586763</v>
      </c>
      <c r="I108" s="28">
        <f t="shared" si="14"/>
        <v>102.53115795484433</v>
      </c>
      <c r="J108" s="28">
        <f t="shared" si="8"/>
        <v>157523.05000000028</v>
      </c>
      <c r="K108" s="28">
        <f t="shared" si="9"/>
        <v>110.94919821231528</v>
      </c>
    </row>
    <row r="109" spans="1:11" ht="27" x14ac:dyDescent="0.2">
      <c r="B109" s="12">
        <v>21000000</v>
      </c>
      <c r="C109" s="16" t="s">
        <v>42</v>
      </c>
      <c r="D109" s="17">
        <v>0</v>
      </c>
      <c r="E109" s="17">
        <v>144000</v>
      </c>
      <c r="F109" s="17">
        <v>0</v>
      </c>
      <c r="G109" s="17">
        <v>0</v>
      </c>
      <c r="H109" s="29">
        <f t="shared" si="7"/>
        <v>0</v>
      </c>
      <c r="I109" s="29"/>
      <c r="J109" s="29">
        <f t="shared" si="8"/>
        <v>0</v>
      </c>
      <c r="K109" s="29"/>
    </row>
    <row r="110" spans="1:11" ht="38.25" x14ac:dyDescent="0.2">
      <c r="B110" s="12">
        <v>21110000</v>
      </c>
      <c r="C110" s="18" t="s">
        <v>98</v>
      </c>
      <c r="D110" s="17">
        <v>0</v>
      </c>
      <c r="E110" s="17">
        <v>144000</v>
      </c>
      <c r="F110" s="17">
        <v>0</v>
      </c>
      <c r="G110" s="17">
        <v>0</v>
      </c>
      <c r="H110" s="29">
        <f t="shared" si="7"/>
        <v>0</v>
      </c>
      <c r="I110" s="29"/>
      <c r="J110" s="29">
        <f t="shared" si="8"/>
        <v>0</v>
      </c>
      <c r="K110" s="29"/>
    </row>
    <row r="111" spans="1:11" ht="13.5" x14ac:dyDescent="0.2">
      <c r="B111" s="12">
        <v>24000000</v>
      </c>
      <c r="C111" s="16" t="s">
        <v>58</v>
      </c>
      <c r="D111" s="17">
        <v>33780.629999999997</v>
      </c>
      <c r="E111" s="17">
        <v>90000</v>
      </c>
      <c r="F111" s="17">
        <v>19000</v>
      </c>
      <c r="G111" s="17">
        <v>89588.05</v>
      </c>
      <c r="H111" s="29">
        <f t="shared" si="7"/>
        <v>99.54227777777777</v>
      </c>
      <c r="I111" s="29">
        <f t="shared" si="14"/>
        <v>471.51605263157893</v>
      </c>
      <c r="J111" s="29">
        <f t="shared" si="8"/>
        <v>55807.420000000006</v>
      </c>
      <c r="K111" s="29">
        <f t="shared" si="9"/>
        <v>265.20538545314287</v>
      </c>
    </row>
    <row r="112" spans="1:11" x14ac:dyDescent="0.2">
      <c r="B112" s="12">
        <v>24060000</v>
      </c>
      <c r="C112" s="18" t="s">
        <v>45</v>
      </c>
      <c r="D112" s="17">
        <v>33780.629999999997</v>
      </c>
      <c r="E112" s="17">
        <v>40000</v>
      </c>
      <c r="F112" s="17">
        <v>19000</v>
      </c>
      <c r="G112" s="17">
        <v>21104.71</v>
      </c>
      <c r="H112" s="29">
        <f t="shared" si="7"/>
        <v>52.761775</v>
      </c>
      <c r="I112" s="29">
        <f t="shared" si="14"/>
        <v>111.07742105263156</v>
      </c>
      <c r="J112" s="29">
        <f t="shared" si="8"/>
        <v>-12675.919999999998</v>
      </c>
      <c r="K112" s="29">
        <f t="shared" si="9"/>
        <v>62.475773838439366</v>
      </c>
    </row>
    <row r="113" spans="2:11" ht="38.25" x14ac:dyDescent="0.2">
      <c r="B113" s="12">
        <v>24062100</v>
      </c>
      <c r="C113" s="18" t="s">
        <v>99</v>
      </c>
      <c r="D113" s="17">
        <v>33780.629999999997</v>
      </c>
      <c r="E113" s="17">
        <v>40000</v>
      </c>
      <c r="F113" s="17">
        <v>19000</v>
      </c>
      <c r="G113" s="17">
        <v>21104.71</v>
      </c>
      <c r="H113" s="29">
        <f t="shared" si="7"/>
        <v>52.761775</v>
      </c>
      <c r="I113" s="29">
        <f t="shared" si="14"/>
        <v>111.07742105263156</v>
      </c>
      <c r="J113" s="29">
        <f t="shared" si="8"/>
        <v>-12675.919999999998</v>
      </c>
      <c r="K113" s="29">
        <f t="shared" si="9"/>
        <v>62.475773838439366</v>
      </c>
    </row>
    <row r="114" spans="2:11" ht="25.5" x14ac:dyDescent="0.2">
      <c r="B114" s="12">
        <v>24170000</v>
      </c>
      <c r="C114" s="18" t="s">
        <v>100</v>
      </c>
      <c r="D114" s="17">
        <v>0</v>
      </c>
      <c r="E114" s="17">
        <v>50000</v>
      </c>
      <c r="F114" s="17">
        <v>0</v>
      </c>
      <c r="G114" s="17">
        <v>68483.34</v>
      </c>
      <c r="H114" s="29">
        <f t="shared" si="7"/>
        <v>136.96668</v>
      </c>
      <c r="I114" s="29"/>
      <c r="J114" s="29">
        <f t="shared" si="8"/>
        <v>68483.34</v>
      </c>
      <c r="K114" s="29"/>
    </row>
    <row r="115" spans="2:11" ht="13.5" x14ac:dyDescent="0.2">
      <c r="B115" s="12">
        <v>25000000</v>
      </c>
      <c r="C115" s="16" t="s">
        <v>101</v>
      </c>
      <c r="D115" s="17">
        <v>1404891.38</v>
      </c>
      <c r="E115" s="17">
        <v>3075580.47</v>
      </c>
      <c r="F115" s="17">
        <v>1537790.24</v>
      </c>
      <c r="G115" s="17">
        <v>1506607.01</v>
      </c>
      <c r="H115" s="29">
        <f t="shared" si="7"/>
        <v>48.986102776234624</v>
      </c>
      <c r="I115" s="29">
        <f t="shared" si="14"/>
        <v>97.97220523392059</v>
      </c>
      <c r="J115" s="29">
        <f t="shared" si="8"/>
        <v>101715.63000000012</v>
      </c>
      <c r="K115" s="29">
        <f t="shared" si="9"/>
        <v>107.24010634900473</v>
      </c>
    </row>
    <row r="116" spans="2:11" ht="25.5" x14ac:dyDescent="0.2">
      <c r="B116" s="12">
        <v>25010000</v>
      </c>
      <c r="C116" s="18" t="s">
        <v>102</v>
      </c>
      <c r="D116" s="17">
        <v>917191.3</v>
      </c>
      <c r="E116" s="17">
        <v>1980984.8</v>
      </c>
      <c r="F116" s="17">
        <v>990492.4</v>
      </c>
      <c r="G116" s="17">
        <v>700705.5</v>
      </c>
      <c r="H116" s="29">
        <f t="shared" si="7"/>
        <v>35.371573774821492</v>
      </c>
      <c r="I116" s="29">
        <f t="shared" si="14"/>
        <v>70.743147549642984</v>
      </c>
      <c r="J116" s="29">
        <f t="shared" si="8"/>
        <v>-216485.80000000005</v>
      </c>
      <c r="K116" s="29">
        <f t="shared" si="9"/>
        <v>76.396875984323003</v>
      </c>
    </row>
    <row r="117" spans="2:11" ht="25.5" x14ac:dyDescent="0.2">
      <c r="B117" s="12">
        <v>25010100</v>
      </c>
      <c r="C117" s="18" t="s">
        <v>103</v>
      </c>
      <c r="D117" s="17">
        <v>779944.67</v>
      </c>
      <c r="E117" s="17">
        <v>1767900</v>
      </c>
      <c r="F117" s="17">
        <v>883950</v>
      </c>
      <c r="G117" s="17">
        <v>580505.56000000006</v>
      </c>
      <c r="H117" s="29">
        <f t="shared" si="7"/>
        <v>32.835882120029417</v>
      </c>
      <c r="I117" s="29">
        <f t="shared" si="14"/>
        <v>65.671764240058835</v>
      </c>
      <c r="J117" s="29">
        <f t="shared" si="8"/>
        <v>-199439.11</v>
      </c>
      <c r="K117" s="29">
        <f t="shared" si="9"/>
        <v>74.42906943642555</v>
      </c>
    </row>
    <row r="118" spans="2:11" ht="38.25" x14ac:dyDescent="0.2">
      <c r="B118" s="12">
        <v>25010300</v>
      </c>
      <c r="C118" s="18" t="s">
        <v>104</v>
      </c>
      <c r="D118" s="17">
        <v>96591.87</v>
      </c>
      <c r="E118" s="17">
        <v>180000</v>
      </c>
      <c r="F118" s="17">
        <v>90000</v>
      </c>
      <c r="G118" s="17">
        <v>78446.12</v>
      </c>
      <c r="H118" s="29">
        <f t="shared" si="7"/>
        <v>43.581177777777775</v>
      </c>
      <c r="I118" s="29">
        <f t="shared" si="14"/>
        <v>87.16235555555555</v>
      </c>
      <c r="J118" s="29">
        <f t="shared" si="8"/>
        <v>-18145.75</v>
      </c>
      <c r="K118" s="29">
        <f t="shared" si="9"/>
        <v>81.21399865226752</v>
      </c>
    </row>
    <row r="119" spans="2:11" ht="38.25" x14ac:dyDescent="0.2">
      <c r="B119" s="12">
        <v>25010400</v>
      </c>
      <c r="C119" s="18" t="s">
        <v>105</v>
      </c>
      <c r="D119" s="17">
        <v>40654.76</v>
      </c>
      <c r="E119" s="17">
        <v>33084.800000000003</v>
      </c>
      <c r="F119" s="17">
        <v>16542.400000000001</v>
      </c>
      <c r="G119" s="17">
        <v>41753.82</v>
      </c>
      <c r="H119" s="29">
        <f t="shared" si="7"/>
        <v>126.20242528290937</v>
      </c>
      <c r="I119" s="29">
        <f t="shared" si="14"/>
        <v>252.40485056581875</v>
      </c>
      <c r="J119" s="29">
        <f t="shared" si="8"/>
        <v>1099.0599999999977</v>
      </c>
      <c r="K119" s="29">
        <f t="shared" si="9"/>
        <v>102.70339807687957</v>
      </c>
    </row>
    <row r="120" spans="2:11" x14ac:dyDescent="0.2">
      <c r="B120" s="12">
        <v>25020000</v>
      </c>
      <c r="C120" s="18" t="s">
        <v>106</v>
      </c>
      <c r="D120" s="17">
        <v>487700.08</v>
      </c>
      <c r="E120" s="17">
        <v>1094595.67</v>
      </c>
      <c r="F120" s="17">
        <v>547297.84</v>
      </c>
      <c r="G120" s="17">
        <v>805901.51</v>
      </c>
      <c r="H120" s="29">
        <f t="shared" si="7"/>
        <v>73.625497714603611</v>
      </c>
      <c r="I120" s="29">
        <f t="shared" si="14"/>
        <v>147.25099408395255</v>
      </c>
      <c r="J120" s="29">
        <f t="shared" si="8"/>
        <v>318201.43</v>
      </c>
      <c r="K120" s="29">
        <f t="shared" si="9"/>
        <v>165.24531019146031</v>
      </c>
    </row>
    <row r="121" spans="2:11" x14ac:dyDescent="0.2">
      <c r="B121" s="12">
        <v>25020100</v>
      </c>
      <c r="C121" s="18" t="s">
        <v>107</v>
      </c>
      <c r="D121" s="17">
        <v>117159.44</v>
      </c>
      <c r="E121" s="17">
        <v>491295.67</v>
      </c>
      <c r="F121" s="17">
        <v>245647.84</v>
      </c>
      <c r="G121" s="17">
        <v>377284.79</v>
      </c>
      <c r="H121" s="29">
        <f t="shared" si="7"/>
        <v>76.79383577714006</v>
      </c>
      <c r="I121" s="29">
        <f t="shared" si="14"/>
        <v>153.58766842810422</v>
      </c>
      <c r="J121" s="29">
        <f t="shared" si="8"/>
        <v>260125.34999999998</v>
      </c>
      <c r="K121" s="29">
        <f t="shared" si="9"/>
        <v>322.02679528000471</v>
      </c>
    </row>
    <row r="122" spans="2:11" ht="63.75" x14ac:dyDescent="0.2">
      <c r="B122" s="12">
        <v>25020200</v>
      </c>
      <c r="C122" s="18" t="s">
        <v>108</v>
      </c>
      <c r="D122" s="17">
        <v>370540.64</v>
      </c>
      <c r="E122" s="17">
        <v>603300</v>
      </c>
      <c r="F122" s="17">
        <v>301650</v>
      </c>
      <c r="G122" s="17">
        <v>428616.72</v>
      </c>
      <c r="H122" s="29">
        <f t="shared" si="7"/>
        <v>71.045370462456475</v>
      </c>
      <c r="I122" s="29">
        <f t="shared" si="14"/>
        <v>142.09074092491295</v>
      </c>
      <c r="J122" s="29">
        <f t="shared" si="8"/>
        <v>58076.079999999958</v>
      </c>
      <c r="K122" s="29">
        <f t="shared" si="9"/>
        <v>115.67333612852828</v>
      </c>
    </row>
    <row r="123" spans="2:11" x14ac:dyDescent="0.2">
      <c r="B123" s="26">
        <v>30000000</v>
      </c>
      <c r="C123" s="27" t="s">
        <v>60</v>
      </c>
      <c r="D123" s="28">
        <v>1661045.23</v>
      </c>
      <c r="E123" s="28">
        <v>3100000</v>
      </c>
      <c r="F123" s="28">
        <v>1600000</v>
      </c>
      <c r="G123" s="28">
        <v>1207385.96</v>
      </c>
      <c r="H123" s="28">
        <f t="shared" si="7"/>
        <v>38.947934193548384</v>
      </c>
      <c r="I123" s="28"/>
      <c r="J123" s="28">
        <f t="shared" si="8"/>
        <v>-453659.27</v>
      </c>
      <c r="K123" s="28">
        <f t="shared" si="9"/>
        <v>72.688325290215005</v>
      </c>
    </row>
    <row r="124" spans="2:11" x14ac:dyDescent="0.2">
      <c r="B124" s="12">
        <v>33000000</v>
      </c>
      <c r="C124" s="18" t="s">
        <v>109</v>
      </c>
      <c r="D124" s="17">
        <v>1661045.23</v>
      </c>
      <c r="E124" s="17">
        <v>3100000</v>
      </c>
      <c r="F124" s="17">
        <v>1600000</v>
      </c>
      <c r="G124" s="17">
        <v>1207385.96</v>
      </c>
      <c r="H124" s="29">
        <f t="shared" si="7"/>
        <v>38.947934193548384</v>
      </c>
      <c r="I124" s="29"/>
      <c r="J124" s="29">
        <f t="shared" si="8"/>
        <v>-453659.27</v>
      </c>
      <c r="K124" s="29">
        <f t="shared" si="9"/>
        <v>72.688325290215005</v>
      </c>
    </row>
    <row r="125" spans="2:11" x14ac:dyDescent="0.2">
      <c r="B125" s="12">
        <v>33010000</v>
      </c>
      <c r="C125" s="18" t="s">
        <v>110</v>
      </c>
      <c r="D125" s="17">
        <v>1661045.23</v>
      </c>
      <c r="E125" s="17">
        <v>3100000</v>
      </c>
      <c r="F125" s="17">
        <v>1600000</v>
      </c>
      <c r="G125" s="17">
        <v>1207385.96</v>
      </c>
      <c r="H125" s="29">
        <f t="shared" si="7"/>
        <v>38.947934193548384</v>
      </c>
      <c r="I125" s="29"/>
      <c r="J125" s="29">
        <f t="shared" si="8"/>
        <v>-453659.27</v>
      </c>
      <c r="K125" s="29">
        <f t="shared" si="9"/>
        <v>72.688325290215005</v>
      </c>
    </row>
    <row r="126" spans="2:11" ht="63.75" x14ac:dyDescent="0.2">
      <c r="B126" s="12">
        <v>33010100</v>
      </c>
      <c r="C126" s="18" t="s">
        <v>111</v>
      </c>
      <c r="D126" s="17">
        <v>1661045.23</v>
      </c>
      <c r="E126" s="17">
        <v>3100000</v>
      </c>
      <c r="F126" s="17">
        <v>1600000</v>
      </c>
      <c r="G126" s="17">
        <v>1207385.96</v>
      </c>
      <c r="H126" s="29">
        <f t="shared" si="7"/>
        <v>38.947934193548384</v>
      </c>
      <c r="I126" s="29"/>
      <c r="J126" s="29">
        <f t="shared" si="8"/>
        <v>-453659.27</v>
      </c>
      <c r="K126" s="29">
        <f t="shared" si="9"/>
        <v>72.688325290215005</v>
      </c>
    </row>
    <row r="127" spans="2:11" x14ac:dyDescent="0.2">
      <c r="B127" s="37" t="s">
        <v>78</v>
      </c>
      <c r="C127" s="38"/>
      <c r="D127" s="34">
        <f>D102+D108+D123</f>
        <v>3182355.5</v>
      </c>
      <c r="E127" s="34">
        <f>E102+E108+E123</f>
        <v>6575580.4700000007</v>
      </c>
      <c r="F127" s="34">
        <f t="shared" ref="F127:G127" si="16">F102+F108+F123</f>
        <v>3251790.24</v>
      </c>
      <c r="G127" s="34">
        <f t="shared" si="16"/>
        <v>2868437.26</v>
      </c>
      <c r="H127" s="19">
        <f t="shared" si="7"/>
        <v>43.622571012350484</v>
      </c>
      <c r="I127" s="19">
        <f t="shared" si="14"/>
        <v>88.211017571662296</v>
      </c>
      <c r="J127" s="19">
        <f t="shared" si="8"/>
        <v>-313918.24000000022</v>
      </c>
      <c r="K127" s="19">
        <f t="shared" si="9"/>
        <v>90.135663975944851</v>
      </c>
    </row>
    <row r="128" spans="2:11" x14ac:dyDescent="0.2">
      <c r="B128" s="39" t="s">
        <v>113</v>
      </c>
      <c r="C128" s="40"/>
      <c r="D128" s="35">
        <f>D127</f>
        <v>3182355.5</v>
      </c>
      <c r="E128" s="35">
        <f>E127</f>
        <v>6575580.4700000007</v>
      </c>
      <c r="F128" s="35">
        <f t="shared" ref="F128:G128" si="17">F127</f>
        <v>3251790.24</v>
      </c>
      <c r="G128" s="35">
        <f t="shared" si="17"/>
        <v>2868437.26</v>
      </c>
      <c r="H128" s="21">
        <f t="shared" si="7"/>
        <v>43.622571012350484</v>
      </c>
      <c r="I128" s="21">
        <f>G128/F128*100</f>
        <v>88.211017571662296</v>
      </c>
      <c r="J128" s="21">
        <f t="shared" si="8"/>
        <v>-313918.24000000022</v>
      </c>
      <c r="K128" s="21">
        <f t="shared" si="9"/>
        <v>90.135663975944851</v>
      </c>
    </row>
    <row r="129" spans="2:11" x14ac:dyDescent="0.2">
      <c r="B129" s="41" t="s">
        <v>127</v>
      </c>
      <c r="C129" s="42"/>
      <c r="D129" s="30">
        <f>D100+D128</f>
        <v>94925467.340000004</v>
      </c>
      <c r="E129" s="30">
        <f t="shared" ref="E129:G129" si="18">E100+E128</f>
        <v>171757860.47</v>
      </c>
      <c r="F129" s="30">
        <f t="shared" si="18"/>
        <v>90203528.239999995</v>
      </c>
      <c r="G129" s="30">
        <f t="shared" si="18"/>
        <v>87640169.940000013</v>
      </c>
      <c r="H129" s="30">
        <f t="shared" si="7"/>
        <v>51.025420146816302</v>
      </c>
      <c r="I129" s="30">
        <f>G129/F129*100</f>
        <v>97.158250514126479</v>
      </c>
      <c r="J129" s="30">
        <f t="shared" si="8"/>
        <v>-7285297.3999999911</v>
      </c>
      <c r="K129" s="30">
        <f t="shared" si="9"/>
        <v>92.325244632290477</v>
      </c>
    </row>
  </sheetData>
  <mergeCells count="17">
    <mergeCell ref="A6:K6"/>
    <mergeCell ref="B7:K7"/>
    <mergeCell ref="B127:C127"/>
    <mergeCell ref="B128:C128"/>
    <mergeCell ref="B129:C129"/>
    <mergeCell ref="G1:K4"/>
    <mergeCell ref="A99:C99"/>
    <mergeCell ref="A100:C100"/>
    <mergeCell ref="D9:D10"/>
    <mergeCell ref="E9:E10"/>
    <mergeCell ref="F9:F10"/>
    <mergeCell ref="A9:A10"/>
    <mergeCell ref="B9:B10"/>
    <mergeCell ref="C9:C10"/>
    <mergeCell ref="G9:G10"/>
    <mergeCell ref="H9:I9"/>
    <mergeCell ref="J9:K9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2020-04-02T07:54:18Z</cp:lastPrinted>
  <dcterms:created xsi:type="dcterms:W3CDTF">2020-04-02T06:17:40Z</dcterms:created>
  <dcterms:modified xsi:type="dcterms:W3CDTF">2020-08-06T12:36:21Z</dcterms:modified>
</cp:coreProperties>
</file>