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55" activeTab="0"/>
  </bookViews>
  <sheets>
    <sheet name="Лист1" sheetId="1" r:id="rId1"/>
    <sheet name="Лист3" sheetId="2" r:id="rId2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<sst xmlns="http://schemas.openxmlformats.org/spreadsheetml/2006/main" count="55" uniqueCount="44">
  <si>
    <t>ВСЬОГО</t>
  </si>
  <si>
    <t>Код бюджету</t>
  </si>
  <si>
    <t>(грн.)</t>
  </si>
  <si>
    <t>Додаток  5</t>
  </si>
  <si>
    <t>Степанівський МНВК</t>
  </si>
  <si>
    <t>Бюджет р-н Менський район/м.Мена</t>
  </si>
  <si>
    <t>Центральна районна лікарня</t>
  </si>
  <si>
    <t xml:space="preserve">    Міжбюджетні трансферти з  Менського міського бюджету місцевим/державному</t>
  </si>
  <si>
    <t>Обласний бюджет</t>
  </si>
  <si>
    <t>Інша субвенція обласному бюджету для забезпечення спів фінансування для реалізації проекту « Будівництво амбулаторії загальної практики сімейної медицини (1-2 лікаря) в с. Стольне Менського району Чернігівської області» за рахунок субвенції з державного бюджету місцевим бюджетам на здійснення заходів, спрямованих на розвиток системи охорони здоров’я у сільській місцевості</t>
  </si>
  <si>
    <t xml:space="preserve"> бюджетам на 2019 рік</t>
  </si>
  <si>
    <t>Програма підтримкирозвитку первинної медичної допомоги на період 2018-2021 року</t>
  </si>
  <si>
    <t>Пільги на житлово-комунальні послуги, тверде паливо та скраплений газ інвалідам по зору І та ІІ гр., сім'ям загиблих під час участі в антитерористичній операції, що проживають в населених пунктах, які увійшли до Менської ОТГ на 2019 рік</t>
  </si>
  <si>
    <t>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в населених пунктах, які увійшли до Менської ОТГ на 2019 рік</t>
  </si>
  <si>
    <t>Програма компенсації пільгових перевезень окремих категорій громадян, що проживають в населених пунктах, які увійшли до Менської ОТГ на 2019 рік</t>
  </si>
  <si>
    <t>Програма по наданню пільг хворим з хронічною нирковою недостатністю, що отримують програмний гемодіаліз в лікарні та проживають в населених пунктах, які увійшли до Менської ОТГ на 2019 рік</t>
  </si>
  <si>
    <t>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2019 рік</t>
  </si>
  <si>
    <t>Найменування бюджету- одержувача/надавача міжбюджетного трансферту</t>
  </si>
  <si>
    <t>Трансферти з інших місцевих бюджетів</t>
  </si>
  <si>
    <t>Дотація на</t>
  </si>
  <si>
    <t>субвенція</t>
  </si>
  <si>
    <t>загального фонду на:</t>
  </si>
  <si>
    <t>спеціального фонду на:</t>
  </si>
  <si>
    <t>найменування трансферту</t>
  </si>
  <si>
    <t>усього</t>
  </si>
  <si>
    <t>Трансферти іншим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</si>
  <si>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</si>
  <si>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</si>
  <si>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</si>
  <si>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Інша субвенція на забеспечення ліками хворих на цукровий діабет</t>
  </si>
  <si>
    <t>Інша субвенція обласному бюджету для забезпечення спів фінансування  на надання медичних послуг із застосуванням телемедицини, що фінансується за рахунок Субвенції з державного бюджету місцевим бюджетам на розвиток системи охорони здоров’я у сільській місцевості для існуючих амбулаторій у Чернігівській області, а саме: Бірківська амбулаторія с. Бірківка, вул. Миру, 44, Менський р-н., Чернігівська область, 15674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</si>
  <si>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</si>
  <si>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Інша субвенція</t>
  </si>
  <si>
    <t>співф заходів з придбання телемедичного обладнання для амбулаторії загальної практики – сімейної медицини по вул. Миру, 44, с. Бірківка, Менського району</t>
  </si>
  <si>
    <t>Інша субвенція обласному бюджету для проведення реєстрації службового автотранспорту для медичних закдадів охорони здоров'я, що працюють у сільській місцевості (Стольне+Бірківка)</t>
  </si>
  <si>
    <t>Інші дотації з місцевого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</si>
  <si>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</si>
  <si>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</si>
  <si>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</si>
  <si>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Бюджет с/р Покровська/с.Покровське</t>
  </si>
  <si>
    <t>Бюджет смт. Березна</t>
  </si>
  <si>
    <t>Бюджет с/р Миколаївська/с. Миколаївка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</si>
  <si>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</si>
  <si>
    <t>до проекту Рішення тридцять ____________ сесії сьомого скликання Менської міської ради від ________________ року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</si>
</sst>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0.000%"/>
    <numFmt numFmtId="201" formatCode="0.0000%"/>
    <numFmt numFmtId="202" formatCode="#,##0.00&quot;р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4" fontId="4" fillId="32" borderId="10" xfId="0" applyNumberFormat="1" applyFont="1" applyFill="1" applyBorder="1" applyAlignment="1">
      <alignment vertical="top"/>
    </xf>
    <xf numFmtId="0" fontId="4" fillId="32" borderId="10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top"/>
    </xf>
    <xf numFmtId="4" fontId="7" fillId="32" borderId="11" xfId="0" applyNumberFormat="1" applyFont="1" applyFill="1" applyBorder="1" applyAlignment="1">
      <alignment vertical="top"/>
    </xf>
    <xf numFmtId="4" fontId="8" fillId="32" borderId="0" xfId="0" applyNumberFormat="1" applyFont="1" applyFill="1" applyAlignment="1">
      <alignment vertical="top"/>
    </xf>
    <xf numFmtId="0" fontId="8" fillId="32" borderId="0" xfId="0" applyFont="1" applyFill="1" applyAlignment="1">
      <alignment vertical="top"/>
    </xf>
    <xf numFmtId="2" fontId="4" fillId="32" borderId="11" xfId="0" applyNumberFormat="1" applyFont="1" applyFill="1" applyBorder="1" applyAlignment="1">
      <alignment vertical="top"/>
    </xf>
    <xf numFmtId="2" fontId="4" fillId="32" borderId="13" xfId="0" applyNumberFormat="1" applyFont="1" applyFill="1" applyBorder="1" applyAlignment="1">
      <alignment vertical="top"/>
    </xf>
    <xf numFmtId="4" fontId="4" fillId="32" borderId="11" xfId="0" applyNumberFormat="1" applyFont="1" applyFill="1" applyBorder="1" applyAlignment="1">
      <alignment vertical="top"/>
    </xf>
    <xf numFmtId="2" fontId="4" fillId="32" borderId="14" xfId="0" applyNumberFormat="1" applyFont="1" applyFill="1" applyBorder="1" applyAlignment="1">
      <alignment vertical="top"/>
    </xf>
    <xf numFmtId="0" fontId="3" fillId="32" borderId="0" xfId="0" applyFont="1" applyFill="1" applyAlignment="1">
      <alignment vertical="top"/>
    </xf>
    <xf numFmtId="0" fontId="4" fillId="32" borderId="0" xfId="0" applyFont="1" applyFill="1" applyBorder="1" applyAlignment="1">
      <alignment vertical="top"/>
    </xf>
    <xf numFmtId="0" fontId="4" fillId="32" borderId="0" xfId="0" applyFont="1" applyFill="1" applyAlignment="1">
      <alignment vertical="top"/>
    </xf>
    <xf numFmtId="0" fontId="4" fillId="32" borderId="0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center" vertical="top"/>
    </xf>
    <xf numFmtId="3" fontId="4" fillId="32" borderId="0" xfId="0" applyNumberFormat="1" applyFont="1" applyFill="1" applyAlignment="1">
      <alignment vertical="top"/>
    </xf>
    <xf numFmtId="3" fontId="4" fillId="32" borderId="0" xfId="0" applyNumberFormat="1" applyFont="1" applyFill="1" applyAlignment="1">
      <alignment horizontal="right" vertical="top"/>
    </xf>
    <xf numFmtId="0" fontId="4" fillId="32" borderId="0" xfId="0" applyFont="1" applyFill="1" applyAlignment="1">
      <alignment horizontal="center" vertical="top"/>
    </xf>
    <xf numFmtId="3" fontId="4" fillId="32" borderId="10" xfId="0" applyNumberFormat="1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vertical="top"/>
    </xf>
    <xf numFmtId="0" fontId="7" fillId="32" borderId="0" xfId="0" applyFont="1" applyFill="1" applyAlignment="1">
      <alignment vertical="top"/>
    </xf>
    <xf numFmtId="0" fontId="4" fillId="32" borderId="19" xfId="0" applyFont="1" applyFill="1" applyBorder="1" applyAlignment="1">
      <alignment vertical="top"/>
    </xf>
    <xf numFmtId="0" fontId="4" fillId="32" borderId="10" xfId="0" applyFont="1" applyFill="1" applyBorder="1" applyAlignment="1">
      <alignment vertical="top"/>
    </xf>
    <xf numFmtId="0" fontId="4" fillId="32" borderId="20" xfId="0" applyFont="1" applyFill="1" applyBorder="1" applyAlignment="1">
      <alignment vertical="top"/>
    </xf>
    <xf numFmtId="4" fontId="4" fillId="32" borderId="21" xfId="0" applyNumberFormat="1" applyFont="1" applyFill="1" applyBorder="1" applyAlignment="1">
      <alignment vertical="top"/>
    </xf>
    <xf numFmtId="49" fontId="4" fillId="32" borderId="10" xfId="0" applyNumberFormat="1" applyFont="1" applyFill="1" applyBorder="1" applyAlignment="1">
      <alignment vertical="top"/>
    </xf>
    <xf numFmtId="0" fontId="4" fillId="32" borderId="12" xfId="0" applyFont="1" applyFill="1" applyBorder="1" applyAlignment="1">
      <alignment vertical="top"/>
    </xf>
    <xf numFmtId="0" fontId="4" fillId="32" borderId="11" xfId="0" applyFont="1" applyFill="1" applyBorder="1" applyAlignment="1">
      <alignment vertical="top"/>
    </xf>
    <xf numFmtId="0" fontId="4" fillId="32" borderId="13" xfId="0" applyFont="1" applyFill="1" applyBorder="1" applyAlignment="1">
      <alignment vertical="top"/>
    </xf>
    <xf numFmtId="4" fontId="4" fillId="32" borderId="22" xfId="0" applyNumberFormat="1" applyFont="1" applyFill="1" applyBorder="1" applyAlignment="1">
      <alignment vertical="top"/>
    </xf>
    <xf numFmtId="0" fontId="4" fillId="32" borderId="19" xfId="0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vertical="top" wrapText="1"/>
    </xf>
    <xf numFmtId="0" fontId="4" fillId="32" borderId="0" xfId="0" applyFont="1" applyFill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2" fontId="4" fillId="32" borderId="11" xfId="0" applyNumberFormat="1" applyFont="1" applyFill="1" applyBorder="1" applyAlignment="1">
      <alignment vertical="top" wrapText="1"/>
    </xf>
    <xf numFmtId="4" fontId="4" fillId="32" borderId="11" xfId="0" applyNumberFormat="1" applyFont="1" applyFill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2" fontId="4" fillId="32" borderId="16" xfId="0" applyNumberFormat="1" applyFont="1" applyFill="1" applyBorder="1" applyAlignment="1">
      <alignment vertical="top" wrapText="1"/>
    </xf>
    <xf numFmtId="4" fontId="4" fillId="32" borderId="16" xfId="0" applyNumberFormat="1" applyFont="1" applyFill="1" applyBorder="1" applyAlignment="1">
      <alignment vertical="top" wrapText="1"/>
    </xf>
    <xf numFmtId="0" fontId="9" fillId="32" borderId="0" xfId="0" applyFont="1" applyFill="1" applyAlignment="1">
      <alignment/>
    </xf>
    <xf numFmtId="0" fontId="48" fillId="32" borderId="0" xfId="0" applyFont="1" applyFill="1" applyAlignment="1">
      <alignment horizontal="left"/>
    </xf>
    <xf numFmtId="0" fontId="48" fillId="32" borderId="0" xfId="0" applyFont="1" applyFill="1" applyAlignment="1">
      <alignment/>
    </xf>
    <xf numFmtId="4" fontId="9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 vertical="top"/>
    </xf>
    <xf numFmtId="3" fontId="5" fillId="32" borderId="0" xfId="0" applyNumberFormat="1" applyFont="1" applyFill="1" applyAlignment="1">
      <alignment vertical="top"/>
    </xf>
    <xf numFmtId="4" fontId="4" fillId="32" borderId="0" xfId="0" applyNumberFormat="1" applyFont="1" applyFill="1" applyAlignment="1">
      <alignment vertical="top"/>
    </xf>
    <xf numFmtId="4" fontId="5" fillId="13" borderId="23" xfId="0" applyNumberFormat="1" applyFont="1" applyFill="1" applyBorder="1" applyAlignment="1">
      <alignment vertical="top"/>
    </xf>
    <xf numFmtId="4" fontId="5" fillId="13" borderId="24" xfId="0" applyNumberFormat="1" applyFont="1" applyFill="1" applyBorder="1" applyAlignment="1">
      <alignment vertical="top"/>
    </xf>
    <xf numFmtId="0" fontId="7" fillId="30" borderId="25" xfId="0" applyFont="1" applyFill="1" applyBorder="1" applyAlignment="1">
      <alignment vertical="top"/>
    </xf>
    <xf numFmtId="0" fontId="7" fillId="30" borderId="26" xfId="0" applyFont="1" applyFill="1" applyBorder="1" applyAlignment="1">
      <alignment vertical="top"/>
    </xf>
    <xf numFmtId="0" fontId="7" fillId="30" borderId="27" xfId="0" applyFont="1" applyFill="1" applyBorder="1" applyAlignment="1">
      <alignment vertical="top"/>
    </xf>
    <xf numFmtId="4" fontId="7" fillId="30" borderId="26" xfId="0" applyNumberFormat="1" applyFont="1" applyFill="1" applyBorder="1" applyAlignment="1">
      <alignment vertical="top"/>
    </xf>
    <xf numFmtId="4" fontId="7" fillId="30" borderId="28" xfId="0" applyNumberFormat="1" applyFont="1" applyFill="1" applyBorder="1" applyAlignment="1">
      <alignment vertical="top"/>
    </xf>
    <xf numFmtId="0" fontId="8" fillId="30" borderId="19" xfId="0" applyFont="1" applyFill="1" applyBorder="1" applyAlignment="1">
      <alignment vertical="top"/>
    </xf>
    <xf numFmtId="0" fontId="7" fillId="30" borderId="10" xfId="0" applyFont="1" applyFill="1" applyBorder="1" applyAlignment="1">
      <alignment vertical="top"/>
    </xf>
    <xf numFmtId="4" fontId="7" fillId="30" borderId="10" xfId="0" applyNumberFormat="1" applyFont="1" applyFill="1" applyBorder="1" applyAlignment="1">
      <alignment vertical="top"/>
    </xf>
    <xf numFmtId="2" fontId="5" fillId="13" borderId="26" xfId="0" applyNumberFormat="1" applyFont="1" applyFill="1" applyBorder="1" applyAlignment="1">
      <alignment vertical="top"/>
    </xf>
    <xf numFmtId="2" fontId="7" fillId="30" borderId="10" xfId="0" applyNumberFormat="1" applyFont="1" applyFill="1" applyBorder="1" applyAlignment="1">
      <alignment vertical="top"/>
    </xf>
    <xf numFmtId="2" fontId="4" fillId="32" borderId="12" xfId="0" applyNumberFormat="1" applyFont="1" applyFill="1" applyBorder="1" applyAlignment="1">
      <alignment vertical="top"/>
    </xf>
    <xf numFmtId="2" fontId="4" fillId="32" borderId="22" xfId="0" applyNumberFormat="1" applyFont="1" applyFill="1" applyBorder="1" applyAlignment="1">
      <alignment vertical="top"/>
    </xf>
    <xf numFmtId="0" fontId="5" fillId="32" borderId="29" xfId="0" applyFont="1" applyFill="1" applyBorder="1" applyAlignment="1">
      <alignment vertical="top"/>
    </xf>
    <xf numFmtId="0" fontId="5" fillId="32" borderId="30" xfId="0" applyFont="1" applyFill="1" applyBorder="1" applyAlignment="1">
      <alignment vertical="top"/>
    </xf>
    <xf numFmtId="4" fontId="5" fillId="32" borderId="29" xfId="0" applyNumberFormat="1" applyFont="1" applyFill="1" applyBorder="1" applyAlignment="1">
      <alignment vertical="top"/>
    </xf>
    <xf numFmtId="4" fontId="5" fillId="32" borderId="30" xfId="0" applyNumberFormat="1" applyFont="1" applyFill="1" applyBorder="1" applyAlignment="1">
      <alignment vertical="top"/>
    </xf>
    <xf numFmtId="4" fontId="5" fillId="32" borderId="31" xfId="0" applyNumberFormat="1" applyFont="1" applyFill="1" applyBorder="1" applyAlignment="1">
      <alignment vertical="top"/>
    </xf>
    <xf numFmtId="4" fontId="5" fillId="32" borderId="32" xfId="0" applyNumberFormat="1" applyFont="1" applyFill="1" applyBorder="1" applyAlignment="1">
      <alignment vertical="top"/>
    </xf>
    <xf numFmtId="0" fontId="5" fillId="13" borderId="33" xfId="0" applyFont="1" applyFill="1" applyBorder="1" applyAlignment="1">
      <alignment vertical="top"/>
    </xf>
    <xf numFmtId="0" fontId="8" fillId="30" borderId="34" xfId="0" applyFont="1" applyFill="1" applyBorder="1" applyAlignment="1">
      <alignment vertical="top"/>
    </xf>
    <xf numFmtId="0" fontId="8" fillId="32" borderId="35" xfId="0" applyFont="1" applyFill="1" applyBorder="1" applyAlignment="1">
      <alignment vertical="top"/>
    </xf>
    <xf numFmtId="0" fontId="4" fillId="32" borderId="34" xfId="0" applyFont="1" applyFill="1" applyBorder="1" applyAlignment="1">
      <alignment vertical="top" wrapText="1"/>
    </xf>
    <xf numFmtId="0" fontId="4" fillId="32" borderId="35" xfId="0" applyFont="1" applyFill="1" applyBorder="1" applyAlignment="1">
      <alignment vertical="top" wrapText="1"/>
    </xf>
    <xf numFmtId="0" fontId="4" fillId="32" borderId="36" xfId="0" applyFont="1" applyFill="1" applyBorder="1" applyAlignment="1">
      <alignment vertical="top" wrapText="1"/>
    </xf>
    <xf numFmtId="0" fontId="5" fillId="13" borderId="37" xfId="0" applyFont="1" applyFill="1" applyBorder="1" applyAlignment="1">
      <alignment vertical="top"/>
    </xf>
    <xf numFmtId="0" fontId="7" fillId="30" borderId="37" xfId="0" applyFont="1" applyFill="1" applyBorder="1" applyAlignment="1">
      <alignment vertical="top"/>
    </xf>
    <xf numFmtId="0" fontId="4" fillId="32" borderId="34" xfId="0" applyFont="1" applyFill="1" applyBorder="1" applyAlignment="1">
      <alignment vertical="top"/>
    </xf>
    <xf numFmtId="0" fontId="4" fillId="32" borderId="35" xfId="0" applyFont="1" applyFill="1" applyBorder="1" applyAlignment="1">
      <alignment vertical="top"/>
    </xf>
    <xf numFmtId="4" fontId="5" fillId="13" borderId="38" xfId="0" applyNumberFormat="1" applyFont="1" applyFill="1" applyBorder="1" applyAlignment="1">
      <alignment vertical="top"/>
    </xf>
    <xf numFmtId="4" fontId="7" fillId="30" borderId="39" xfId="0" applyNumberFormat="1" applyFont="1" applyFill="1" applyBorder="1" applyAlignment="1">
      <alignment vertical="top"/>
    </xf>
    <xf numFmtId="2" fontId="4" fillId="32" borderId="40" xfId="0" applyNumberFormat="1" applyFont="1" applyFill="1" applyBorder="1" applyAlignment="1">
      <alignment vertical="top"/>
    </xf>
    <xf numFmtId="2" fontId="4" fillId="32" borderId="39" xfId="0" applyNumberFormat="1" applyFont="1" applyFill="1" applyBorder="1" applyAlignment="1">
      <alignment vertical="top" wrapText="1"/>
    </xf>
    <xf numFmtId="2" fontId="4" fillId="32" borderId="40" xfId="0" applyNumberFormat="1" applyFont="1" applyFill="1" applyBorder="1" applyAlignment="1">
      <alignment vertical="top" wrapText="1"/>
    </xf>
    <xf numFmtId="2" fontId="5" fillId="13" borderId="41" xfId="0" applyNumberFormat="1" applyFont="1" applyFill="1" applyBorder="1" applyAlignment="1">
      <alignment vertical="top"/>
    </xf>
    <xf numFmtId="0" fontId="7" fillId="30" borderId="41" xfId="0" applyFont="1" applyFill="1" applyBorder="1" applyAlignment="1">
      <alignment vertical="top"/>
    </xf>
    <xf numFmtId="0" fontId="4" fillId="32" borderId="39" xfId="0" applyFont="1" applyFill="1" applyBorder="1" applyAlignment="1">
      <alignment vertical="top"/>
    </xf>
    <xf numFmtId="0" fontId="7" fillId="30" borderId="39" xfId="0" applyFont="1" applyFill="1" applyBorder="1" applyAlignment="1">
      <alignment vertical="top"/>
    </xf>
    <xf numFmtId="0" fontId="4" fillId="32" borderId="39" xfId="0" applyFont="1" applyFill="1" applyBorder="1" applyAlignment="1">
      <alignment vertical="top" wrapText="1"/>
    </xf>
    <xf numFmtId="49" fontId="4" fillId="32" borderId="39" xfId="0" applyNumberFormat="1" applyFont="1" applyFill="1" applyBorder="1" applyAlignment="1">
      <alignment vertical="top"/>
    </xf>
    <xf numFmtId="0" fontId="4" fillId="32" borderId="40" xfId="0" applyFont="1" applyFill="1" applyBorder="1" applyAlignment="1">
      <alignment vertical="top" wrapText="1"/>
    </xf>
    <xf numFmtId="2" fontId="7" fillId="30" borderId="39" xfId="0" applyNumberFormat="1" applyFont="1" applyFill="1" applyBorder="1" applyAlignment="1">
      <alignment vertical="top"/>
    </xf>
    <xf numFmtId="0" fontId="5" fillId="13" borderId="42" xfId="0" applyFont="1" applyFill="1" applyBorder="1" applyAlignment="1">
      <alignment vertical="top"/>
    </xf>
    <xf numFmtId="0" fontId="7" fillId="30" borderId="43" xfId="0" applyFont="1" applyFill="1" applyBorder="1" applyAlignment="1">
      <alignment vertical="top"/>
    </xf>
    <xf numFmtId="0" fontId="4" fillId="32" borderId="44" xfId="0" applyFont="1" applyFill="1" applyBorder="1" applyAlignment="1">
      <alignment vertical="top" wrapText="1"/>
    </xf>
    <xf numFmtId="0" fontId="4" fillId="32" borderId="43" xfId="0" applyFont="1" applyFill="1" applyBorder="1" applyAlignment="1">
      <alignment vertical="top" wrapText="1"/>
    </xf>
    <xf numFmtId="49" fontId="4" fillId="32" borderId="43" xfId="0" applyNumberFormat="1" applyFont="1" applyFill="1" applyBorder="1" applyAlignment="1">
      <alignment wrapText="1"/>
    </xf>
    <xf numFmtId="0" fontId="4" fillId="32" borderId="43" xfId="0" applyFont="1" applyFill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32" borderId="45" xfId="0" applyFont="1" applyFill="1" applyBorder="1" applyAlignment="1">
      <alignment vertical="top" wrapText="1"/>
    </xf>
    <xf numFmtId="0" fontId="5" fillId="13" borderId="46" xfId="0" applyFont="1" applyFill="1" applyBorder="1" applyAlignment="1">
      <alignment vertical="top"/>
    </xf>
    <xf numFmtId="0" fontId="7" fillId="30" borderId="46" xfId="0" applyFont="1" applyFill="1" applyBorder="1" applyAlignment="1">
      <alignment vertical="top"/>
    </xf>
    <xf numFmtId="0" fontId="4" fillId="32" borderId="43" xfId="0" applyFont="1" applyFill="1" applyBorder="1" applyAlignment="1">
      <alignment vertical="top"/>
    </xf>
    <xf numFmtId="49" fontId="4" fillId="32" borderId="43" xfId="0" applyNumberFormat="1" applyFont="1" applyFill="1" applyBorder="1" applyAlignment="1">
      <alignment vertical="top"/>
    </xf>
    <xf numFmtId="0" fontId="4" fillId="32" borderId="45" xfId="0" applyFont="1" applyFill="1" applyBorder="1" applyAlignment="1">
      <alignment vertical="top"/>
    </xf>
    <xf numFmtId="4" fontId="7" fillId="30" borderId="21" xfId="0" applyNumberFormat="1" applyFont="1" applyFill="1" applyBorder="1" applyAlignment="1">
      <alignment vertical="top"/>
    </xf>
    <xf numFmtId="2" fontId="5" fillId="13" borderId="28" xfId="0" applyNumberFormat="1" applyFont="1" applyFill="1" applyBorder="1" applyAlignment="1">
      <alignment vertical="top"/>
    </xf>
    <xf numFmtId="2" fontId="7" fillId="30" borderId="21" xfId="0" applyNumberFormat="1" applyFont="1" applyFill="1" applyBorder="1" applyAlignment="1">
      <alignment vertical="top"/>
    </xf>
    <xf numFmtId="2" fontId="5" fillId="13" borderId="38" xfId="0" applyNumberFormat="1" applyFont="1" applyFill="1" applyBorder="1" applyAlignment="1">
      <alignment vertical="top"/>
    </xf>
    <xf numFmtId="2" fontId="5" fillId="13" borderId="23" xfId="0" applyNumberFormat="1" applyFont="1" applyFill="1" applyBorder="1" applyAlignment="1">
      <alignment vertical="top"/>
    </xf>
    <xf numFmtId="2" fontId="5" fillId="13" borderId="24" xfId="0" applyNumberFormat="1" applyFont="1" applyFill="1" applyBorder="1" applyAlignment="1">
      <alignment vertical="top"/>
    </xf>
    <xf numFmtId="0" fontId="4" fillId="32" borderId="36" xfId="0" applyFont="1" applyFill="1" applyBorder="1" applyAlignment="1">
      <alignment vertical="top"/>
    </xf>
    <xf numFmtId="2" fontId="4" fillId="32" borderId="18" xfId="0" applyNumberFormat="1" applyFont="1" applyFill="1" applyBorder="1" applyAlignment="1">
      <alignment vertical="top"/>
    </xf>
    <xf numFmtId="2" fontId="4" fillId="32" borderId="16" xfId="0" applyNumberFormat="1" applyFont="1" applyFill="1" applyBorder="1" applyAlignment="1">
      <alignment vertical="top"/>
    </xf>
    <xf numFmtId="2" fontId="4" fillId="32" borderId="15" xfId="0" applyNumberFormat="1" applyFont="1" applyFill="1" applyBorder="1" applyAlignment="1">
      <alignment vertical="top"/>
    </xf>
    <xf numFmtId="2" fontId="4" fillId="32" borderId="17" xfId="0" applyNumberFormat="1" applyFont="1" applyFill="1" applyBorder="1" applyAlignment="1">
      <alignment vertical="top"/>
    </xf>
    <xf numFmtId="0" fontId="4" fillId="32" borderId="44" xfId="0" applyFont="1" applyFill="1" applyBorder="1" applyAlignment="1">
      <alignment vertical="top"/>
    </xf>
    <xf numFmtId="2" fontId="4" fillId="32" borderId="18" xfId="0" applyNumberFormat="1" applyFont="1" applyFill="1" applyBorder="1" applyAlignment="1">
      <alignment vertical="top" wrapText="1"/>
    </xf>
    <xf numFmtId="4" fontId="4" fillId="32" borderId="17" xfId="0" applyNumberFormat="1" applyFont="1" applyFill="1" applyBorder="1" applyAlignment="1">
      <alignment vertical="top"/>
    </xf>
    <xf numFmtId="2" fontId="5" fillId="32" borderId="0" xfId="0" applyNumberFormat="1" applyFont="1" applyFill="1" applyAlignment="1">
      <alignment vertical="top"/>
    </xf>
    <xf numFmtId="0" fontId="5" fillId="32" borderId="3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4" fillId="32" borderId="39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 wrapText="1"/>
    </xf>
    <xf numFmtId="0" fontId="4" fillId="32" borderId="21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6" fillId="32" borderId="47" xfId="0" applyFont="1" applyFill="1" applyBorder="1" applyAlignment="1">
      <alignment horizontal="center" vertical="top" wrapText="1"/>
    </xf>
    <xf numFmtId="0" fontId="6" fillId="32" borderId="48" xfId="0" applyFont="1" applyFill="1" applyBorder="1" applyAlignment="1">
      <alignment horizontal="center" vertical="top" wrapText="1"/>
    </xf>
    <xf numFmtId="0" fontId="6" fillId="32" borderId="49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/>
    </xf>
    <xf numFmtId="0" fontId="42" fillId="0" borderId="0" xfId="54" applyAlignment="1">
      <alignment horizontal="right" vertical="top" wrapText="1"/>
      <protection/>
    </xf>
    <xf numFmtId="0" fontId="4" fillId="32" borderId="19" xfId="0" applyFont="1" applyFill="1" applyBorder="1" applyAlignment="1">
      <alignment horizontal="center" vertical="top" wrapText="1"/>
    </xf>
    <xf numFmtId="0" fontId="5" fillId="32" borderId="5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PageLayoutView="0" workbookViewId="0" topLeftCell="A7">
      <selection activeCell="F3" sqref="F3:J3"/>
    </sheetView>
  </sheetViews>
  <sheetFormatPr defaultColWidth="9.00390625" defaultRowHeight="12.75"/>
  <cols>
    <col min="1" max="1" width="13.00390625" style="14" customWidth="1"/>
    <col min="2" max="2" width="45.25390625" style="14" customWidth="1"/>
    <col min="3" max="3" width="13.625" style="14" customWidth="1"/>
    <col min="4" max="4" width="14.00390625" style="14" bestFit="1" customWidth="1"/>
    <col min="5" max="5" width="14.125" style="14" customWidth="1"/>
    <col min="6" max="6" width="15.125" style="14" bestFit="1" customWidth="1"/>
    <col min="7" max="7" width="9.375" style="14" customWidth="1"/>
    <col min="8" max="8" width="14.875" style="14" customWidth="1"/>
    <col min="9" max="9" width="13.75390625" style="27" customWidth="1"/>
    <col min="10" max="10" width="14.375" style="19" customWidth="1"/>
    <col min="11" max="11" width="14.00390625" style="14" bestFit="1" customWidth="1"/>
    <col min="12" max="13" width="9.125" style="14" customWidth="1"/>
    <col min="14" max="14" width="10.25390625" style="14" bestFit="1" customWidth="1"/>
    <col min="15" max="16384" width="9.125" style="14" customWidth="1"/>
  </cols>
  <sheetData>
    <row r="1" spans="1:13" ht="15.75">
      <c r="A1" s="12"/>
      <c r="B1" s="13"/>
      <c r="C1" s="13"/>
      <c r="D1" s="13"/>
      <c r="E1" s="13"/>
      <c r="F1" s="136" t="s">
        <v>3</v>
      </c>
      <c r="G1" s="136"/>
      <c r="H1" s="136"/>
      <c r="I1" s="136"/>
      <c r="J1" s="136"/>
      <c r="K1" s="13"/>
      <c r="L1" s="13"/>
      <c r="M1" s="13"/>
    </row>
    <row r="2" spans="2:15" ht="31.5" customHeight="1">
      <c r="B2" s="13"/>
      <c r="C2" s="13"/>
      <c r="D2" s="13"/>
      <c r="E2" s="13"/>
      <c r="F2" s="137" t="s">
        <v>43</v>
      </c>
      <c r="G2" s="137"/>
      <c r="H2" s="137"/>
      <c r="I2" s="137"/>
      <c r="J2" s="137"/>
      <c r="K2" s="15"/>
      <c r="L2" s="15"/>
      <c r="M2" s="16"/>
      <c r="N2" s="16"/>
      <c r="O2" s="16"/>
    </row>
    <row r="3" spans="2:15" ht="30.75" customHeight="1">
      <c r="B3" s="13"/>
      <c r="C3" s="13"/>
      <c r="D3" s="13"/>
      <c r="E3" s="13"/>
      <c r="F3" s="137" t="s">
        <v>42</v>
      </c>
      <c r="G3" s="137"/>
      <c r="H3" s="137"/>
      <c r="I3" s="137"/>
      <c r="J3" s="137"/>
      <c r="K3" s="15"/>
      <c r="L3" s="15"/>
      <c r="M3" s="16"/>
      <c r="N3" s="16"/>
      <c r="O3" s="16"/>
    </row>
    <row r="4" spans="2:9" ht="15.75">
      <c r="B4" s="17"/>
      <c r="C4" s="17"/>
      <c r="D4" s="17"/>
      <c r="E4" s="17"/>
      <c r="F4" s="17"/>
      <c r="G4" s="17"/>
      <c r="H4" s="17"/>
      <c r="I4" s="18"/>
    </row>
    <row r="5" spans="1:10" ht="15.75">
      <c r="A5" s="140" t="s">
        <v>7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.75">
      <c r="A6" s="140" t="s">
        <v>10</v>
      </c>
      <c r="B6" s="140"/>
      <c r="C6" s="140"/>
      <c r="D6" s="140"/>
      <c r="E6" s="140"/>
      <c r="F6" s="140"/>
      <c r="G6" s="140"/>
      <c r="H6" s="140"/>
      <c r="I6" s="140"/>
      <c r="J6" s="140"/>
    </row>
    <row r="7" spans="1:10" ht="16.5" thickBot="1">
      <c r="A7" s="18"/>
      <c r="I7" s="20" t="s">
        <v>2</v>
      </c>
      <c r="J7" s="20"/>
    </row>
    <row r="8" spans="1:10" s="21" customFormat="1" ht="15.75">
      <c r="A8" s="133" t="s">
        <v>1</v>
      </c>
      <c r="B8" s="133" t="s">
        <v>17</v>
      </c>
      <c r="C8" s="139" t="s">
        <v>18</v>
      </c>
      <c r="D8" s="127"/>
      <c r="E8" s="127"/>
      <c r="F8" s="128"/>
      <c r="G8" s="126" t="s">
        <v>25</v>
      </c>
      <c r="H8" s="127"/>
      <c r="I8" s="127"/>
      <c r="J8" s="128"/>
    </row>
    <row r="9" spans="1:10" s="21" customFormat="1" ht="15.75">
      <c r="A9" s="134"/>
      <c r="B9" s="134"/>
      <c r="C9" s="138" t="s">
        <v>19</v>
      </c>
      <c r="D9" s="130" t="s">
        <v>20</v>
      </c>
      <c r="E9" s="130"/>
      <c r="F9" s="131" t="s">
        <v>24</v>
      </c>
      <c r="G9" s="129" t="s">
        <v>19</v>
      </c>
      <c r="H9" s="130" t="s">
        <v>20</v>
      </c>
      <c r="I9" s="130"/>
      <c r="J9" s="131" t="s">
        <v>24</v>
      </c>
    </row>
    <row r="10" spans="1:10" s="21" customFormat="1" ht="31.5">
      <c r="A10" s="134"/>
      <c r="B10" s="134"/>
      <c r="C10" s="138"/>
      <c r="D10" s="22" t="s">
        <v>21</v>
      </c>
      <c r="E10" s="22" t="s">
        <v>22</v>
      </c>
      <c r="F10" s="131"/>
      <c r="G10" s="129"/>
      <c r="H10" s="22" t="s">
        <v>21</v>
      </c>
      <c r="I10" s="22" t="s">
        <v>22</v>
      </c>
      <c r="J10" s="131"/>
    </row>
    <row r="11" spans="1:10" s="21" customFormat="1" ht="15.75">
      <c r="A11" s="134"/>
      <c r="B11" s="134"/>
      <c r="C11" s="138" t="s">
        <v>23</v>
      </c>
      <c r="D11" s="132"/>
      <c r="E11" s="132"/>
      <c r="F11" s="131"/>
      <c r="G11" s="129" t="s">
        <v>23</v>
      </c>
      <c r="H11" s="132"/>
      <c r="I11" s="132"/>
      <c r="J11" s="131"/>
    </row>
    <row r="12" spans="1:10" s="21" customFormat="1" ht="16.5" thickBot="1">
      <c r="A12" s="135"/>
      <c r="B12" s="135"/>
      <c r="C12" s="23"/>
      <c r="D12" s="24"/>
      <c r="E12" s="24"/>
      <c r="F12" s="25"/>
      <c r="G12" s="26"/>
      <c r="H12" s="24"/>
      <c r="I12" s="24"/>
      <c r="J12" s="25"/>
    </row>
    <row r="13" spans="1:10" s="27" customFormat="1" ht="15.75">
      <c r="A13" s="75">
        <v>7400000000</v>
      </c>
      <c r="B13" s="98" t="s">
        <v>8</v>
      </c>
      <c r="C13" s="85">
        <f>SUM(C15:C28)</f>
        <v>6353100</v>
      </c>
      <c r="D13" s="55">
        <f>SUM(D15:D28)</f>
        <v>7002362</v>
      </c>
      <c r="E13" s="55">
        <f>SUM(E15:E28)</f>
        <v>0</v>
      </c>
      <c r="F13" s="55">
        <f>SUM(F15:F28)</f>
        <v>13355462</v>
      </c>
      <c r="G13" s="55">
        <f>G14</f>
        <v>0</v>
      </c>
      <c r="H13" s="55">
        <f>H14</f>
        <v>1070070</v>
      </c>
      <c r="I13" s="55">
        <f>I14</f>
        <v>0</v>
      </c>
      <c r="J13" s="56">
        <f>J14</f>
        <v>1070070</v>
      </c>
    </row>
    <row r="14" spans="1:11" s="7" customFormat="1" ht="15.75">
      <c r="A14" s="76"/>
      <c r="B14" s="99">
        <v>3719770</v>
      </c>
      <c r="C14" s="86"/>
      <c r="D14" s="64"/>
      <c r="E14" s="64"/>
      <c r="F14" s="64"/>
      <c r="G14" s="64">
        <f>SUM(G15:G28)</f>
        <v>0</v>
      </c>
      <c r="H14" s="64">
        <f>SUM(H15:H28)</f>
        <v>1070070</v>
      </c>
      <c r="I14" s="64">
        <f>SUM(I15:I28)</f>
        <v>0</v>
      </c>
      <c r="J14" s="111">
        <f>SUM(J15:J28)</f>
        <v>1070070</v>
      </c>
      <c r="K14" s="6"/>
    </row>
    <row r="15" spans="1:11" s="7" customFormat="1" ht="31.5">
      <c r="A15" s="77"/>
      <c r="B15" s="100" t="s">
        <v>29</v>
      </c>
      <c r="C15" s="87"/>
      <c r="D15" s="8"/>
      <c r="E15" s="8"/>
      <c r="F15" s="9">
        <f>C15+D15+E15</f>
        <v>0</v>
      </c>
      <c r="G15" s="4"/>
      <c r="H15" s="10">
        <v>444290</v>
      </c>
      <c r="I15" s="5"/>
      <c r="J15" s="37">
        <f>H15+I15+G15</f>
        <v>444290</v>
      </c>
      <c r="K15" s="6"/>
    </row>
    <row r="16" spans="1:10" s="41" customFormat="1" ht="146.25" customHeight="1">
      <c r="A16" s="78"/>
      <c r="B16" s="101" t="s">
        <v>9</v>
      </c>
      <c r="C16" s="88"/>
      <c r="D16" s="39"/>
      <c r="E16" s="39"/>
      <c r="F16" s="9">
        <f>C16+D16+E16</f>
        <v>0</v>
      </c>
      <c r="G16" s="38"/>
      <c r="H16" s="40">
        <f>600000-28300</f>
        <v>571700</v>
      </c>
      <c r="I16" s="40"/>
      <c r="J16" s="37">
        <f>H16+I16+G16</f>
        <v>571700</v>
      </c>
    </row>
    <row r="17" spans="1:10" s="41" customFormat="1" ht="173.25">
      <c r="A17" s="79"/>
      <c r="B17" s="100" t="s">
        <v>30</v>
      </c>
      <c r="C17" s="89"/>
      <c r="D17" s="43"/>
      <c r="E17" s="43"/>
      <c r="F17" s="9">
        <f>C17+D17+E17</f>
        <v>0</v>
      </c>
      <c r="G17" s="42"/>
      <c r="H17" s="44">
        <f>22780-18000</f>
        <v>4780</v>
      </c>
      <c r="I17" s="44"/>
      <c r="J17" s="37">
        <f>H17+I17+G17</f>
        <v>4780</v>
      </c>
    </row>
    <row r="18" spans="1:10" s="41" customFormat="1" ht="63">
      <c r="A18" s="79"/>
      <c r="B18" s="102" t="s">
        <v>33</v>
      </c>
      <c r="C18" s="89"/>
      <c r="D18" s="43"/>
      <c r="E18" s="43"/>
      <c r="F18" s="9">
        <f>C18+D18+E18</f>
        <v>0</v>
      </c>
      <c r="G18" s="42"/>
      <c r="H18" s="44">
        <v>11000</v>
      </c>
      <c r="I18" s="44"/>
      <c r="J18" s="37">
        <f>H18+I18+G18</f>
        <v>11000</v>
      </c>
    </row>
    <row r="19" spans="1:10" s="41" customFormat="1" ht="78.75">
      <c r="A19" s="79"/>
      <c r="B19" s="102" t="s">
        <v>34</v>
      </c>
      <c r="C19" s="89"/>
      <c r="D19" s="43"/>
      <c r="E19" s="43"/>
      <c r="F19" s="9">
        <f>C19+D19+E19</f>
        <v>0</v>
      </c>
      <c r="G19" s="42"/>
      <c r="H19" s="44">
        <f>17300+21000</f>
        <v>38300</v>
      </c>
      <c r="I19" s="44"/>
      <c r="J19" s="37">
        <f>H19+I19+G19</f>
        <v>38300</v>
      </c>
    </row>
    <row r="20" spans="1:11" s="7" customFormat="1" ht="78.75">
      <c r="A20" s="77"/>
      <c r="B20" s="100" t="s">
        <v>26</v>
      </c>
      <c r="C20" s="87">
        <f>3156900+2758700+139500</f>
        <v>6055100</v>
      </c>
      <c r="D20" s="8"/>
      <c r="E20" s="8"/>
      <c r="F20" s="9">
        <f aca="true" t="shared" si="0" ref="F20:F28">C20+D20+E20</f>
        <v>6055100</v>
      </c>
      <c r="G20" s="4"/>
      <c r="H20" s="5"/>
      <c r="I20" s="5"/>
      <c r="J20" s="37">
        <f aca="true" t="shared" si="1" ref="J20:J28">H20+I20+G20</f>
        <v>0</v>
      </c>
      <c r="K20" s="6"/>
    </row>
    <row r="21" spans="1:11" s="7" customFormat="1" ht="15.75">
      <c r="A21" s="77"/>
      <c r="B21" s="100" t="s">
        <v>35</v>
      </c>
      <c r="C21" s="87">
        <v>298000</v>
      </c>
      <c r="D21" s="8"/>
      <c r="E21" s="8"/>
      <c r="F21" s="9">
        <f t="shared" si="0"/>
        <v>298000</v>
      </c>
      <c r="G21" s="4"/>
      <c r="H21" s="5"/>
      <c r="I21" s="5"/>
      <c r="J21" s="37">
        <f t="shared" si="1"/>
        <v>0</v>
      </c>
      <c r="K21" s="6"/>
    </row>
    <row r="22" spans="1:11" s="7" customFormat="1" ht="47.25">
      <c r="A22" s="77"/>
      <c r="B22" s="103" t="s">
        <v>27</v>
      </c>
      <c r="C22" s="87"/>
      <c r="D22" s="8">
        <v>743000</v>
      </c>
      <c r="E22" s="8"/>
      <c r="F22" s="9">
        <f t="shared" si="0"/>
        <v>743000</v>
      </c>
      <c r="G22" s="4"/>
      <c r="H22" s="5"/>
      <c r="I22" s="5"/>
      <c r="J22" s="37">
        <f t="shared" si="1"/>
        <v>0</v>
      </c>
      <c r="K22" s="6"/>
    </row>
    <row r="23" spans="1:11" s="7" customFormat="1" ht="63">
      <c r="A23" s="77"/>
      <c r="B23" s="103" t="s">
        <v>28</v>
      </c>
      <c r="C23" s="87"/>
      <c r="D23" s="8">
        <v>262300</v>
      </c>
      <c r="E23" s="8"/>
      <c r="F23" s="9">
        <f t="shared" si="0"/>
        <v>262300</v>
      </c>
      <c r="G23" s="4"/>
      <c r="H23" s="5"/>
      <c r="I23" s="5"/>
      <c r="J23" s="37">
        <f t="shared" si="1"/>
        <v>0</v>
      </c>
      <c r="K23" s="6"/>
    </row>
    <row r="24" spans="1:10" s="41" customFormat="1" ht="47.25">
      <c r="A24" s="79"/>
      <c r="B24" s="100" t="s">
        <v>31</v>
      </c>
      <c r="C24" s="89"/>
      <c r="D24" s="43">
        <v>3406350</v>
      </c>
      <c r="E24" s="43"/>
      <c r="F24" s="9">
        <f t="shared" si="0"/>
        <v>3406350</v>
      </c>
      <c r="G24" s="42"/>
      <c r="H24" s="44"/>
      <c r="I24" s="44"/>
      <c r="J24" s="37">
        <f t="shared" si="1"/>
        <v>0</v>
      </c>
    </row>
    <row r="25" spans="1:10" s="41" customFormat="1" ht="78.75">
      <c r="A25" s="79"/>
      <c r="B25" s="104" t="s">
        <v>36</v>
      </c>
      <c r="C25" s="89"/>
      <c r="D25" s="43">
        <v>672203</v>
      </c>
      <c r="E25" s="43"/>
      <c r="F25" s="9">
        <f t="shared" si="0"/>
        <v>672203</v>
      </c>
      <c r="G25" s="42"/>
      <c r="H25" s="44"/>
      <c r="I25" s="44"/>
      <c r="J25" s="37">
        <f t="shared" si="1"/>
        <v>0</v>
      </c>
    </row>
    <row r="26" spans="1:10" s="41" customFormat="1" ht="63">
      <c r="A26" s="79"/>
      <c r="B26" s="104" t="s">
        <v>37</v>
      </c>
      <c r="C26" s="89"/>
      <c r="D26" s="43">
        <v>1049909</v>
      </c>
      <c r="E26" s="43"/>
      <c r="F26" s="9">
        <f t="shared" si="0"/>
        <v>1049909</v>
      </c>
      <c r="G26" s="42"/>
      <c r="H26" s="44"/>
      <c r="I26" s="44"/>
      <c r="J26" s="37">
        <f t="shared" si="1"/>
        <v>0</v>
      </c>
    </row>
    <row r="27" spans="1:10" s="41" customFormat="1" ht="78.75">
      <c r="A27" s="79"/>
      <c r="B27" s="104" t="s">
        <v>38</v>
      </c>
      <c r="C27" s="89"/>
      <c r="D27" s="43">
        <v>665100</v>
      </c>
      <c r="E27" s="43"/>
      <c r="F27" s="9">
        <f t="shared" si="0"/>
        <v>665100</v>
      </c>
      <c r="G27" s="42"/>
      <c r="H27" s="44"/>
      <c r="I27" s="44"/>
      <c r="J27" s="37">
        <f t="shared" si="1"/>
        <v>0</v>
      </c>
    </row>
    <row r="28" spans="1:10" s="41" customFormat="1" ht="16.5" thickBot="1">
      <c r="A28" s="80"/>
      <c r="B28" s="105" t="s">
        <v>32</v>
      </c>
      <c r="C28" s="123"/>
      <c r="D28" s="46">
        <v>203500</v>
      </c>
      <c r="E28" s="46"/>
      <c r="F28" s="11">
        <f t="shared" si="0"/>
        <v>203500</v>
      </c>
      <c r="G28" s="45"/>
      <c r="H28" s="47"/>
      <c r="I28" s="47"/>
      <c r="J28" s="124">
        <f t="shared" si="1"/>
        <v>0</v>
      </c>
    </row>
    <row r="29" spans="1:10" s="27" customFormat="1" ht="15.75">
      <c r="A29" s="81">
        <v>7423000000</v>
      </c>
      <c r="B29" s="106" t="s">
        <v>5</v>
      </c>
      <c r="C29" s="90">
        <f>C30+C32</f>
        <v>0</v>
      </c>
      <c r="D29" s="65">
        <f aca="true" t="shared" si="2" ref="D29:J29">D30+D32</f>
        <v>378301.49</v>
      </c>
      <c r="E29" s="65">
        <f t="shared" si="2"/>
        <v>0</v>
      </c>
      <c r="F29" s="65">
        <f t="shared" si="2"/>
        <v>378301.49</v>
      </c>
      <c r="G29" s="65">
        <f t="shared" si="2"/>
        <v>0</v>
      </c>
      <c r="H29" s="65">
        <f t="shared" si="2"/>
        <v>23602210</v>
      </c>
      <c r="I29" s="65">
        <f t="shared" si="2"/>
        <v>65000</v>
      </c>
      <c r="J29" s="112">
        <f t="shared" si="2"/>
        <v>23667210</v>
      </c>
    </row>
    <row r="30" spans="1:10" s="28" customFormat="1" ht="15.75">
      <c r="A30" s="82"/>
      <c r="B30" s="107">
        <v>3719410</v>
      </c>
      <c r="C30" s="91"/>
      <c r="D30" s="58"/>
      <c r="E30" s="58"/>
      <c r="F30" s="59"/>
      <c r="G30" s="57"/>
      <c r="H30" s="60">
        <f>H31</f>
        <v>16971100</v>
      </c>
      <c r="I30" s="60">
        <f>I31</f>
        <v>0</v>
      </c>
      <c r="J30" s="61">
        <f>J31</f>
        <v>16971100</v>
      </c>
    </row>
    <row r="31" spans="1:10" ht="15.75">
      <c r="A31" s="83"/>
      <c r="B31" s="108" t="s">
        <v>6</v>
      </c>
      <c r="C31" s="92"/>
      <c r="D31" s="30"/>
      <c r="E31" s="30"/>
      <c r="F31" s="31"/>
      <c r="G31" s="29"/>
      <c r="H31" s="1">
        <v>16971100</v>
      </c>
      <c r="I31" s="1"/>
      <c r="J31" s="32">
        <f>H31</f>
        <v>16971100</v>
      </c>
    </row>
    <row r="32" spans="1:11" s="7" customFormat="1" ht="15.75">
      <c r="A32" s="76"/>
      <c r="B32" s="99">
        <v>3719770</v>
      </c>
      <c r="C32" s="93">
        <f>SUM(C33:C41)</f>
        <v>0</v>
      </c>
      <c r="D32" s="63">
        <f>SUM(D33:D41)</f>
        <v>378301.49</v>
      </c>
      <c r="E32" s="63">
        <f>SUM(E33:E41)</f>
        <v>0</v>
      </c>
      <c r="F32" s="63">
        <f>SUM(F33:F41)</f>
        <v>378301.49</v>
      </c>
      <c r="G32" s="62"/>
      <c r="H32" s="64">
        <f>SUM(H33:H41)</f>
        <v>6631110</v>
      </c>
      <c r="I32" s="64">
        <f>SUM(I33:I41)</f>
        <v>65000</v>
      </c>
      <c r="J32" s="111">
        <f>SUM(J33:J41)</f>
        <v>6696110</v>
      </c>
      <c r="K32" s="6"/>
    </row>
    <row r="33" spans="1:10" ht="15.75">
      <c r="A33" s="83"/>
      <c r="B33" s="108" t="s">
        <v>6</v>
      </c>
      <c r="C33" s="92"/>
      <c r="D33" s="30"/>
      <c r="E33" s="30"/>
      <c r="F33" s="31">
        <f>C33+D33+E33</f>
        <v>0</v>
      </c>
      <c r="G33" s="29"/>
      <c r="H33" s="1">
        <f>3900000-444290+18000</f>
        <v>3473710</v>
      </c>
      <c r="I33" s="1">
        <v>65000</v>
      </c>
      <c r="J33" s="32">
        <f>H33+I33</f>
        <v>3538710</v>
      </c>
    </row>
    <row r="34" spans="1:10" ht="36.75" customHeight="1">
      <c r="A34" s="83"/>
      <c r="B34" s="101" t="s">
        <v>11</v>
      </c>
      <c r="C34" s="94"/>
      <c r="D34" s="2"/>
      <c r="E34" s="30"/>
      <c r="F34" s="31">
        <f aca="true" t="shared" si="3" ref="F34:F41">C34+D34+E34</f>
        <v>0</v>
      </c>
      <c r="G34" s="29"/>
      <c r="H34" s="1">
        <v>100000</v>
      </c>
      <c r="I34" s="1"/>
      <c r="J34" s="32">
        <f aca="true" t="shared" si="4" ref="J34:J40">H34</f>
        <v>100000</v>
      </c>
    </row>
    <row r="35" spans="1:10" ht="15.75">
      <c r="A35" s="83"/>
      <c r="B35" s="109" t="s">
        <v>4</v>
      </c>
      <c r="C35" s="95"/>
      <c r="D35" s="33"/>
      <c r="E35" s="30"/>
      <c r="F35" s="31">
        <f t="shared" si="3"/>
        <v>0</v>
      </c>
      <c r="G35" s="29"/>
      <c r="H35" s="1">
        <f>2500000+57400</f>
        <v>2557400</v>
      </c>
      <c r="I35" s="1"/>
      <c r="J35" s="32">
        <f t="shared" si="4"/>
        <v>2557400</v>
      </c>
    </row>
    <row r="36" spans="1:10" ht="94.5">
      <c r="A36" s="83"/>
      <c r="B36" s="101" t="s">
        <v>12</v>
      </c>
      <c r="C36" s="94"/>
      <c r="D36" s="2"/>
      <c r="E36" s="30"/>
      <c r="F36" s="31">
        <f t="shared" si="3"/>
        <v>0</v>
      </c>
      <c r="G36" s="29"/>
      <c r="H36" s="1">
        <v>154000</v>
      </c>
      <c r="I36" s="1"/>
      <c r="J36" s="32">
        <f t="shared" si="4"/>
        <v>154000</v>
      </c>
    </row>
    <row r="37" spans="1:10" ht="94.5">
      <c r="A37" s="83"/>
      <c r="B37" s="101" t="s">
        <v>13</v>
      </c>
      <c r="C37" s="94"/>
      <c r="D37" s="2"/>
      <c r="E37" s="30"/>
      <c r="F37" s="31">
        <f t="shared" si="3"/>
        <v>0</v>
      </c>
      <c r="G37" s="29"/>
      <c r="H37" s="1">
        <v>150000</v>
      </c>
      <c r="I37" s="1"/>
      <c r="J37" s="32">
        <f t="shared" si="4"/>
        <v>150000</v>
      </c>
    </row>
    <row r="38" spans="1:10" ht="63">
      <c r="A38" s="83"/>
      <c r="B38" s="101" t="s">
        <v>14</v>
      </c>
      <c r="C38" s="94"/>
      <c r="D38" s="2"/>
      <c r="E38" s="30"/>
      <c r="F38" s="31">
        <f t="shared" si="3"/>
        <v>0</v>
      </c>
      <c r="G38" s="29"/>
      <c r="H38" s="1">
        <v>20000</v>
      </c>
      <c r="I38" s="1"/>
      <c r="J38" s="32">
        <f t="shared" si="4"/>
        <v>20000</v>
      </c>
    </row>
    <row r="39" spans="1:10" ht="78.75">
      <c r="A39" s="83"/>
      <c r="B39" s="101" t="s">
        <v>15</v>
      </c>
      <c r="C39" s="94"/>
      <c r="D39" s="2"/>
      <c r="E39" s="30"/>
      <c r="F39" s="31">
        <f t="shared" si="3"/>
        <v>0</v>
      </c>
      <c r="G39" s="29"/>
      <c r="H39" s="1">
        <v>85000</v>
      </c>
      <c r="I39" s="1"/>
      <c r="J39" s="32">
        <f t="shared" si="4"/>
        <v>85000</v>
      </c>
    </row>
    <row r="40" spans="1:10" ht="94.5">
      <c r="A40" s="84"/>
      <c r="B40" s="100" t="s">
        <v>16</v>
      </c>
      <c r="C40" s="96"/>
      <c r="D40" s="3"/>
      <c r="E40" s="35"/>
      <c r="F40" s="31">
        <f t="shared" si="3"/>
        <v>0</v>
      </c>
      <c r="G40" s="34"/>
      <c r="H40" s="10">
        <v>91000</v>
      </c>
      <c r="I40" s="10"/>
      <c r="J40" s="32">
        <f t="shared" si="4"/>
        <v>91000</v>
      </c>
    </row>
    <row r="41" spans="1:10" ht="16.5" thickBot="1">
      <c r="A41" s="84"/>
      <c r="B41" s="100" t="s">
        <v>32</v>
      </c>
      <c r="C41" s="96"/>
      <c r="D41" s="3">
        <v>378301.49</v>
      </c>
      <c r="E41" s="35"/>
      <c r="F41" s="36">
        <f t="shared" si="3"/>
        <v>378301.49</v>
      </c>
      <c r="G41" s="34"/>
      <c r="H41" s="10"/>
      <c r="I41" s="10"/>
      <c r="J41" s="37"/>
    </row>
    <row r="42" spans="1:10" s="27" customFormat="1" ht="15.75">
      <c r="A42" s="75">
        <v>7423055300</v>
      </c>
      <c r="B42" s="98" t="s">
        <v>40</v>
      </c>
      <c r="C42" s="114">
        <f>C43</f>
        <v>0</v>
      </c>
      <c r="D42" s="115">
        <f aca="true" t="shared" si="5" ref="D42:J42">D43</f>
        <v>61920</v>
      </c>
      <c r="E42" s="115">
        <f t="shared" si="5"/>
        <v>0</v>
      </c>
      <c r="F42" s="115">
        <f t="shared" si="5"/>
        <v>61920</v>
      </c>
      <c r="G42" s="115">
        <f t="shared" si="5"/>
        <v>0</v>
      </c>
      <c r="H42" s="115">
        <f t="shared" si="5"/>
        <v>0</v>
      </c>
      <c r="I42" s="115">
        <f t="shared" si="5"/>
        <v>0</v>
      </c>
      <c r="J42" s="116">
        <f t="shared" si="5"/>
        <v>0</v>
      </c>
    </row>
    <row r="43" spans="1:11" s="7" customFormat="1" ht="15.75">
      <c r="A43" s="76"/>
      <c r="B43" s="99">
        <v>3719770</v>
      </c>
      <c r="C43" s="97">
        <f>C44</f>
        <v>0</v>
      </c>
      <c r="D43" s="66">
        <f aca="true" t="shared" si="6" ref="D43:J43">D44</f>
        <v>61920</v>
      </c>
      <c r="E43" s="66">
        <f t="shared" si="6"/>
        <v>0</v>
      </c>
      <c r="F43" s="66">
        <f t="shared" si="6"/>
        <v>61920</v>
      </c>
      <c r="G43" s="66">
        <f t="shared" si="6"/>
        <v>0</v>
      </c>
      <c r="H43" s="66">
        <f t="shared" si="6"/>
        <v>0</v>
      </c>
      <c r="I43" s="66">
        <f t="shared" si="6"/>
        <v>0</v>
      </c>
      <c r="J43" s="113">
        <f t="shared" si="6"/>
        <v>0</v>
      </c>
      <c r="K43" s="6"/>
    </row>
    <row r="44" spans="1:10" ht="16.5" thickBot="1">
      <c r="A44" s="117"/>
      <c r="B44" s="110" t="s">
        <v>32</v>
      </c>
      <c r="C44" s="118"/>
      <c r="D44" s="119">
        <v>61920</v>
      </c>
      <c r="E44" s="119"/>
      <c r="F44" s="11">
        <f>C44+D44+E44</f>
        <v>61920</v>
      </c>
      <c r="G44" s="120"/>
      <c r="H44" s="119"/>
      <c r="I44" s="119"/>
      <c r="J44" s="121">
        <f>H44+I44</f>
        <v>0</v>
      </c>
    </row>
    <row r="45" spans="1:10" s="27" customFormat="1" ht="15.75">
      <c r="A45" s="81">
        <v>7423086700</v>
      </c>
      <c r="B45" s="106" t="s">
        <v>41</v>
      </c>
      <c r="C45" s="90">
        <f aca="true" t="shared" si="7" ref="C45:J46">C46</f>
        <v>0</v>
      </c>
      <c r="D45" s="65">
        <f t="shared" si="7"/>
        <v>119678</v>
      </c>
      <c r="E45" s="65">
        <f t="shared" si="7"/>
        <v>0</v>
      </c>
      <c r="F45" s="65">
        <f t="shared" si="7"/>
        <v>119678</v>
      </c>
      <c r="G45" s="65">
        <f t="shared" si="7"/>
        <v>0</v>
      </c>
      <c r="H45" s="65">
        <f t="shared" si="7"/>
        <v>0</v>
      </c>
      <c r="I45" s="65">
        <f t="shared" si="7"/>
        <v>0</v>
      </c>
      <c r="J45" s="112">
        <f t="shared" si="7"/>
        <v>0</v>
      </c>
    </row>
    <row r="46" spans="1:11" s="7" customFormat="1" ht="15.75">
      <c r="A46" s="76"/>
      <c r="B46" s="99">
        <v>3719770</v>
      </c>
      <c r="C46" s="97">
        <f t="shared" si="7"/>
        <v>0</v>
      </c>
      <c r="D46" s="66">
        <f t="shared" si="7"/>
        <v>119678</v>
      </c>
      <c r="E46" s="66">
        <f t="shared" si="7"/>
        <v>0</v>
      </c>
      <c r="F46" s="66">
        <f t="shared" si="7"/>
        <v>119678</v>
      </c>
      <c r="G46" s="66">
        <f t="shared" si="7"/>
        <v>0</v>
      </c>
      <c r="H46" s="66">
        <f t="shared" si="7"/>
        <v>0</v>
      </c>
      <c r="I46" s="66">
        <f t="shared" si="7"/>
        <v>0</v>
      </c>
      <c r="J46" s="113">
        <f t="shared" si="7"/>
        <v>0</v>
      </c>
      <c r="K46" s="6"/>
    </row>
    <row r="47" spans="1:10" ht="16.5" thickBot="1">
      <c r="A47" s="84"/>
      <c r="B47" s="122" t="s">
        <v>32</v>
      </c>
      <c r="C47" s="87"/>
      <c r="D47" s="8">
        <v>119678</v>
      </c>
      <c r="E47" s="8"/>
      <c r="F47" s="9">
        <f>C47+D47+E47</f>
        <v>119678</v>
      </c>
      <c r="G47" s="67"/>
      <c r="H47" s="8"/>
      <c r="I47" s="8"/>
      <c r="J47" s="68">
        <f>H47+I47</f>
        <v>0</v>
      </c>
    </row>
    <row r="48" spans="1:10" s="27" customFormat="1" ht="15.75">
      <c r="A48" s="75">
        <v>7423084000</v>
      </c>
      <c r="B48" s="98" t="s">
        <v>39</v>
      </c>
      <c r="C48" s="114">
        <f aca="true" t="shared" si="8" ref="C48:J49">C49</f>
        <v>0</v>
      </c>
      <c r="D48" s="115">
        <f t="shared" si="8"/>
        <v>43811</v>
      </c>
      <c r="E48" s="115">
        <f t="shared" si="8"/>
        <v>0</v>
      </c>
      <c r="F48" s="115">
        <f t="shared" si="8"/>
        <v>43811</v>
      </c>
      <c r="G48" s="115">
        <f t="shared" si="8"/>
        <v>0</v>
      </c>
      <c r="H48" s="115">
        <f t="shared" si="8"/>
        <v>0</v>
      </c>
      <c r="I48" s="115">
        <f t="shared" si="8"/>
        <v>0</v>
      </c>
      <c r="J48" s="116">
        <f t="shared" si="8"/>
        <v>0</v>
      </c>
    </row>
    <row r="49" spans="1:11" s="7" customFormat="1" ht="15.75">
      <c r="A49" s="76"/>
      <c r="B49" s="99">
        <v>3719770</v>
      </c>
      <c r="C49" s="97">
        <f t="shared" si="8"/>
        <v>0</v>
      </c>
      <c r="D49" s="66">
        <f t="shared" si="8"/>
        <v>43811</v>
      </c>
      <c r="E49" s="66">
        <f t="shared" si="8"/>
        <v>0</v>
      </c>
      <c r="F49" s="66">
        <f t="shared" si="8"/>
        <v>43811</v>
      </c>
      <c r="G49" s="66">
        <f t="shared" si="8"/>
        <v>0</v>
      </c>
      <c r="H49" s="66">
        <f t="shared" si="8"/>
        <v>0</v>
      </c>
      <c r="I49" s="66">
        <f t="shared" si="8"/>
        <v>0</v>
      </c>
      <c r="J49" s="113">
        <f t="shared" si="8"/>
        <v>0</v>
      </c>
      <c r="K49" s="6"/>
    </row>
    <row r="50" spans="1:10" ht="16.5" thickBot="1">
      <c r="A50" s="117"/>
      <c r="B50" s="110" t="s">
        <v>32</v>
      </c>
      <c r="C50" s="118"/>
      <c r="D50" s="119">
        <v>43811</v>
      </c>
      <c r="E50" s="119"/>
      <c r="F50" s="11">
        <f>C50+D50+E50</f>
        <v>43811</v>
      </c>
      <c r="G50" s="120"/>
      <c r="H50" s="119"/>
      <c r="I50" s="119"/>
      <c r="J50" s="121">
        <f>H50+I50</f>
        <v>0</v>
      </c>
    </row>
    <row r="51" spans="1:10" s="27" customFormat="1" ht="16.5" thickBot="1">
      <c r="A51" s="69"/>
      <c r="B51" s="70" t="s">
        <v>0</v>
      </c>
      <c r="C51" s="71">
        <f aca="true" t="shared" si="9" ref="C51:J51">C29+C42+C45+C48+C13</f>
        <v>6353100</v>
      </c>
      <c r="D51" s="72">
        <f t="shared" si="9"/>
        <v>7606072.49</v>
      </c>
      <c r="E51" s="73">
        <f t="shared" si="9"/>
        <v>0</v>
      </c>
      <c r="F51" s="72">
        <f t="shared" si="9"/>
        <v>13959172.49</v>
      </c>
      <c r="G51" s="73">
        <f t="shared" si="9"/>
        <v>0</v>
      </c>
      <c r="H51" s="72">
        <f t="shared" si="9"/>
        <v>24672280</v>
      </c>
      <c r="I51" s="72">
        <f t="shared" si="9"/>
        <v>65000</v>
      </c>
      <c r="J51" s="74">
        <f t="shared" si="9"/>
        <v>24737280</v>
      </c>
    </row>
    <row r="52" spans="2:8" s="48" customFormat="1" ht="45" customHeight="1">
      <c r="B52" s="49"/>
      <c r="C52" s="49"/>
      <c r="D52" s="49"/>
      <c r="G52" s="50"/>
      <c r="H52" s="51"/>
    </row>
    <row r="53" spans="8:10" s="27" customFormat="1" ht="15.75">
      <c r="H53" s="52"/>
      <c r="J53" s="53"/>
    </row>
    <row r="54" ht="15.75">
      <c r="A54" s="27"/>
    </row>
    <row r="55" spans="2:10" ht="15.75">
      <c r="B55" s="27"/>
      <c r="C55" s="27"/>
      <c r="D55" s="125"/>
      <c r="E55" s="19"/>
      <c r="F55" s="19"/>
      <c r="I55" s="14"/>
      <c r="J55" s="14"/>
    </row>
    <row r="56" spans="1:10" ht="15.75">
      <c r="A56" s="54"/>
      <c r="B56" s="52"/>
      <c r="C56" s="52"/>
      <c r="D56" s="52"/>
      <c r="E56" s="19"/>
      <c r="F56" s="19"/>
      <c r="I56" s="14"/>
      <c r="J56" s="14"/>
    </row>
    <row r="57" spans="1:10" ht="15.75">
      <c r="A57" s="54"/>
      <c r="B57" s="52"/>
      <c r="C57" s="52"/>
      <c r="D57" s="52"/>
      <c r="E57" s="19"/>
      <c r="F57" s="19"/>
      <c r="I57" s="14"/>
      <c r="J57" s="14"/>
    </row>
    <row r="58" spans="2:10" ht="15.75">
      <c r="B58" s="27"/>
      <c r="C58" s="27"/>
      <c r="D58" s="27"/>
      <c r="E58" s="19"/>
      <c r="F58" s="19"/>
      <c r="I58" s="14"/>
      <c r="J58" s="14"/>
    </row>
    <row r="59" spans="2:10" ht="15.75">
      <c r="B59" s="27"/>
      <c r="C59" s="27"/>
      <c r="D59" s="27"/>
      <c r="E59" s="19"/>
      <c r="F59" s="19"/>
      <c r="I59" s="14"/>
      <c r="J59" s="14"/>
    </row>
    <row r="60" spans="2:10" ht="15.75">
      <c r="B60" s="27"/>
      <c r="C60" s="27"/>
      <c r="D60" s="27"/>
      <c r="E60" s="19"/>
      <c r="F60" s="19"/>
      <c r="I60" s="14"/>
      <c r="J60" s="14"/>
    </row>
    <row r="61" spans="2:10" ht="15.75">
      <c r="B61" s="27"/>
      <c r="C61" s="27"/>
      <c r="D61" s="27"/>
      <c r="E61" s="19"/>
      <c r="F61" s="19"/>
      <c r="I61" s="14"/>
      <c r="J61" s="14"/>
    </row>
    <row r="62" spans="2:10" ht="15.75">
      <c r="B62" s="27"/>
      <c r="C62" s="27"/>
      <c r="D62" s="27"/>
      <c r="E62" s="19"/>
      <c r="F62" s="19"/>
      <c r="I62" s="14"/>
      <c r="J62" s="14"/>
    </row>
    <row r="63" spans="2:10" ht="15.75">
      <c r="B63" s="27"/>
      <c r="C63" s="27"/>
      <c r="D63" s="27"/>
      <c r="E63" s="19"/>
      <c r="F63" s="19"/>
      <c r="I63" s="14"/>
      <c r="J63" s="14"/>
    </row>
    <row r="64" spans="2:10" ht="15.75">
      <c r="B64" s="27"/>
      <c r="C64" s="27"/>
      <c r="D64" s="27"/>
      <c r="E64" s="19"/>
      <c r="F64" s="19"/>
      <c r="I64" s="14"/>
      <c r="J64" s="14"/>
    </row>
    <row r="65" spans="2:10" ht="15.75">
      <c r="B65" s="27"/>
      <c r="C65" s="27"/>
      <c r="D65" s="27"/>
      <c r="E65" s="19"/>
      <c r="F65" s="19"/>
      <c r="I65" s="14"/>
      <c r="J65" s="14"/>
    </row>
    <row r="66" spans="2:10" ht="15.75">
      <c r="B66" s="27"/>
      <c r="C66" s="27"/>
      <c r="D66" s="27"/>
      <c r="E66" s="19"/>
      <c r="F66" s="19"/>
      <c r="I66" s="14"/>
      <c r="J66" s="14"/>
    </row>
    <row r="67" spans="2:10" ht="15.75">
      <c r="B67" s="27"/>
      <c r="C67" s="27"/>
      <c r="D67" s="27"/>
      <c r="E67" s="19"/>
      <c r="F67" s="19"/>
      <c r="I67" s="14"/>
      <c r="J67" s="14"/>
    </row>
    <row r="68" spans="2:10" ht="15.75">
      <c r="B68" s="27"/>
      <c r="C68" s="27"/>
      <c r="D68" s="27"/>
      <c r="E68" s="19"/>
      <c r="F68" s="19"/>
      <c r="I68" s="14"/>
      <c r="J68" s="14"/>
    </row>
    <row r="69" spans="2:10" ht="15.75">
      <c r="B69" s="27"/>
      <c r="C69" s="27"/>
      <c r="D69" s="27"/>
      <c r="E69" s="19"/>
      <c r="F69" s="19"/>
      <c r="I69" s="14"/>
      <c r="J69" s="14"/>
    </row>
    <row r="70" spans="2:10" ht="15.75">
      <c r="B70" s="27"/>
      <c r="C70" s="27"/>
      <c r="D70" s="27"/>
      <c r="E70" s="19"/>
      <c r="F70" s="19"/>
      <c r="I70" s="14"/>
      <c r="J70" s="14"/>
    </row>
    <row r="71" spans="2:10" ht="15.75">
      <c r="B71" s="27"/>
      <c r="C71" s="27"/>
      <c r="D71" s="27"/>
      <c r="E71" s="19"/>
      <c r="F71" s="19"/>
      <c r="I71" s="14"/>
      <c r="J71" s="14"/>
    </row>
    <row r="72" spans="2:10" ht="15.75">
      <c r="B72" s="27"/>
      <c r="C72" s="27"/>
      <c r="D72" s="27"/>
      <c r="E72" s="19"/>
      <c r="F72" s="19"/>
      <c r="I72" s="14"/>
      <c r="J72" s="14"/>
    </row>
    <row r="73" spans="2:10" ht="15.75">
      <c r="B73" s="27"/>
      <c r="C73" s="27"/>
      <c r="D73" s="27"/>
      <c r="E73" s="19"/>
      <c r="F73" s="19"/>
      <c r="I73" s="14"/>
      <c r="J73" s="14"/>
    </row>
    <row r="74" spans="2:10" ht="15.75">
      <c r="B74" s="27"/>
      <c r="C74" s="27"/>
      <c r="D74" s="27"/>
      <c r="E74" s="19"/>
      <c r="F74" s="19"/>
      <c r="I74" s="14"/>
      <c r="J74" s="14"/>
    </row>
    <row r="75" spans="2:10" ht="15.75">
      <c r="B75" s="27"/>
      <c r="C75" s="27"/>
      <c r="D75" s="27"/>
      <c r="E75" s="19"/>
      <c r="F75" s="19"/>
      <c r="I75" s="14"/>
      <c r="J75" s="14"/>
    </row>
  </sheetData>
  <sheetProtection/>
  <mergeCells count="17">
    <mergeCell ref="F1:J1"/>
    <mergeCell ref="F2:J2"/>
    <mergeCell ref="F3:J3"/>
    <mergeCell ref="C9:C10"/>
    <mergeCell ref="C8:F8"/>
    <mergeCell ref="C11:E11"/>
    <mergeCell ref="F9:F11"/>
    <mergeCell ref="A6:J6"/>
    <mergeCell ref="A5:J5"/>
    <mergeCell ref="A8:A12"/>
    <mergeCell ref="G8:J8"/>
    <mergeCell ref="G9:G10"/>
    <mergeCell ref="H9:I9"/>
    <mergeCell ref="J9:J11"/>
    <mergeCell ref="G11:I11"/>
    <mergeCell ref="B8:B12"/>
    <mergeCell ref="D9:E9"/>
  </mergeCells>
  <printOptions/>
  <pageMargins left="1.3385826771653544" right="0.1968503937007874" top="0.2362204724409449" bottom="0.1968503937007874" header="0.31496062992125984" footer="0.15748031496062992"/>
  <pageSetup fitToHeight="1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2019-09-18T09:41:35Z</cp:lastPrinted>
  <dcterms:created xsi:type="dcterms:W3CDTF">2003-12-18T15:24:00Z</dcterms:created>
  <dcterms:modified xsi:type="dcterms:W3CDTF">2020-02-11T08:26:00Z</dcterms:modified>
  <cp:category/>
  <cp:version/>
  <cp:contentType/>
  <cp:contentStatus/>
</cp:coreProperties>
</file>