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Лист1" sheetId="1" r:id="rId1"/>
  </sheets>
  <definedNames>
    <definedName name="_xlnm.Print_Area" localSheetId="0">Лист1!$A$1:$J$66</definedName>
  </definedNames>
  <calcPr calcId="144525"/>
</workbook>
</file>

<file path=xl/calcChain.xml><?xml version="1.0" encoding="utf-8"?>
<calcChain xmlns="http://schemas.openxmlformats.org/spreadsheetml/2006/main">
  <c r="H66" i="1" l="1"/>
  <c r="I66" i="1"/>
  <c r="J66" i="1"/>
  <c r="G66" i="1"/>
  <c r="H65" i="1"/>
  <c r="I65" i="1"/>
  <c r="J65" i="1"/>
  <c r="G65" i="1"/>
  <c r="H61" i="1"/>
  <c r="I61" i="1"/>
  <c r="J61" i="1"/>
  <c r="G61" i="1"/>
  <c r="H49" i="1"/>
  <c r="I49" i="1"/>
  <c r="J49" i="1"/>
  <c r="G49" i="1"/>
  <c r="G56" i="1"/>
  <c r="G41" i="1"/>
  <c r="G21" i="1"/>
  <c r="I28" i="1"/>
  <c r="G12" i="1" l="1"/>
  <c r="I13" i="1"/>
  <c r="G44" i="1"/>
  <c r="I48" i="1"/>
  <c r="J48" i="1" s="1"/>
  <c r="I47" i="1" l="1"/>
  <c r="J47" i="1" s="1"/>
  <c r="I46" i="1" l="1"/>
  <c r="J46" i="1" s="1"/>
  <c r="G16" i="1"/>
  <c r="I45" i="1" l="1"/>
  <c r="J45" i="1" s="1"/>
  <c r="I64" i="1" l="1"/>
  <c r="J64" i="1" s="1"/>
  <c r="I63" i="1"/>
  <c r="I60" i="1"/>
  <c r="I59" i="1"/>
  <c r="I58" i="1"/>
  <c r="J58" i="1" s="1"/>
  <c r="I57" i="1"/>
  <c r="J57" i="1" s="1"/>
  <c r="I55" i="1"/>
  <c r="J55" i="1" s="1"/>
  <c r="I54" i="1"/>
  <c r="J54" i="1" s="1"/>
  <c r="I53" i="1"/>
  <c r="I52" i="1"/>
  <c r="I51" i="1"/>
  <c r="I44" i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I34" i="1"/>
  <c r="I33" i="1"/>
  <c r="J33" i="1" s="1"/>
  <c r="I32" i="1"/>
  <c r="J32" i="1" s="1"/>
  <c r="I31" i="1"/>
  <c r="I30" i="1"/>
  <c r="I29" i="1"/>
  <c r="J29" i="1" s="1"/>
  <c r="I27" i="1"/>
  <c r="J27" i="1" s="1"/>
  <c r="I26" i="1"/>
  <c r="J26" i="1" s="1"/>
  <c r="I25" i="1"/>
  <c r="J25" i="1" s="1"/>
  <c r="I24" i="1"/>
  <c r="J24" i="1" s="1"/>
  <c r="I23" i="1"/>
  <c r="I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2" i="1"/>
  <c r="J12" i="1" s="1"/>
  <c r="I11" i="1"/>
  <c r="J11" i="1" s="1"/>
  <c r="I10" i="1"/>
  <c r="J10" i="1" s="1"/>
  <c r="I9" i="1"/>
  <c r="J44" i="1" l="1"/>
  <c r="J59" i="1"/>
  <c r="J22" i="1"/>
  <c r="J51" i="1"/>
  <c r="J30" i="1"/>
  <c r="J9" i="1"/>
  <c r="J34" i="1"/>
  <c r="J63" i="1"/>
  <c r="I56" i="1"/>
  <c r="J56" i="1" s="1"/>
</calcChain>
</file>

<file path=xl/sharedStrings.xml><?xml version="1.0" encoding="utf-8"?>
<sst xmlns="http://schemas.openxmlformats.org/spreadsheetml/2006/main" count="319" uniqueCount="213">
  <si>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</si>
  <si>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</si>
  <si>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</si>
  <si>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</si>
  <si>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</si>
  <si>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</si>
  <si>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</si>
  <si>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</si>
  <si>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</si>
  <si>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</si>
  <si>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</si>
  <si>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</si>
  <si>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</si>
  <si>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</si>
  <si>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</si>
  <si>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</si>
  <si>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</si>
  <si>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</si>
  <si>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</si>
  <si>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</si>
  <si>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</si>
  <si>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</si>
  <si>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</si>
  <si>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</si>
  <si>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</si>
  <si>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</si>
  <si>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</si>
  <si>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</si>
  <si>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</si>
  <si>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</si>
  <si>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</si>
  <si>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</si>
  <si>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</si>
  <si>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</si>
  <si>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</si>
  <si>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</si>
  <si>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</si>
  <si>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</si>
  <si>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</si>
  <si>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</si>
  <si>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</si>
  <si>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</si>
  <si>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</si>
  <si>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</si>
  <si>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</si>
  <si>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</si>
  <si>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</si>
  <si>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</si>
  <si>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</si>
  <si>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</si>
  <si>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</si>
  <si>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</si>
  <si>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</si>
  <si>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</si>
  <si>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</si>
  <si>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</si>
  <si>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</si>
  <si>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</si>
  <si>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</si>
  <si>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</si>
  <si>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</si>
  <si>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</si>
  <si>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</si>
  <si>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</si>
  <si>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</si>
  <si>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</si>
  <si>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</si>
  <si>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</si>
  <si>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</si>
  <si>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</si>
  <si>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</si>
  <si>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</si>
  <si>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</si>
  <si>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</si>
  <si>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</si>
  <si>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</si>
  <si>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</si>
  <si>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</si>
  <si>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</si>
  <si>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</si>
  <si>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</si>
  <si>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</si>
  <si>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</si>
  <si>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</si>
  <si>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</si>
  <si>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</si>
  <si>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</si>
  <si>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</si>
  <si>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</si>
  <si>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</si>
  <si>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</si>
  <si>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</si>
  <si>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</si>
  <si>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</si>
  <si>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</si>
  <si>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</si>
  <si>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</si>
  <si>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</si>
  <si>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</si>
  <si>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</si>
  <si>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</si>
  <si>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</si>
  <si>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</si>
  <si>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</si>
  <si>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</si>
  <si>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</si>
  <si>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</si>
  <si>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</si>
  <si>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</si>
  <si>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</si>
  <si>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</si>
  <si>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</si>
  <si>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</si>
  <si>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</si>
  <si>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</si>
  <si>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</si>
  <si>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</si>
  <si>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</si>
  <si>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</si>
  <si>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</si>
  <si>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</si>
  <si>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
Організація благоустрою населених пунктів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</si>
  <si>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</si>
  <si>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</si>
  <si>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</si>
  <si>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</si>
  <si>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</si>
  <si>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 xml:space="preserve"> 
Реалізація програм в галузі сільського господарства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</si>
  <si>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</si>
  <si>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</si>
  <si>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</si>
  <si>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</si>
  <si>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</si>
  <si>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 xml:space="preserve"> 
Утримання та розвиток інших об’єктів транспортної інфраструктури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</si>
  <si>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</si>
  <si>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</si>
  <si>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</si>
  <si>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</si>
  <si>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</si>
  <si>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</si>
  <si>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</si>
  <si>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</si>
  <si>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 
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</si>
  <si>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</si>
  <si>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</si>
  <si>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</si>
  <si>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</si>
  <si>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</si>
  <si>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</si>
  <si>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</si>
  <si>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</si>
  <si>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</si>
  <si>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</si>
  <si>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</si>
  <si>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</si>
  <si>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</si>
  <si>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</si>
  <si>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</si>
  <si>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</si>
  <si>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</si>
  <si>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</si>
  <si>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</si>
  <si>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</si>
  <si>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</si>
  <si>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</si>
  <si>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</si>
  <si>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</si>
  <si>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</si>
  <si>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</si>
  <si>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</si>
  <si>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</si>
  <si>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</si>
  <si>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</si>
  <si>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</si>
  <si>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</si>
  <si>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</si>
  <si>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</si>
  <si>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</si>
  <si>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</si>
  <si>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</si>
  <si>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</si>
  <si>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</si>
  <si>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</si>
  <si>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</si>
  <si>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</si>
  <si>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</si>
  <si>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</si>
  <si>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</si>
  <si>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</si>
  <si>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</si>
  <si>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</si>
  <si>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</si>
  <si>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</si>
  <si>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</si>
  <si>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</si>
  <si>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</si>
  <si>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</si>
  <si>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</si>
  <si>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</si>
  <si>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</si>
  <si>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</si>
  <si>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</si>
  <si>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</si>
  <si>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 внесення змін до рішення №700 "Про бюджет Менської міської об'єднаної територіальної громади на 2020 рік" від 26.12.2019 року</t>
  </si>
  <si>
    <t>Програма " Служба перевезення " Соціальне таксі" Менської міської ради на 2020-2022 роки</t>
  </si>
  <si>
    <t>Рішення 39-ої сесії 7-го скликання №___ від 17.03.2018 року</t>
  </si>
  <si>
    <t>3719770</t>
  </si>
  <si>
    <t>9770</t>
  </si>
  <si>
    <t>Інші субвенції з місцевого бюджету</t>
  </si>
  <si>
    <t>до проекту рішення 40-ої сесії сьомого скликання Менської міської ради від 16.06.2020 року</t>
  </si>
  <si>
    <t>0116013</t>
  </si>
  <si>
    <t>6013</t>
  </si>
  <si>
    <t>Забезпечення діяльності водопровідно-каналізаційного господарства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</si>
</sst>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3" fillId="6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6" borderId="1" xfId="0" quotePrefix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horizontal="center" vertical="center" wrapText="1"/>
    </xf>
    <xf numFmtId="4" fontId="0" fillId="6" borderId="1" xfId="0" quotePrefix="1" applyNumberForma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view="pageBreakPreview" zoomScale="60" zoomScaleNormal="100" workbookViewId="0">
      <selection activeCell="E2" sqref="E2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1" customWidth="1"/>
    <col min="5" max="5" width="61.85546875" style="12" customWidth="1"/>
    <col min="6" max="6" width="21.42578125" style="12" bestFit="1" customWidth="1"/>
    <col min="7" max="7" width="16.140625" style="14" bestFit="1" customWidth="1"/>
    <col min="8" max="8" width="12.140625" style="14" bestFit="1" customWidth="1"/>
    <col min="9" max="9" width="13.42578125" style="14" customWidth="1"/>
    <col min="10" max="10" width="16.42578125" style="14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20"/>
      <c r="E1" s="3"/>
      <c r="F1" s="3"/>
      <c r="G1" s="73" t="s">
        <v>70</v>
      </c>
      <c r="H1" s="73"/>
      <c r="I1" s="73"/>
      <c r="J1" s="73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20"/>
      <c r="E2" s="3"/>
      <c r="F2" s="3"/>
      <c r="G2" s="62" t="s">
        <v>209</v>
      </c>
      <c r="H2" s="62"/>
      <c r="I2" s="62"/>
      <c r="J2" s="62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20"/>
      <c r="E3" s="9"/>
      <c r="F3" s="9"/>
      <c r="G3" s="62" t="s">
        <v>203</v>
      </c>
      <c r="H3" s="62"/>
      <c r="I3" s="62"/>
      <c r="J3" s="62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"/>
      <c r="H4" s="5"/>
      <c r="I4" s="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58" t="s">
        <v>94</v>
      </c>
      <c r="B5" s="58"/>
      <c r="C5" s="58"/>
      <c r="D5" s="58"/>
      <c r="E5" s="58"/>
      <c r="F5" s="58"/>
      <c r="G5" s="58"/>
      <c r="H5" s="58"/>
      <c r="I5" s="58"/>
      <c r="J5" s="58"/>
      <c r="K5" s="11"/>
      <c r="L5" s="11"/>
      <c r="M5" s="11"/>
      <c r="N5" s="11"/>
      <c r="O5" s="11"/>
      <c r="P5" s="11"/>
      <c r="Q5" s="11"/>
    </row>
    <row r="6" spans="1:17" ht="15.75" thickBot="1" x14ac:dyDescent="0.3"/>
    <row r="7" spans="1:17" s="19" customFormat="1" ht="105.75" thickBot="1" x14ac:dyDescent="0.3">
      <c r="A7" s="16" t="s">
        <v>71</v>
      </c>
      <c r="B7" s="17" t="s">
        <v>98</v>
      </c>
      <c r="C7" s="17" t="s">
        <v>72</v>
      </c>
      <c r="D7" s="17" t="s">
        <v>149</v>
      </c>
      <c r="E7" s="15" t="s">
        <v>0</v>
      </c>
      <c r="F7" s="15" t="s">
        <v>156</v>
      </c>
      <c r="G7" s="18" t="s">
        <v>1</v>
      </c>
      <c r="H7" s="18" t="s">
        <v>2</v>
      </c>
      <c r="I7" s="18" t="s">
        <v>3</v>
      </c>
      <c r="J7" s="15" t="s">
        <v>4</v>
      </c>
    </row>
    <row r="8" spans="1:17" s="19" customFormat="1" x14ac:dyDescent="0.25">
      <c r="A8" s="48" t="s">
        <v>86</v>
      </c>
      <c r="B8" s="48"/>
      <c r="C8" s="48"/>
      <c r="D8" s="48"/>
      <c r="E8" s="48"/>
      <c r="F8" s="48"/>
      <c r="G8" s="48"/>
      <c r="H8" s="48"/>
      <c r="I8" s="48"/>
      <c r="J8" s="49"/>
    </row>
    <row r="9" spans="1:17" s="25" customFormat="1" ht="45" x14ac:dyDescent="0.25">
      <c r="A9" s="22" t="s">
        <v>6</v>
      </c>
      <c r="B9" s="22" t="s">
        <v>99</v>
      </c>
      <c r="C9" s="22" t="s">
        <v>73</v>
      </c>
      <c r="D9" s="23" t="s">
        <v>113</v>
      </c>
      <c r="E9" s="24" t="s">
        <v>5</v>
      </c>
      <c r="F9" s="24" t="s">
        <v>159</v>
      </c>
      <c r="G9" s="68">
        <v>300000</v>
      </c>
      <c r="H9" s="68"/>
      <c r="I9" s="74">
        <f>G9+H9</f>
        <v>300000</v>
      </c>
      <c r="J9" s="68">
        <f>I9</f>
        <v>300000</v>
      </c>
    </row>
    <row r="10" spans="1:17" s="25" customFormat="1" ht="45" x14ac:dyDescent="0.25">
      <c r="A10" s="22" t="s">
        <v>7</v>
      </c>
      <c r="B10" s="22" t="s">
        <v>100</v>
      </c>
      <c r="C10" s="22" t="s">
        <v>74</v>
      </c>
      <c r="D10" s="23" t="s">
        <v>109</v>
      </c>
      <c r="E10" s="24" t="s">
        <v>200</v>
      </c>
      <c r="F10" s="24" t="s">
        <v>160</v>
      </c>
      <c r="G10" s="68">
        <v>70000</v>
      </c>
      <c r="H10" s="68"/>
      <c r="I10" s="74">
        <f t="shared" ref="I10:I45" si="0">G10+H10</f>
        <v>70000</v>
      </c>
      <c r="J10" s="68">
        <f t="shared" ref="J10:J45" si="1">I10</f>
        <v>70000</v>
      </c>
    </row>
    <row r="11" spans="1:17" s="25" customFormat="1" ht="45" x14ac:dyDescent="0.25">
      <c r="A11" s="22" t="s">
        <v>8</v>
      </c>
      <c r="B11" s="22" t="s">
        <v>101</v>
      </c>
      <c r="C11" s="22" t="s">
        <v>75</v>
      </c>
      <c r="D11" s="23" t="s">
        <v>121</v>
      </c>
      <c r="E11" s="24" t="s">
        <v>201</v>
      </c>
      <c r="F11" s="24" t="s">
        <v>161</v>
      </c>
      <c r="G11" s="68">
        <v>190000</v>
      </c>
      <c r="H11" s="68"/>
      <c r="I11" s="74">
        <f t="shared" si="0"/>
        <v>190000</v>
      </c>
      <c r="J11" s="68">
        <f t="shared" si="1"/>
        <v>190000</v>
      </c>
    </row>
    <row r="12" spans="1:17" s="25" customFormat="1" ht="45" x14ac:dyDescent="0.25">
      <c r="A12" s="22" t="s">
        <v>7</v>
      </c>
      <c r="B12" s="22" t="s">
        <v>100</v>
      </c>
      <c r="C12" s="22" t="s">
        <v>74</v>
      </c>
      <c r="D12" s="23" t="s">
        <v>109</v>
      </c>
      <c r="E12" s="54" t="s">
        <v>151</v>
      </c>
      <c r="F12" s="27" t="s">
        <v>162</v>
      </c>
      <c r="G12" s="68">
        <f>200000-120000</f>
        <v>80000</v>
      </c>
      <c r="H12" s="68"/>
      <c r="I12" s="74">
        <f t="shared" si="0"/>
        <v>80000</v>
      </c>
      <c r="J12" s="56">
        <f>I12+I13</f>
        <v>200000</v>
      </c>
    </row>
    <row r="13" spans="1:17" s="25" customFormat="1" ht="45" x14ac:dyDescent="0.25">
      <c r="A13" s="22" t="s">
        <v>206</v>
      </c>
      <c r="B13" s="22" t="s">
        <v>207</v>
      </c>
      <c r="C13" s="22" t="s">
        <v>100</v>
      </c>
      <c r="D13" s="23" t="s">
        <v>208</v>
      </c>
      <c r="E13" s="55"/>
      <c r="F13" s="27" t="s">
        <v>162</v>
      </c>
      <c r="G13" s="68">
        <v>120000</v>
      </c>
      <c r="H13" s="68"/>
      <c r="I13" s="74">
        <f t="shared" ref="I13" si="2">G13+H13</f>
        <v>120000</v>
      </c>
      <c r="J13" s="57"/>
    </row>
    <row r="14" spans="1:17" s="25" customFormat="1" ht="90" x14ac:dyDescent="0.25">
      <c r="A14" s="22" t="s">
        <v>10</v>
      </c>
      <c r="B14" s="22" t="s">
        <v>102</v>
      </c>
      <c r="C14" s="22" t="s">
        <v>77</v>
      </c>
      <c r="D14" s="23" t="s">
        <v>110</v>
      </c>
      <c r="E14" s="26" t="s">
        <v>9</v>
      </c>
      <c r="F14" s="27" t="s">
        <v>163</v>
      </c>
      <c r="G14" s="68">
        <v>34200</v>
      </c>
      <c r="H14" s="68"/>
      <c r="I14" s="74">
        <f t="shared" si="0"/>
        <v>34200</v>
      </c>
      <c r="J14" s="68">
        <f t="shared" si="1"/>
        <v>34200</v>
      </c>
    </row>
    <row r="15" spans="1:17" s="25" customFormat="1" ht="75" x14ac:dyDescent="0.25">
      <c r="A15" s="22" t="s">
        <v>12</v>
      </c>
      <c r="B15" s="22" t="s">
        <v>103</v>
      </c>
      <c r="C15" s="22" t="s">
        <v>75</v>
      </c>
      <c r="D15" s="23" t="s">
        <v>120</v>
      </c>
      <c r="E15" s="26" t="s">
        <v>11</v>
      </c>
      <c r="F15" s="27" t="s">
        <v>164</v>
      </c>
      <c r="G15" s="68">
        <v>5500000</v>
      </c>
      <c r="H15" s="68"/>
      <c r="I15" s="74">
        <f t="shared" si="0"/>
        <v>5500000</v>
      </c>
      <c r="J15" s="68">
        <f t="shared" si="1"/>
        <v>5500000</v>
      </c>
    </row>
    <row r="16" spans="1:17" s="25" customFormat="1" ht="165" x14ac:dyDescent="0.25">
      <c r="A16" s="22" t="s">
        <v>14</v>
      </c>
      <c r="B16" s="22" t="s">
        <v>104</v>
      </c>
      <c r="C16" s="22" t="s">
        <v>80</v>
      </c>
      <c r="D16" s="23" t="s">
        <v>123</v>
      </c>
      <c r="E16" s="26" t="s">
        <v>13</v>
      </c>
      <c r="F16" s="27" t="s">
        <v>165</v>
      </c>
      <c r="G16" s="75">
        <f>780000-390000</f>
        <v>390000</v>
      </c>
      <c r="H16" s="68"/>
      <c r="I16" s="74">
        <f t="shared" si="0"/>
        <v>390000</v>
      </c>
      <c r="J16" s="68">
        <f t="shared" si="1"/>
        <v>390000</v>
      </c>
    </row>
    <row r="17" spans="1:10" s="25" customFormat="1" ht="60" x14ac:dyDescent="0.25">
      <c r="A17" s="22" t="s">
        <v>6</v>
      </c>
      <c r="B17" s="22" t="s">
        <v>99</v>
      </c>
      <c r="C17" s="22" t="s">
        <v>73</v>
      </c>
      <c r="D17" s="23" t="s">
        <v>113</v>
      </c>
      <c r="E17" s="24" t="s">
        <v>202</v>
      </c>
      <c r="F17" s="27" t="s">
        <v>166</v>
      </c>
      <c r="G17" s="68">
        <v>116000</v>
      </c>
      <c r="H17" s="68"/>
      <c r="I17" s="74">
        <f t="shared" si="0"/>
        <v>116000</v>
      </c>
      <c r="J17" s="68">
        <f t="shared" si="1"/>
        <v>116000</v>
      </c>
    </row>
    <row r="18" spans="1:10" s="25" customFormat="1" ht="45" x14ac:dyDescent="0.25">
      <c r="A18" s="22" t="s">
        <v>7</v>
      </c>
      <c r="B18" s="22" t="s">
        <v>100</v>
      </c>
      <c r="C18" s="22" t="s">
        <v>74</v>
      </c>
      <c r="D18" s="23" t="s">
        <v>109</v>
      </c>
      <c r="E18" s="26" t="s">
        <v>15</v>
      </c>
      <c r="F18" s="27" t="s">
        <v>167</v>
      </c>
      <c r="G18" s="68">
        <v>20000</v>
      </c>
      <c r="H18" s="68"/>
      <c r="I18" s="74">
        <f t="shared" si="0"/>
        <v>20000</v>
      </c>
      <c r="J18" s="68">
        <f t="shared" si="1"/>
        <v>20000</v>
      </c>
    </row>
    <row r="19" spans="1:10" s="25" customFormat="1" ht="105" x14ac:dyDescent="0.25">
      <c r="A19" s="22" t="s">
        <v>17</v>
      </c>
      <c r="B19" s="22" t="s">
        <v>105</v>
      </c>
      <c r="C19" s="22" t="s">
        <v>76</v>
      </c>
      <c r="D19" s="23" t="s">
        <v>108</v>
      </c>
      <c r="E19" s="26" t="s">
        <v>16</v>
      </c>
      <c r="F19" s="27" t="s">
        <v>168</v>
      </c>
      <c r="G19" s="68">
        <v>300000</v>
      </c>
      <c r="H19" s="68"/>
      <c r="I19" s="74">
        <f t="shared" si="0"/>
        <v>300000</v>
      </c>
      <c r="J19" s="68">
        <f t="shared" si="1"/>
        <v>300000</v>
      </c>
    </row>
    <row r="20" spans="1:10" s="25" customFormat="1" ht="45" x14ac:dyDescent="0.25">
      <c r="A20" s="22" t="s">
        <v>7</v>
      </c>
      <c r="B20" s="22" t="s">
        <v>100</v>
      </c>
      <c r="C20" s="22" t="s">
        <v>74</v>
      </c>
      <c r="D20" s="23" t="s">
        <v>109</v>
      </c>
      <c r="E20" s="26" t="s">
        <v>18</v>
      </c>
      <c r="F20" s="27" t="s">
        <v>169</v>
      </c>
      <c r="G20" s="68">
        <v>40000</v>
      </c>
      <c r="H20" s="68"/>
      <c r="I20" s="74">
        <f t="shared" si="0"/>
        <v>40000</v>
      </c>
      <c r="J20" s="68">
        <f t="shared" si="1"/>
        <v>40000</v>
      </c>
    </row>
    <row r="21" spans="1:10" s="25" customFormat="1" ht="60" x14ac:dyDescent="0.25">
      <c r="A21" s="22" t="s">
        <v>20</v>
      </c>
      <c r="B21" s="22" t="s">
        <v>106</v>
      </c>
      <c r="C21" s="22" t="s">
        <v>85</v>
      </c>
      <c r="D21" s="23" t="s">
        <v>136</v>
      </c>
      <c r="E21" s="26" t="s">
        <v>19</v>
      </c>
      <c r="F21" s="27" t="s">
        <v>170</v>
      </c>
      <c r="G21" s="75">
        <f>120000-32000</f>
        <v>88000</v>
      </c>
      <c r="H21" s="68">
        <v>32000</v>
      </c>
      <c r="I21" s="74">
        <f t="shared" si="0"/>
        <v>120000</v>
      </c>
      <c r="J21" s="68">
        <f t="shared" si="1"/>
        <v>120000</v>
      </c>
    </row>
    <row r="22" spans="1:10" s="25" customFormat="1" ht="30" x14ac:dyDescent="0.25">
      <c r="A22" s="22" t="s">
        <v>7</v>
      </c>
      <c r="B22" s="22" t="s">
        <v>100</v>
      </c>
      <c r="C22" s="22" t="s">
        <v>74</v>
      </c>
      <c r="D22" s="23" t="s">
        <v>109</v>
      </c>
      <c r="E22" s="60" t="s">
        <v>21</v>
      </c>
      <c r="F22" s="50" t="s">
        <v>171</v>
      </c>
      <c r="G22" s="68">
        <v>15000</v>
      </c>
      <c r="H22" s="68"/>
      <c r="I22" s="74">
        <f t="shared" si="0"/>
        <v>15000</v>
      </c>
      <c r="J22" s="56">
        <f>I22+I23</f>
        <v>130000</v>
      </c>
    </row>
    <row r="23" spans="1:10" s="25" customFormat="1" ht="45" x14ac:dyDescent="0.25">
      <c r="A23" s="22" t="s">
        <v>6</v>
      </c>
      <c r="B23" s="22" t="s">
        <v>99</v>
      </c>
      <c r="C23" s="22" t="s">
        <v>73</v>
      </c>
      <c r="D23" s="23" t="s">
        <v>113</v>
      </c>
      <c r="E23" s="60"/>
      <c r="F23" s="51"/>
      <c r="G23" s="68">
        <v>115000</v>
      </c>
      <c r="H23" s="68"/>
      <c r="I23" s="74">
        <f t="shared" si="0"/>
        <v>115000</v>
      </c>
      <c r="J23" s="57"/>
    </row>
    <row r="24" spans="1:10" s="25" customFormat="1" ht="105" x14ac:dyDescent="0.25">
      <c r="A24" s="22" t="s">
        <v>17</v>
      </c>
      <c r="B24" s="22" t="s">
        <v>105</v>
      </c>
      <c r="C24" s="22" t="s">
        <v>76</v>
      </c>
      <c r="D24" s="23" t="s">
        <v>108</v>
      </c>
      <c r="E24" s="26" t="s">
        <v>22</v>
      </c>
      <c r="F24" s="27" t="s">
        <v>172</v>
      </c>
      <c r="G24" s="68">
        <v>115000</v>
      </c>
      <c r="H24" s="68">
        <v>100000</v>
      </c>
      <c r="I24" s="74">
        <f t="shared" si="0"/>
        <v>215000</v>
      </c>
      <c r="J24" s="68">
        <f t="shared" si="1"/>
        <v>215000</v>
      </c>
    </row>
    <row r="25" spans="1:10" s="25" customFormat="1" ht="45" x14ac:dyDescent="0.25">
      <c r="A25" s="22" t="s">
        <v>7</v>
      </c>
      <c r="B25" s="22" t="s">
        <v>100</v>
      </c>
      <c r="C25" s="22" t="s">
        <v>74</v>
      </c>
      <c r="D25" s="23" t="s">
        <v>109</v>
      </c>
      <c r="E25" s="26" t="s">
        <v>23</v>
      </c>
      <c r="F25" s="27" t="s">
        <v>173</v>
      </c>
      <c r="G25" s="68">
        <v>50000</v>
      </c>
      <c r="H25" s="68"/>
      <c r="I25" s="74">
        <f t="shared" si="0"/>
        <v>50000</v>
      </c>
      <c r="J25" s="68">
        <f t="shared" si="1"/>
        <v>50000</v>
      </c>
    </row>
    <row r="26" spans="1:10" s="25" customFormat="1" ht="165" x14ac:dyDescent="0.25">
      <c r="A26" s="22" t="s">
        <v>14</v>
      </c>
      <c r="B26" s="22" t="s">
        <v>104</v>
      </c>
      <c r="C26" s="22" t="s">
        <v>80</v>
      </c>
      <c r="D26" s="23" t="s">
        <v>123</v>
      </c>
      <c r="E26" s="26" t="s">
        <v>24</v>
      </c>
      <c r="F26" s="27" t="s">
        <v>174</v>
      </c>
      <c r="G26" s="76">
        <v>450000</v>
      </c>
      <c r="H26" s="68"/>
      <c r="I26" s="74">
        <f t="shared" si="0"/>
        <v>450000</v>
      </c>
      <c r="J26" s="68">
        <f t="shared" si="1"/>
        <v>450000</v>
      </c>
    </row>
    <row r="27" spans="1:10" s="25" customFormat="1" ht="45" customHeight="1" x14ac:dyDescent="0.25">
      <c r="A27" s="22" t="s">
        <v>26</v>
      </c>
      <c r="B27" s="22" t="s">
        <v>107</v>
      </c>
      <c r="C27" s="23" t="s">
        <v>75</v>
      </c>
      <c r="D27" s="23" t="s">
        <v>122</v>
      </c>
      <c r="E27" s="63" t="s">
        <v>25</v>
      </c>
      <c r="F27" s="50" t="s">
        <v>175</v>
      </c>
      <c r="G27" s="76">
        <v>450000</v>
      </c>
      <c r="H27" s="76">
        <v>144000</v>
      </c>
      <c r="I27" s="74">
        <f t="shared" si="0"/>
        <v>594000</v>
      </c>
      <c r="J27" s="56">
        <f>I27+I28</f>
        <v>844000</v>
      </c>
    </row>
    <row r="28" spans="1:10" s="25" customFormat="1" ht="45" x14ac:dyDescent="0.25">
      <c r="A28" s="65" t="s">
        <v>210</v>
      </c>
      <c r="B28" s="65" t="s">
        <v>211</v>
      </c>
      <c r="C28" s="66" t="s">
        <v>75</v>
      </c>
      <c r="D28" s="67" t="s">
        <v>212</v>
      </c>
      <c r="E28" s="64"/>
      <c r="F28" s="51"/>
      <c r="G28" s="76"/>
      <c r="H28" s="76">
        <v>250000</v>
      </c>
      <c r="I28" s="74">
        <f>G28+H28</f>
        <v>250000</v>
      </c>
      <c r="J28" s="57"/>
    </row>
    <row r="29" spans="1:10" s="25" customFormat="1" ht="60" x14ac:dyDescent="0.25">
      <c r="A29" s="22" t="s">
        <v>6</v>
      </c>
      <c r="B29" s="22" t="s">
        <v>99</v>
      </c>
      <c r="C29" s="22" t="s">
        <v>73</v>
      </c>
      <c r="D29" s="23" t="s">
        <v>113</v>
      </c>
      <c r="E29" s="26" t="s">
        <v>27</v>
      </c>
      <c r="F29" s="27" t="s">
        <v>176</v>
      </c>
      <c r="G29" s="68">
        <v>50000</v>
      </c>
      <c r="H29" s="68"/>
      <c r="I29" s="74">
        <f t="shared" si="0"/>
        <v>50000</v>
      </c>
      <c r="J29" s="68">
        <f t="shared" si="1"/>
        <v>50000</v>
      </c>
    </row>
    <row r="30" spans="1:10" s="25" customFormat="1" ht="45" x14ac:dyDescent="0.25">
      <c r="A30" s="23" t="s">
        <v>29</v>
      </c>
      <c r="B30" s="23" t="s">
        <v>115</v>
      </c>
      <c r="C30" s="28" t="s">
        <v>79</v>
      </c>
      <c r="D30" s="28" t="s">
        <v>114</v>
      </c>
      <c r="E30" s="60" t="s">
        <v>28</v>
      </c>
      <c r="F30" s="50" t="s">
        <v>177</v>
      </c>
      <c r="G30" s="75">
        <v>198000</v>
      </c>
      <c r="H30" s="68"/>
      <c r="I30" s="74">
        <f t="shared" si="0"/>
        <v>198000</v>
      </c>
      <c r="J30" s="69">
        <f>I30+I31</f>
        <v>262000</v>
      </c>
    </row>
    <row r="31" spans="1:10" s="25" customFormat="1" ht="45" x14ac:dyDescent="0.25">
      <c r="A31" s="23" t="s">
        <v>30</v>
      </c>
      <c r="B31" s="23" t="s">
        <v>116</v>
      </c>
      <c r="C31" s="22" t="s">
        <v>79</v>
      </c>
      <c r="D31" s="23" t="s">
        <v>117</v>
      </c>
      <c r="E31" s="60"/>
      <c r="F31" s="51"/>
      <c r="G31" s="68">
        <v>64000</v>
      </c>
      <c r="H31" s="68"/>
      <c r="I31" s="74">
        <f t="shared" si="0"/>
        <v>64000</v>
      </c>
      <c r="J31" s="69"/>
    </row>
    <row r="32" spans="1:10" s="25" customFormat="1" ht="75" x14ac:dyDescent="0.25">
      <c r="A32" s="22" t="s">
        <v>12</v>
      </c>
      <c r="B32" s="22" t="s">
        <v>103</v>
      </c>
      <c r="C32" s="22" t="s">
        <v>75</v>
      </c>
      <c r="D32" s="23" t="s">
        <v>120</v>
      </c>
      <c r="E32" s="26" t="s">
        <v>31</v>
      </c>
      <c r="F32" s="27" t="s">
        <v>178</v>
      </c>
      <c r="G32" s="68">
        <v>650000</v>
      </c>
      <c r="H32" s="68"/>
      <c r="I32" s="74">
        <f t="shared" si="0"/>
        <v>650000</v>
      </c>
      <c r="J32" s="68">
        <f t="shared" si="1"/>
        <v>650000</v>
      </c>
    </row>
    <row r="33" spans="1:11" s="25" customFormat="1" ht="45" x14ac:dyDescent="0.25">
      <c r="A33" s="22" t="s">
        <v>33</v>
      </c>
      <c r="B33" s="22" t="s">
        <v>134</v>
      </c>
      <c r="C33" s="22" t="s">
        <v>84</v>
      </c>
      <c r="D33" s="23" t="s">
        <v>135</v>
      </c>
      <c r="E33" s="26" t="s">
        <v>32</v>
      </c>
      <c r="F33" s="27" t="s">
        <v>179</v>
      </c>
      <c r="G33" s="75">
        <v>50000</v>
      </c>
      <c r="H33" s="68"/>
      <c r="I33" s="74">
        <f t="shared" si="0"/>
        <v>50000</v>
      </c>
      <c r="J33" s="68">
        <f t="shared" si="1"/>
        <v>50000</v>
      </c>
    </row>
    <row r="34" spans="1:11" s="29" customFormat="1" ht="105" x14ac:dyDescent="0.25">
      <c r="A34" s="22" t="s">
        <v>17</v>
      </c>
      <c r="B34" s="22" t="s">
        <v>105</v>
      </c>
      <c r="C34" s="22" t="s">
        <v>76</v>
      </c>
      <c r="D34" s="23" t="s">
        <v>108</v>
      </c>
      <c r="E34" s="60" t="s">
        <v>34</v>
      </c>
      <c r="F34" s="50" t="s">
        <v>180</v>
      </c>
      <c r="G34" s="68">
        <v>700</v>
      </c>
      <c r="H34" s="68"/>
      <c r="I34" s="74">
        <f t="shared" si="0"/>
        <v>700</v>
      </c>
      <c r="J34" s="69">
        <f>I34+I35</f>
        <v>99700</v>
      </c>
      <c r="K34" s="25"/>
    </row>
    <row r="35" spans="1:11" s="29" customFormat="1" ht="45" x14ac:dyDescent="0.25">
      <c r="A35" s="22" t="s">
        <v>35</v>
      </c>
      <c r="B35" s="22" t="s">
        <v>111</v>
      </c>
      <c r="C35" s="22" t="s">
        <v>78</v>
      </c>
      <c r="D35" s="23" t="s">
        <v>112</v>
      </c>
      <c r="E35" s="60"/>
      <c r="F35" s="51"/>
      <c r="G35" s="68">
        <v>69000</v>
      </c>
      <c r="H35" s="76">
        <v>30000</v>
      </c>
      <c r="I35" s="74">
        <f t="shared" si="0"/>
        <v>99000</v>
      </c>
      <c r="J35" s="69"/>
      <c r="K35" s="25"/>
    </row>
    <row r="36" spans="1:11" s="25" customFormat="1" ht="45" x14ac:dyDescent="0.25">
      <c r="A36" s="22" t="s">
        <v>7</v>
      </c>
      <c r="B36" s="22" t="s">
        <v>100</v>
      </c>
      <c r="C36" s="22" t="s">
        <v>74</v>
      </c>
      <c r="D36" s="23" t="s">
        <v>109</v>
      </c>
      <c r="E36" s="26" t="s">
        <v>36</v>
      </c>
      <c r="F36" s="27" t="s">
        <v>181</v>
      </c>
      <c r="G36" s="68">
        <v>10000</v>
      </c>
      <c r="H36" s="68"/>
      <c r="I36" s="74">
        <f t="shared" si="0"/>
        <v>10000</v>
      </c>
      <c r="J36" s="68">
        <f t="shared" si="1"/>
        <v>10000</v>
      </c>
    </row>
    <row r="37" spans="1:11" s="25" customFormat="1" ht="60" x14ac:dyDescent="0.25">
      <c r="A37" s="22" t="s">
        <v>38</v>
      </c>
      <c r="B37" s="22" t="s">
        <v>118</v>
      </c>
      <c r="C37" s="22" t="s">
        <v>75</v>
      </c>
      <c r="D37" s="23" t="s">
        <v>119</v>
      </c>
      <c r="E37" s="26" t="s">
        <v>37</v>
      </c>
      <c r="F37" s="26" t="s">
        <v>198</v>
      </c>
      <c r="G37" s="75">
        <v>200000</v>
      </c>
      <c r="H37" s="68"/>
      <c r="I37" s="74">
        <f t="shared" si="0"/>
        <v>200000</v>
      </c>
      <c r="J37" s="68">
        <f t="shared" si="1"/>
        <v>200000</v>
      </c>
    </row>
    <row r="38" spans="1:11" s="25" customFormat="1" ht="45" x14ac:dyDescent="0.25">
      <c r="A38" s="22" t="s">
        <v>40</v>
      </c>
      <c r="B38" s="22" t="s">
        <v>126</v>
      </c>
      <c r="C38" s="22" t="s">
        <v>81</v>
      </c>
      <c r="D38" s="23" t="s">
        <v>127</v>
      </c>
      <c r="E38" s="26" t="s">
        <v>39</v>
      </c>
      <c r="F38" s="27" t="s">
        <v>182</v>
      </c>
      <c r="G38" s="75">
        <v>25000</v>
      </c>
      <c r="H38" s="68"/>
      <c r="I38" s="74">
        <f t="shared" si="0"/>
        <v>25000</v>
      </c>
      <c r="J38" s="68">
        <f t="shared" si="1"/>
        <v>25000</v>
      </c>
    </row>
    <row r="39" spans="1:11" s="25" customFormat="1" ht="75" x14ac:dyDescent="0.25">
      <c r="A39" s="22" t="s">
        <v>42</v>
      </c>
      <c r="B39" s="22" t="s">
        <v>128</v>
      </c>
      <c r="C39" s="22" t="s">
        <v>81</v>
      </c>
      <c r="D39" s="23" t="s">
        <v>129</v>
      </c>
      <c r="E39" s="26" t="s">
        <v>41</v>
      </c>
      <c r="F39" s="27" t="s">
        <v>183</v>
      </c>
      <c r="G39" s="68"/>
      <c r="H39" s="75">
        <v>710000</v>
      </c>
      <c r="I39" s="74">
        <f t="shared" si="0"/>
        <v>710000</v>
      </c>
      <c r="J39" s="68">
        <f t="shared" si="1"/>
        <v>710000</v>
      </c>
    </row>
    <row r="40" spans="1:11" s="25" customFormat="1" ht="45" x14ac:dyDescent="0.25">
      <c r="A40" s="22" t="s">
        <v>44</v>
      </c>
      <c r="B40" s="22" t="s">
        <v>124</v>
      </c>
      <c r="C40" s="22" t="s">
        <v>80</v>
      </c>
      <c r="D40" s="23" t="s">
        <v>125</v>
      </c>
      <c r="E40" s="26" t="s">
        <v>43</v>
      </c>
      <c r="F40" s="27" t="s">
        <v>184</v>
      </c>
      <c r="G40" s="75">
        <v>50000</v>
      </c>
      <c r="H40" s="68"/>
      <c r="I40" s="74">
        <f t="shared" si="0"/>
        <v>50000</v>
      </c>
      <c r="J40" s="68">
        <f t="shared" si="1"/>
        <v>50000</v>
      </c>
    </row>
    <row r="41" spans="1:11" s="25" customFormat="1" ht="45" x14ac:dyDescent="0.25">
      <c r="A41" s="22" t="s">
        <v>46</v>
      </c>
      <c r="B41" s="22" t="s">
        <v>130</v>
      </c>
      <c r="C41" s="22" t="s">
        <v>82</v>
      </c>
      <c r="D41" s="23" t="s">
        <v>131</v>
      </c>
      <c r="E41" s="26" t="s">
        <v>45</v>
      </c>
      <c r="F41" s="27" t="s">
        <v>185</v>
      </c>
      <c r="G41" s="75">
        <f>200000-20000</f>
        <v>180000</v>
      </c>
      <c r="H41" s="68"/>
      <c r="I41" s="74">
        <f t="shared" si="0"/>
        <v>180000</v>
      </c>
      <c r="J41" s="68">
        <f t="shared" si="1"/>
        <v>180000</v>
      </c>
    </row>
    <row r="42" spans="1:11" s="25" customFormat="1" ht="45" x14ac:dyDescent="0.25">
      <c r="A42" s="22" t="s">
        <v>7</v>
      </c>
      <c r="B42" s="22" t="s">
        <v>100</v>
      </c>
      <c r="C42" s="22" t="s">
        <v>74</v>
      </c>
      <c r="D42" s="23" t="s">
        <v>109</v>
      </c>
      <c r="E42" s="26" t="s">
        <v>47</v>
      </c>
      <c r="F42" s="27" t="s">
        <v>186</v>
      </c>
      <c r="G42" s="68">
        <v>25000</v>
      </c>
      <c r="H42" s="68"/>
      <c r="I42" s="74">
        <f t="shared" si="0"/>
        <v>25000</v>
      </c>
      <c r="J42" s="68">
        <f t="shared" si="1"/>
        <v>25000</v>
      </c>
    </row>
    <row r="43" spans="1:11" s="25" customFormat="1" ht="60" x14ac:dyDescent="0.25">
      <c r="A43" s="22" t="s">
        <v>49</v>
      </c>
      <c r="B43" s="22" t="s">
        <v>132</v>
      </c>
      <c r="C43" s="22" t="s">
        <v>83</v>
      </c>
      <c r="D43" s="23" t="s">
        <v>133</v>
      </c>
      <c r="E43" s="26" t="s">
        <v>48</v>
      </c>
      <c r="F43" s="26" t="s">
        <v>187</v>
      </c>
      <c r="G43" s="75">
        <v>2500000</v>
      </c>
      <c r="H43" s="68"/>
      <c r="I43" s="74">
        <f t="shared" si="0"/>
        <v>2500000</v>
      </c>
      <c r="J43" s="68">
        <f t="shared" si="1"/>
        <v>2500000</v>
      </c>
    </row>
    <row r="44" spans="1:11" s="25" customFormat="1" ht="45" x14ac:dyDescent="0.25">
      <c r="A44" s="22" t="s">
        <v>7</v>
      </c>
      <c r="B44" s="22" t="s">
        <v>100</v>
      </c>
      <c r="C44" s="22" t="s">
        <v>74</v>
      </c>
      <c r="D44" s="23" t="s">
        <v>109</v>
      </c>
      <c r="E44" s="26" t="s">
        <v>197</v>
      </c>
      <c r="F44" s="26" t="s">
        <v>199</v>
      </c>
      <c r="G44" s="68">
        <f>500000-500000</f>
        <v>0</v>
      </c>
      <c r="H44" s="68"/>
      <c r="I44" s="74">
        <f t="shared" si="0"/>
        <v>0</v>
      </c>
      <c r="J44" s="68">
        <f t="shared" si="1"/>
        <v>0</v>
      </c>
    </row>
    <row r="45" spans="1:11" s="25" customFormat="1" ht="60" x14ac:dyDescent="0.25">
      <c r="A45" s="22" t="s">
        <v>96</v>
      </c>
      <c r="B45" s="22" t="s">
        <v>137</v>
      </c>
      <c r="C45" s="22" t="s">
        <v>97</v>
      </c>
      <c r="D45" s="23" t="s">
        <v>138</v>
      </c>
      <c r="E45" s="26" t="s">
        <v>95</v>
      </c>
      <c r="F45" s="26" t="s">
        <v>188</v>
      </c>
      <c r="G45" s="68">
        <v>248500</v>
      </c>
      <c r="H45" s="68">
        <v>101500</v>
      </c>
      <c r="I45" s="74">
        <f t="shared" si="0"/>
        <v>350000</v>
      </c>
      <c r="J45" s="68">
        <f t="shared" si="1"/>
        <v>350000</v>
      </c>
    </row>
    <row r="46" spans="1:11" s="25" customFormat="1" ht="45" x14ac:dyDescent="0.25">
      <c r="A46" s="22" t="s">
        <v>7</v>
      </c>
      <c r="B46" s="22" t="s">
        <v>100</v>
      </c>
      <c r="C46" s="22" t="s">
        <v>74</v>
      </c>
      <c r="D46" s="23" t="s">
        <v>109</v>
      </c>
      <c r="E46" s="26" t="s">
        <v>150</v>
      </c>
      <c r="F46" s="26" t="s">
        <v>189</v>
      </c>
      <c r="G46" s="68">
        <v>750000</v>
      </c>
      <c r="H46" s="68"/>
      <c r="I46" s="74">
        <f t="shared" ref="I46:I48" si="3">G46+H46</f>
        <v>750000</v>
      </c>
      <c r="J46" s="68">
        <f t="shared" ref="J46:J48" si="4">I46</f>
        <v>750000</v>
      </c>
    </row>
    <row r="47" spans="1:11" s="25" customFormat="1" ht="45" x14ac:dyDescent="0.25">
      <c r="A47" s="22" t="s">
        <v>152</v>
      </c>
      <c r="B47" s="22" t="s">
        <v>153</v>
      </c>
      <c r="C47" s="22" t="s">
        <v>154</v>
      </c>
      <c r="D47" s="23" t="s">
        <v>155</v>
      </c>
      <c r="E47" s="26" t="s">
        <v>16</v>
      </c>
      <c r="F47" s="26" t="s">
        <v>168</v>
      </c>
      <c r="G47" s="68">
        <v>50000</v>
      </c>
      <c r="H47" s="68"/>
      <c r="I47" s="74">
        <f t="shared" si="3"/>
        <v>50000</v>
      </c>
      <c r="J47" s="68">
        <f t="shared" si="4"/>
        <v>50000</v>
      </c>
    </row>
    <row r="48" spans="1:11" s="25" customFormat="1" ht="45" x14ac:dyDescent="0.25">
      <c r="A48" s="22" t="s">
        <v>35</v>
      </c>
      <c r="B48" s="22" t="s">
        <v>111</v>
      </c>
      <c r="C48" s="22" t="s">
        <v>78</v>
      </c>
      <c r="D48" s="23" t="s">
        <v>112</v>
      </c>
      <c r="E48" s="44" t="s">
        <v>204</v>
      </c>
      <c r="F48" s="44" t="s">
        <v>205</v>
      </c>
      <c r="G48" s="68">
        <v>294000</v>
      </c>
      <c r="H48" s="68"/>
      <c r="I48" s="74">
        <f t="shared" si="3"/>
        <v>294000</v>
      </c>
      <c r="J48" s="68">
        <f t="shared" si="4"/>
        <v>294000</v>
      </c>
    </row>
    <row r="49" spans="1:22" s="33" customFormat="1" x14ac:dyDescent="0.25">
      <c r="A49" s="30"/>
      <c r="B49" s="30"/>
      <c r="C49" s="30"/>
      <c r="D49" s="31"/>
      <c r="E49" s="32" t="s">
        <v>50</v>
      </c>
      <c r="F49" s="32"/>
      <c r="G49" s="70">
        <f>SUM(G9:G48)</f>
        <v>13857400</v>
      </c>
      <c r="H49" s="70">
        <f t="shared" ref="H49:J49" si="5">SUM(H9:H48)</f>
        <v>1367500</v>
      </c>
      <c r="I49" s="70">
        <f t="shared" si="5"/>
        <v>15224900</v>
      </c>
      <c r="J49" s="70">
        <f t="shared" si="5"/>
        <v>15224900</v>
      </c>
    </row>
    <row r="50" spans="1:22" s="35" customFormat="1" x14ac:dyDescent="0.25">
      <c r="A50" s="53" t="s">
        <v>91</v>
      </c>
      <c r="B50" s="53"/>
      <c r="C50" s="53"/>
      <c r="D50" s="53"/>
      <c r="E50" s="53"/>
      <c r="F50" s="53"/>
      <c r="G50" s="53"/>
      <c r="H50" s="53"/>
      <c r="I50" s="53"/>
      <c r="J50" s="5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25" customFormat="1" ht="120" x14ac:dyDescent="0.25">
      <c r="A51" s="36" t="s">
        <v>52</v>
      </c>
      <c r="B51" s="36" t="s">
        <v>77</v>
      </c>
      <c r="C51" s="36" t="s">
        <v>88</v>
      </c>
      <c r="D51" s="28" t="s">
        <v>141</v>
      </c>
      <c r="E51" s="61" t="s">
        <v>51</v>
      </c>
      <c r="F51" s="50" t="s">
        <v>190</v>
      </c>
      <c r="G51" s="77">
        <v>107300</v>
      </c>
      <c r="H51" s="68"/>
      <c r="I51" s="74">
        <f>G51+H51</f>
        <v>107300</v>
      </c>
      <c r="J51" s="69">
        <f>I51+I52+I53</f>
        <v>218700</v>
      </c>
    </row>
    <row r="52" spans="1:22" s="25" customFormat="1" ht="30" x14ac:dyDescent="0.25">
      <c r="A52" s="36" t="s">
        <v>53</v>
      </c>
      <c r="B52" s="36" t="s">
        <v>145</v>
      </c>
      <c r="C52" s="36" t="s">
        <v>90</v>
      </c>
      <c r="D52" s="28" t="s">
        <v>146</v>
      </c>
      <c r="E52" s="61"/>
      <c r="F52" s="52"/>
      <c r="G52" s="77">
        <v>99400</v>
      </c>
      <c r="H52" s="68"/>
      <c r="I52" s="74">
        <f t="shared" ref="I52:I60" si="6">G52+H52</f>
        <v>99400</v>
      </c>
      <c r="J52" s="69"/>
    </row>
    <row r="53" spans="1:22" s="25" customFormat="1" ht="90" x14ac:dyDescent="0.25">
      <c r="A53" s="22" t="s">
        <v>54</v>
      </c>
      <c r="B53" s="22" t="s">
        <v>143</v>
      </c>
      <c r="C53" s="22" t="s">
        <v>89</v>
      </c>
      <c r="D53" s="23" t="s">
        <v>144</v>
      </c>
      <c r="E53" s="61"/>
      <c r="F53" s="51"/>
      <c r="G53" s="78">
        <v>12000</v>
      </c>
      <c r="H53" s="68"/>
      <c r="I53" s="74">
        <f t="shared" si="6"/>
        <v>12000</v>
      </c>
      <c r="J53" s="69"/>
    </row>
    <row r="54" spans="1:22" s="25" customFormat="1" ht="45" x14ac:dyDescent="0.25">
      <c r="A54" s="36" t="s">
        <v>53</v>
      </c>
      <c r="B54" s="36" t="s">
        <v>145</v>
      </c>
      <c r="C54" s="36" t="s">
        <v>90</v>
      </c>
      <c r="D54" s="28" t="s">
        <v>146</v>
      </c>
      <c r="E54" s="24" t="s">
        <v>55</v>
      </c>
      <c r="F54" s="27" t="s">
        <v>191</v>
      </c>
      <c r="G54" s="77">
        <v>9050</v>
      </c>
      <c r="H54" s="68"/>
      <c r="I54" s="74">
        <f t="shared" si="6"/>
        <v>9050</v>
      </c>
      <c r="J54" s="68">
        <f>I54</f>
        <v>9050</v>
      </c>
    </row>
    <row r="55" spans="1:22" s="25" customFormat="1" ht="120" x14ac:dyDescent="0.25">
      <c r="A55" s="22" t="s">
        <v>52</v>
      </c>
      <c r="B55" s="22" t="s">
        <v>77</v>
      </c>
      <c r="C55" s="22" t="s">
        <v>88</v>
      </c>
      <c r="D55" s="28" t="s">
        <v>141</v>
      </c>
      <c r="E55" s="26" t="s">
        <v>56</v>
      </c>
      <c r="F55" s="27" t="s">
        <v>192</v>
      </c>
      <c r="G55" s="78">
        <v>378000</v>
      </c>
      <c r="H55" s="68"/>
      <c r="I55" s="74">
        <f t="shared" si="6"/>
        <v>378000</v>
      </c>
      <c r="J55" s="68">
        <f t="shared" ref="J55:J58" si="7">I55</f>
        <v>378000</v>
      </c>
    </row>
    <row r="56" spans="1:22" s="25" customFormat="1" ht="120" x14ac:dyDescent="0.25">
      <c r="A56" s="22" t="s">
        <v>52</v>
      </c>
      <c r="B56" s="22" t="s">
        <v>77</v>
      </c>
      <c r="C56" s="22" t="s">
        <v>88</v>
      </c>
      <c r="D56" s="28" t="s">
        <v>141</v>
      </c>
      <c r="E56" s="26" t="s">
        <v>57</v>
      </c>
      <c r="F56" s="27" t="s">
        <v>193</v>
      </c>
      <c r="G56" s="78">
        <f>1454600-230575</f>
        <v>1224025</v>
      </c>
      <c r="H56" s="68">
        <v>742628.44</v>
      </c>
      <c r="I56" s="74">
        <f>G56+H56</f>
        <v>1966653.4399999999</v>
      </c>
      <c r="J56" s="68">
        <f t="shared" si="7"/>
        <v>1966653.4399999999</v>
      </c>
    </row>
    <row r="57" spans="1:22" s="25" customFormat="1" ht="45" x14ac:dyDescent="0.25">
      <c r="A57" s="22" t="s">
        <v>59</v>
      </c>
      <c r="B57" s="22" t="s">
        <v>139</v>
      </c>
      <c r="C57" s="22" t="s">
        <v>87</v>
      </c>
      <c r="D57" s="23" t="s">
        <v>140</v>
      </c>
      <c r="E57" s="26" t="s">
        <v>58</v>
      </c>
      <c r="F57" s="27" t="s">
        <v>194</v>
      </c>
      <c r="G57" s="68">
        <v>2000000</v>
      </c>
      <c r="H57" s="68">
        <v>625231.80000000005</v>
      </c>
      <c r="I57" s="74">
        <f t="shared" si="6"/>
        <v>2625231.7999999998</v>
      </c>
      <c r="J57" s="68">
        <f t="shared" si="7"/>
        <v>2625231.7999999998</v>
      </c>
    </row>
    <row r="58" spans="1:22" s="25" customFormat="1" ht="120" x14ac:dyDescent="0.25">
      <c r="A58" s="22" t="s">
        <v>52</v>
      </c>
      <c r="B58" s="22" t="s">
        <v>77</v>
      </c>
      <c r="C58" s="22" t="s">
        <v>88</v>
      </c>
      <c r="D58" s="28" t="s">
        <v>141</v>
      </c>
      <c r="E58" s="26" t="s">
        <v>60</v>
      </c>
      <c r="F58" s="27" t="s">
        <v>195</v>
      </c>
      <c r="G58" s="68">
        <v>103800</v>
      </c>
      <c r="H58" s="68"/>
      <c r="I58" s="74">
        <f t="shared" si="6"/>
        <v>103800</v>
      </c>
      <c r="J58" s="68">
        <f t="shared" si="7"/>
        <v>103800</v>
      </c>
    </row>
    <row r="59" spans="1:22" s="25" customFormat="1" ht="75" x14ac:dyDescent="0.25">
      <c r="A59" s="22" t="s">
        <v>62</v>
      </c>
      <c r="B59" s="22" t="s">
        <v>73</v>
      </c>
      <c r="C59" s="22" t="s">
        <v>89</v>
      </c>
      <c r="D59" s="23" t="s">
        <v>142</v>
      </c>
      <c r="E59" s="60" t="s">
        <v>61</v>
      </c>
      <c r="F59" s="50" t="s">
        <v>196</v>
      </c>
      <c r="G59" s="78">
        <v>30200</v>
      </c>
      <c r="H59" s="68"/>
      <c r="I59" s="74">
        <f t="shared" si="6"/>
        <v>30200</v>
      </c>
      <c r="J59" s="56">
        <f>I59+I60</f>
        <v>82200</v>
      </c>
    </row>
    <row r="60" spans="1:22" s="25" customFormat="1" ht="30" x14ac:dyDescent="0.25">
      <c r="A60" s="22" t="s">
        <v>53</v>
      </c>
      <c r="B60" s="36" t="s">
        <v>145</v>
      </c>
      <c r="C60" s="22" t="s">
        <v>90</v>
      </c>
      <c r="D60" s="28" t="s">
        <v>146</v>
      </c>
      <c r="E60" s="60"/>
      <c r="F60" s="51"/>
      <c r="G60" s="78">
        <v>52000</v>
      </c>
      <c r="H60" s="68"/>
      <c r="I60" s="74">
        <f t="shared" si="6"/>
        <v>52000</v>
      </c>
      <c r="J60" s="57"/>
    </row>
    <row r="61" spans="1:22" s="33" customFormat="1" x14ac:dyDescent="0.25">
      <c r="A61" s="30"/>
      <c r="B61" s="30"/>
      <c r="C61" s="30"/>
      <c r="D61" s="31"/>
      <c r="E61" s="32" t="s">
        <v>63</v>
      </c>
      <c r="F61" s="32"/>
      <c r="G61" s="70">
        <f>SUM(G51:G60)</f>
        <v>4015775</v>
      </c>
      <c r="H61" s="70">
        <f t="shared" ref="H61:J61" si="8">SUM(H51:H60)</f>
        <v>1367860.24</v>
      </c>
      <c r="I61" s="70">
        <f t="shared" si="8"/>
        <v>5383635.2400000002</v>
      </c>
      <c r="J61" s="70">
        <f t="shared" si="8"/>
        <v>5383635.2400000002</v>
      </c>
    </row>
    <row r="62" spans="1:22" s="37" customFormat="1" x14ac:dyDescent="0.25">
      <c r="A62" s="53" t="s">
        <v>92</v>
      </c>
      <c r="B62" s="53"/>
      <c r="C62" s="53"/>
      <c r="D62" s="53"/>
      <c r="E62" s="53"/>
      <c r="F62" s="53"/>
      <c r="G62" s="53"/>
      <c r="H62" s="53"/>
      <c r="I62" s="53"/>
      <c r="J62" s="59"/>
    </row>
    <row r="63" spans="1:22" s="25" customFormat="1" ht="45" x14ac:dyDescent="0.25">
      <c r="A63" s="22" t="s">
        <v>65</v>
      </c>
      <c r="B63" s="22" t="s">
        <v>147</v>
      </c>
      <c r="C63" s="22" t="s">
        <v>93</v>
      </c>
      <c r="D63" s="23" t="s">
        <v>148</v>
      </c>
      <c r="E63" s="27" t="s">
        <v>64</v>
      </c>
      <c r="F63" s="27" t="s">
        <v>157</v>
      </c>
      <c r="G63" s="71">
        <v>643500</v>
      </c>
      <c r="H63" s="71"/>
      <c r="I63" s="79">
        <f>G63+H63</f>
        <v>643500</v>
      </c>
      <c r="J63" s="71">
        <f>H63+I63</f>
        <v>643500</v>
      </c>
    </row>
    <row r="64" spans="1:22" s="25" customFormat="1" ht="45" x14ac:dyDescent="0.25">
      <c r="A64" s="22" t="s">
        <v>65</v>
      </c>
      <c r="B64" s="22" t="s">
        <v>147</v>
      </c>
      <c r="C64" s="22" t="s">
        <v>93</v>
      </c>
      <c r="D64" s="23" t="s">
        <v>148</v>
      </c>
      <c r="E64" s="27" t="s">
        <v>66</v>
      </c>
      <c r="F64" s="27" t="s">
        <v>158</v>
      </c>
      <c r="G64" s="71">
        <v>166500</v>
      </c>
      <c r="H64" s="71"/>
      <c r="I64" s="79">
        <f>G64+H64</f>
        <v>166500</v>
      </c>
      <c r="J64" s="71">
        <f>H64+I64</f>
        <v>166500</v>
      </c>
    </row>
    <row r="65" spans="1:10" s="33" customFormat="1" x14ac:dyDescent="0.25">
      <c r="A65" s="30"/>
      <c r="B65" s="30"/>
      <c r="C65" s="30"/>
      <c r="D65" s="31"/>
      <c r="E65" s="32" t="s">
        <v>67</v>
      </c>
      <c r="F65" s="32"/>
      <c r="G65" s="70">
        <f>G63+G64</f>
        <v>810000</v>
      </c>
      <c r="H65" s="70">
        <f t="shared" ref="H65:J65" si="9">H63+H64</f>
        <v>0</v>
      </c>
      <c r="I65" s="70">
        <f t="shared" si="9"/>
        <v>810000</v>
      </c>
      <c r="J65" s="70">
        <f t="shared" si="9"/>
        <v>810000</v>
      </c>
    </row>
    <row r="66" spans="1:10" s="25" customFormat="1" x14ac:dyDescent="0.25">
      <c r="A66" s="38"/>
      <c r="B66" s="38"/>
      <c r="C66" s="38"/>
      <c r="D66" s="39"/>
      <c r="E66" s="40" t="s">
        <v>68</v>
      </c>
      <c r="F66" s="40"/>
      <c r="G66" s="72">
        <f>G65+G61+G49</f>
        <v>18683175</v>
      </c>
      <c r="H66" s="72">
        <f t="shared" ref="H66:J66" si="10">H65+H61+H49</f>
        <v>2735360.24</v>
      </c>
      <c r="I66" s="72">
        <f t="shared" si="10"/>
        <v>21418535.240000002</v>
      </c>
      <c r="J66" s="72">
        <f t="shared" si="10"/>
        <v>21418535.240000002</v>
      </c>
    </row>
    <row r="67" spans="1:10" s="25" customFormat="1" x14ac:dyDescent="0.25">
      <c r="A67" s="41"/>
      <c r="B67" s="41"/>
      <c r="C67" s="41"/>
      <c r="D67" s="42"/>
      <c r="E67" s="43"/>
      <c r="F67" s="43"/>
      <c r="G67" s="14"/>
      <c r="H67" s="14"/>
      <c r="I67" s="14"/>
      <c r="J67" s="14"/>
    </row>
    <row r="68" spans="1:10" s="19" customFormat="1" x14ac:dyDescent="0.25">
      <c r="A68" s="45"/>
      <c r="B68" s="45"/>
      <c r="C68" s="45"/>
      <c r="D68" s="46"/>
      <c r="E68" s="47"/>
      <c r="F68" s="47"/>
    </row>
  </sheetData>
  <mergeCells count="27">
    <mergeCell ref="E27:E28"/>
    <mergeCell ref="F27:F28"/>
    <mergeCell ref="J27:J28"/>
    <mergeCell ref="A5:J5"/>
    <mergeCell ref="G1:J1"/>
    <mergeCell ref="G2:J2"/>
    <mergeCell ref="G3:J3"/>
    <mergeCell ref="A62:J62"/>
    <mergeCell ref="E59:E60"/>
    <mergeCell ref="E22:E23"/>
    <mergeCell ref="E30:E31"/>
    <mergeCell ref="J30:J31"/>
    <mergeCell ref="E34:E35"/>
    <mergeCell ref="J34:J35"/>
    <mergeCell ref="E51:E53"/>
    <mergeCell ref="J51:J53"/>
    <mergeCell ref="J59:J60"/>
    <mergeCell ref="J22:J23"/>
    <mergeCell ref="F22:F23"/>
    <mergeCell ref="A8:J8"/>
    <mergeCell ref="F30:F31"/>
    <mergeCell ref="F34:F35"/>
    <mergeCell ref="F51:F53"/>
    <mergeCell ref="F59:F60"/>
    <mergeCell ref="A50:J50"/>
    <mergeCell ref="E12:E13"/>
    <mergeCell ref="J12:J13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verticalDpi="0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2020-06-04T13:41:12Z</cp:lastPrinted>
  <dcterms:created xsi:type="dcterms:W3CDTF">2019-12-13T14:48:10Z</dcterms:created>
  <dcterms:modified xsi:type="dcterms:W3CDTF">2020-06-04T13:42:29Z</dcterms:modified>
</cp:coreProperties>
</file>