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63" i="1" l="1"/>
  <c r="G59" i="1"/>
  <c r="H47" i="1"/>
  <c r="I46" i="1" l="1"/>
  <c r="J46" i="1" s="1"/>
  <c r="I45" i="1" l="1"/>
  <c r="J45" i="1" s="1"/>
  <c r="G16" i="1"/>
  <c r="G47" i="1" s="1"/>
  <c r="I44" i="1" l="1"/>
  <c r="J44" i="1" s="1"/>
  <c r="H63" i="1" l="1"/>
  <c r="I62" i="1"/>
  <c r="J62" i="1" s="1"/>
  <c r="I61" i="1"/>
  <c r="I58" i="1"/>
  <c r="I57" i="1"/>
  <c r="I56" i="1"/>
  <c r="J56" i="1" s="1"/>
  <c r="H55" i="1"/>
  <c r="I55" i="1" s="1"/>
  <c r="J55" i="1" s="1"/>
  <c r="H54" i="1"/>
  <c r="H59" i="1" s="1"/>
  <c r="I53" i="1"/>
  <c r="J53" i="1" s="1"/>
  <c r="I52" i="1"/>
  <c r="J52" i="1" s="1"/>
  <c r="I51" i="1"/>
  <c r="I50" i="1"/>
  <c r="I49" i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I33" i="1"/>
  <c r="I32" i="1"/>
  <c r="J32" i="1" s="1"/>
  <c r="I31" i="1"/>
  <c r="J31" i="1" s="1"/>
  <c r="I30" i="1"/>
  <c r="I29" i="1"/>
  <c r="I28" i="1"/>
  <c r="J28" i="1" s="1"/>
  <c r="I27" i="1"/>
  <c r="J27" i="1" s="1"/>
  <c r="I26" i="1"/>
  <c r="J26" i="1" s="1"/>
  <c r="I25" i="1"/>
  <c r="J25" i="1" s="1"/>
  <c r="I24" i="1"/>
  <c r="J24" i="1" s="1"/>
  <c r="I23" i="1"/>
  <c r="I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I47" i="1" l="1"/>
  <c r="J57" i="1"/>
  <c r="J22" i="1"/>
  <c r="J49" i="1"/>
  <c r="J29" i="1"/>
  <c r="I63" i="1"/>
  <c r="J10" i="1"/>
  <c r="J33" i="1"/>
  <c r="J61" i="1"/>
  <c r="J63" i="1" s="1"/>
  <c r="G64" i="1"/>
  <c r="H64" i="1"/>
  <c r="I54" i="1"/>
  <c r="J54" i="1" s="1"/>
  <c r="J47" i="1" l="1"/>
  <c r="J59" i="1"/>
  <c r="I59" i="1"/>
  <c r="I64" i="1" s="1"/>
  <c r="J64" i="1" l="1"/>
</calcChain>
</file>

<file path=xl/sharedStrings.xml><?xml version="1.0" encoding="utf-8"?>
<sst xmlns="http://schemas.openxmlformats.org/spreadsheetml/2006/main" count="308" uniqueCount="209">
  <si>
    <t>Назва програми</t>
  </si>
  <si>
    <t>ЗФ</t>
  </si>
  <si>
    <t>СФ</t>
  </si>
  <si>
    <t xml:space="preserve">Всього </t>
  </si>
  <si>
    <t>Всього по програмі</t>
  </si>
  <si>
    <t>ПРОГРАМА про порядок надання одноразової грошової матеріальної допомоги жителям Менської ОТГ на 2020-2022 роки</t>
  </si>
  <si>
    <t>0113242</t>
  </si>
  <si>
    <t>0110180</t>
  </si>
  <si>
    <t>0116030</t>
  </si>
  <si>
    <t>ПРОГРАМА «Турбота про літніх людей» на 2020-2022 роки</t>
  </si>
  <si>
    <t>0113104</t>
  </si>
  <si>
    <t>Програма підтримки КП «Менакомунпослуга» Менської міської ради на 2020-2022 роки</t>
  </si>
  <si>
    <t>0116020</t>
  </si>
  <si>
    <t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</si>
  <si>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>0116071</t>
  </si>
  <si>
    <t>Програми фінансової підтримки діяльності Менської територіальної організації воїнів- афганців на 2020-2022 роки</t>
  </si>
  <si>
    <t xml:space="preserve">ПРОГРАМА підтримки розвитку місцевого самоврядування на території Менської міської об’єднаної територіальної громади на 2019-2020 роки </t>
  </si>
  <si>
    <t>0110150</t>
  </si>
  <si>
    <t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</si>
  <si>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>ПРОГРАМА РОЗВИТКУ З ПИТАНЬ ЦИВІЛЬНОГО ЗАХИСТУ МЕНСЬКОЇ ОБ’ЄДНАНОЇ ГРОМАДИ НА 2020-2022 РОКИ</t>
  </si>
  <si>
    <t>0118110</t>
  </si>
  <si>
    <t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</si>
  <si>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>ПРОГРАМА інформатизації Менської міської ради на 2020-2022 роки</t>
  </si>
  <si>
    <t>ПРОГРАМА «Молодь Менської громади» на 2020-2022 роки</t>
  </si>
  <si>
    <t>ПРОГРАМА відшкодування різниці в  тарифах на послуги з централізованого водовідведення  для  населення по Менській міській ОТГ на 2020 рік</t>
  </si>
  <si>
    <t>ПРОГРАМА «Питна вода Менської міської об’єднаної територіальної громади на 2020-2022 роки</t>
  </si>
  <si>
    <t>0116040</t>
  </si>
  <si>
    <t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</si>
  <si>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>ПРОГРАМА розвитку фізичної культури і спорту в Менській об’єднаній територіальній громаді на 2020-2022 роки</t>
  </si>
  <si>
    <t>0115011</t>
  </si>
  <si>
    <t>0115012</t>
  </si>
  <si>
    <t>Програма фінансової підтримки комунального підприємства «Макошинське» Менської міської ради на 2020-2022 роки</t>
  </si>
  <si>
    <t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</si>
  <si>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>0117640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</si>
  <si>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</si>
  <si>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>0113121</t>
  </si>
  <si>
    <t>ПРОГРАМА НАДАННЯ ПЕРВИННОЇ ТА ВТОРИННОЇ БЕЗОПЛАТНОЇ ПРАВОВОЇ ДОПОМОГИ НАСЕЛЕННЮ МЕНСЬКОЇ МІСЬКОЇ ТЕРИТОРІАЛЬНОЇ ГРОМАДИ  НА 2020 РІК</t>
  </si>
  <si>
    <t>ПРОГРАМА Підтримки ОСББ Менської міської об’єднаної територіальної громади на 2019-2020 роки</t>
  </si>
  <si>
    <t>0116016</t>
  </si>
  <si>
    <t>ПРОГРАМА оздоровлення території Менської об’єднаної територіальної громади від сказу на 2019-2022 роки.</t>
  </si>
  <si>
    <t>0117110</t>
  </si>
  <si>
    <t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
 НА 2020-2024 РОКИ</t>
  </si>
  <si>
    <t>0117130</t>
  </si>
  <si>
    <t>ПРОГРАМА відшкодування втрат КП «Менакомунпослуга» від надання послуг лазні за пільговими тарифами на 2020-2022 роки</t>
  </si>
  <si>
    <t>0116090</t>
  </si>
  <si>
    <t>ПРОГРАМА “Міський автобус” перевезення пасажирів по місту Мена на 2019 – 2020 роки</t>
  </si>
  <si>
    <t>0117412</t>
  </si>
  <si>
    <t>ПРОГРАМА виконання заходів з мобілізації, призову на строкову військову службу на території населених пунктів Менської міської об’єднаної територіальної громади на 2020-2022 р.р.</t>
  </si>
  <si>
    <t>Програма фінансування робіт з будівництва, реконструкції, ремонту та утримання автомобільних доріг загального користування місцевого значення  на 2018-2020 роки</t>
  </si>
  <si>
    <t>0117442</t>
  </si>
  <si>
    <t>ВСЬОГО по Міській раді</t>
  </si>
  <si>
    <t>ПРОГРАМА підтримки молодіжних ініціатив та обдарованої молоді на 2020-2022 роки</t>
  </si>
  <si>
    <t>0611020</t>
  </si>
  <si>
    <t>0611162</t>
  </si>
  <si>
    <t>0611100</t>
  </si>
  <si>
    <t>ПРОГРАМА надання допомоги дітям-сиротам і дітям, позбавленим батьківського піклування, яким виповнилось 18 років на 2020 рік</t>
  </si>
  <si>
    <t>ПРОГРАМА оздоровлення та літнього відпочинку дітей «Різнобарвне літо» на 2020-2022 роки</t>
  </si>
  <si>
    <t>Програма організації харчування учнів у закладах загальної середньої освіти Менської міської ради на 2020-2022 роки</t>
  </si>
  <si>
    <t>ПРОГРАМА організації харчування дітей у закладах дошкільної освіти Менської міської ради на 2020-2022 роки</t>
  </si>
  <si>
    <t>0611010</t>
  </si>
  <si>
    <t>ПРОГРАМА національно-патріотичного виховання на 2019-2021 роки</t>
  </si>
  <si>
    <t xml:space="preserve"> ПРОГРАМА РОЗВИТКУ ПОЗАШКІЛЬНОЇ ОСВІТИ НА 2019-2021 РОКИ </t>
  </si>
  <si>
    <t>0611090</t>
  </si>
  <si>
    <t>ВСЬОГО по Відділу освіти</t>
  </si>
  <si>
    <t>ПРОГРАМА культурно-мистецьких заходів на 2020-2022 рік</t>
  </si>
  <si>
    <t>1014082</t>
  </si>
  <si>
    <t>ПРОГРАМА підтримки та розвитку дитячих творчих колективів відділу культури Менської міської ради на 2020-2022 роки</t>
  </si>
  <si>
    <t>ВСЬОГО по Відділу культури</t>
  </si>
  <si>
    <t>ВСЬОГО:</t>
  </si>
  <si>
    <t>отг м.Мена</t>
  </si>
  <si>
    <t>Додаток 7</t>
  </si>
  <si>
    <t>Код програмної класифікації видатків та кредитування місцевих бюджетів</t>
  </si>
  <si>
    <t>КФК</t>
  </si>
  <si>
    <t>1090</t>
  </si>
  <si>
    <t>0133</t>
  </si>
  <si>
    <t>0620</t>
  </si>
  <si>
    <t>0111</t>
  </si>
  <si>
    <t>1020</t>
  </si>
  <si>
    <t>1040</t>
  </si>
  <si>
    <t>0810</t>
  </si>
  <si>
    <t>0640</t>
  </si>
  <si>
    <t>0421</t>
  </si>
  <si>
    <t>0451</t>
  </si>
  <si>
    <t>0456</t>
  </si>
  <si>
    <t>0470</t>
  </si>
  <si>
    <t>0320</t>
  </si>
  <si>
    <t>Менська міська рада</t>
  </si>
  <si>
    <t>0910</t>
  </si>
  <si>
    <t>0921</t>
  </si>
  <si>
    <t>0960</t>
  </si>
  <si>
    <t>0990</t>
  </si>
  <si>
    <t>Відділ освіти Менської міської ради</t>
  </si>
  <si>
    <t>Відділ культури Менської міської ради</t>
  </si>
  <si>
    <t>0829</t>
  </si>
  <si>
    <t>Перелік місцевих програм,  що будуть фінансуватись за рахунок коштів бюджету об'єднаної територіальної громади у 2020 році</t>
  </si>
  <si>
    <t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</si>
  <si>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>0118831</t>
  </si>
  <si>
    <t>1060</t>
  </si>
  <si>
    <t>Код ТПКВКМБ/ТКВКБМС</t>
  </si>
  <si>
    <t>3242</t>
  </si>
  <si>
    <t>0180</t>
  </si>
  <si>
    <t>6030</t>
  </si>
  <si>
    <t>3104</t>
  </si>
  <si>
    <t>6020</t>
  </si>
  <si>
    <t>6071</t>
  </si>
  <si>
    <t>0150</t>
  </si>
  <si>
    <t>8110</t>
  </si>
  <si>
    <t>6040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</si>
  <si>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</si>
  <si>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</si>
  <si>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</si>
  <si>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</si>
  <si>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Утримання та забезпечення діяльності центрів соціальних служб для сім’ї, дітей та молоді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</si>
  <si>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</si>
  <si>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</si>
  <si>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5011</t>
  </si>
  <si>
    <t>5012</t>
  </si>
  <si>
    <t>роведення навчально-тренувальних зборів і змагань з неолімпійських видів спорту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</si>
  <si>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</si>
  <si>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</si>
  <si>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</si>
  <si>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 
Організація благоустрою населених пунктів</t>
  </si>
  <si>
    <t>Заходи, пов’язані з поліпшенням питної води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</si>
  <si>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</si>
  <si>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6090</t>
  </si>
  <si>
    <t>Інша діяльність у сфері житлово-комунального господарства</t>
  </si>
  <si>
    <t>7110</t>
  </si>
  <si>
    <t xml:space="preserve"> 
Реалізація програм в галузі сільського господарства</t>
  </si>
  <si>
    <t>7130</t>
  </si>
  <si>
    <t>Здійснення заходів із землеустрою</t>
  </si>
  <si>
    <t>7412</t>
  </si>
  <si>
    <t>Регулювання цін на послуги місцевого автотранспорту</t>
  </si>
  <si>
    <t>7442</t>
  </si>
  <si>
    <t xml:space="preserve"> 
Утримання та розвиток інших об’єктів транспортної інфраструктури</t>
  </si>
  <si>
    <t>7640</t>
  </si>
  <si>
    <t>Заходи з енергозбереження</t>
  </si>
  <si>
    <t>Заходи із запобігання та ліквідації надзвичайних ситуацій та наслідків стихійного лиха</t>
  </si>
  <si>
    <t>8831</t>
  </si>
  <si>
    <t>Надання довгострокових кредитів індивідуальним забудовникам житла на селі</t>
  </si>
  <si>
    <t>1010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</si>
  <si>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</si>
  <si>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</si>
  <si>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 
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</si>
  <si>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</si>
  <si>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</si>
  <si>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1162</t>
  </si>
  <si>
    <t>Інші програми та заходи у сфері освіти</t>
  </si>
  <si>
    <t>4082</t>
  </si>
  <si>
    <t>Інші заходи в галузі культури і мистецтва</t>
  </si>
  <si>
    <t>Найменування головного розпорядника, відповідального виконавця, бюджетної програми, або напрямку видатків згідно з типовою відомчою (ТПКВКМБ/ТПВКБМС)</t>
  </si>
  <si>
    <t>Програма фінансового забеспечення виконання депутатських повноважень та інших видатків, пов'язаних з діяльністю Менської ОТГ на 2020 рік</t>
  </si>
  <si>
    <t>ПРОГРАМА ПРОФІЛАКТИКИ  ПРАВОПОРУШЕНЬ «БЕЗПЕЧНА ГРОМАДА» НА 2019-2020 РОКИ</t>
  </si>
  <si>
    <t>0117680</t>
  </si>
  <si>
    <t>7680</t>
  </si>
  <si>
    <t>0490</t>
  </si>
  <si>
    <t>Членські внески до асоціацій органів місцевого самоврядування</t>
  </si>
  <si>
    <t>Дата та номер
документа, яким
затверджено місцеву
регіональну
програму</t>
  </si>
  <si>
    <t>Рішення 36-ої сесії 7-го скликання №652 від 26.12.2019 року</t>
  </si>
  <si>
    <t>Рішення 36-ої сесії 7-го скликання №651 від 26.12.2019 року</t>
  </si>
  <si>
    <t>Рішення 36-ої сесії 7-го скликання №655 від 26.12.2019 року</t>
  </si>
  <si>
    <t>Рішення 36-ої сесії 7-го скликання №679 від 26.12.2019 року</t>
  </si>
  <si>
    <t>Рішення 36-ої сесії 7-го скликання №680 від 26.12.2019 року</t>
  </si>
  <si>
    <t>Рішення 36-ої сесії 7-го скликання №693 від 26.12.2019 року</t>
  </si>
  <si>
    <t>Рішення 36-ої сесії 7-го скликання №697 від 26.12.2019 року</t>
  </si>
  <si>
    <t>Рішення 36-ої сесії 7-го скликання №682 від 26.12.2019 року</t>
  </si>
  <si>
    <t>Рішення 36-ої сесії 7-го скликання №685 від 26.12.2019 року</t>
  </si>
  <si>
    <t>Рішення 36-ої сесії 7-го скликання №670 від 26.12.2019 року</t>
  </si>
  <si>
    <t>Рішення 36-ої сесії 7-го скликання №678 від 26.12.2019 року</t>
  </si>
  <si>
    <t>Рішення 24-ої сесії 7-го скликання №486 від 17.12.2018 року</t>
  </si>
  <si>
    <t>Рішення 36-ої сесії 7-го скликання №692 від 26.12.2019 року</t>
  </si>
  <si>
    <t>Рішення 36-ої сесії 7-го скликання №672 від 26.12.2019 року</t>
  </si>
  <si>
    <t>Рішення 36-ої сесії 7-го скликання №683 від 26.12.2019 року</t>
  </si>
  <si>
    <t>Рішення 36-ої сесії 7-го скликання №669 від 26.12.2019 року</t>
  </si>
  <si>
    <t>Рішення 36-ої сесії 7-го скликання №688 від 26.12.2019 року</t>
  </si>
  <si>
    <t>Рішення 36-ої сесії 7-го скликання №664 від 26.12.2019 року</t>
  </si>
  <si>
    <t>Рішення 36-ої сесії 7-го скликання №663 від 26.12.2019 року</t>
  </si>
  <si>
    <t>Рішення 36-ої сесії 7-го скликання №694 від 26.12.2019 року</t>
  </si>
  <si>
    <t>Рішення 36-ої сесії 7-го скликання №667 від 26.12.2019 року</t>
  </si>
  <si>
    <t>Рішення 36-ої сесії 7-го скликання №687 від 26.12.2019 року</t>
  </si>
  <si>
    <t>Рішення 36-ої сесії 7-го скликання №668 від 26.12.2019 року</t>
  </si>
  <si>
    <t>Рішення 36-ої сесії 7-го скликання №660 від 26.12.2019 року</t>
  </si>
  <si>
    <t>Рішення 36-ої сесії 7-го скликання №671 від 26.12.2019 року</t>
  </si>
  <si>
    <t>Рішення 24-ої сесії 7-го скликання №484 від 17.12.2018 року</t>
  </si>
  <si>
    <t>Рішення 36-ої сесії 7-го скликання №690 від 26.12.2019 року</t>
  </si>
  <si>
    <t>Рішення 36-ої сесії 7-го скликання №695 від 26.12.2019 року</t>
  </si>
  <si>
    <t>Рішення 24-ої сесії 7-го скликання №491 від 17.12.2018 року</t>
  </si>
  <si>
    <t>Рішення 36-ої сесії 7-го скликання №654 від 26.12.2019 року</t>
  </si>
  <si>
    <t>Рішення 36-ої сесії 7-го скликання №666 від 26.12.2019 року</t>
  </si>
  <si>
    <t>Рішення 36-ої сесії 7-го скликання №661 від 26.12.2019 року</t>
  </si>
  <si>
    <t>Рішення 37-ої сесії 7-го скликання №20 від 29.01.2020 року</t>
  </si>
  <si>
    <t>Рішення 36-ої сесії 7-го скликання №684 від 26.12.2019 року</t>
  </si>
  <si>
    <t>Рішення 36-ої сесії 7-го скликання №673 від 26.12.2019 року</t>
  </si>
  <si>
    <t>Рішення 36-ої сесії 7-го скликання №675 від 26.12.2019 року</t>
  </si>
  <si>
    <t>Рішення 36-ої сесії 7-го скликання №676 від 26.12.2019 року</t>
  </si>
  <si>
    <t>Рішення 36-ої сесії 7-го скликання №657 від 26.12.2019 року</t>
  </si>
  <si>
    <t>Рішення 36-ої сесії 7-го скликання №677 від 26.12.2019 року</t>
  </si>
  <si>
    <t>Рішення 36-ої сесії 7-го скликання №659 від 26.12.2019 року</t>
  </si>
  <si>
    <t>Міська цільова програма "Громадське бюджетування (бюджет участі) в Менській міській об'єднаній територіальній громаді до 2021 року"</t>
  </si>
  <si>
    <t>Рішення 32-ої сесії 7-го скликання №268 від 08.07.2019 року</t>
  </si>
  <si>
    <t>Рішення 23-ої сесії 7-го скликання №466 від 23.11.2018 року</t>
  </si>
  <si>
    <t>ПРОГРАМА вшанування, нагородження громадян Почесною грамотою Менської міської ради на 2020-2022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</si>
  <si>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</si>
  <si>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</si>
  <si>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</si>
  <si>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38-ої сесії сьомого скликання Менської міської ради №75 від 25.02.2020 року</t>
  </si>
  <si>
    <t>Міський голова</t>
  </si>
  <si>
    <t>Г.А.Примаков</t>
  </si>
  <si>
    <t>7423010100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</si>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</sst>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2" fontId="0" fillId="2" borderId="0" xfId="0" applyNumberFormat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6" borderId="1" xfId="0" applyNumberFormat="1" applyFont="1" applyFill="1" applyBorder="1" applyAlignment="1">
      <alignment horizontal="center" vertical="top"/>
    </xf>
    <xf numFmtId="49" fontId="0" fillId="6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1" fontId="0" fillId="6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4" fillId="6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left" vertical="top"/>
    </xf>
    <xf numFmtId="0" fontId="0" fillId="0" borderId="0" xfId="0" applyAlignment="1">
      <alignment vertical="top" wrapText="1"/>
    </xf>
    <xf numFmtId="0" fontId="3" fillId="5" borderId="4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1" fontId="0" fillId="2" borderId="9" xfId="0" applyNumberFormat="1" applyFont="1" applyFill="1" applyBorder="1" applyAlignment="1">
      <alignment horizontal="center" vertical="top"/>
    </xf>
    <xf numFmtId="1" fontId="0" fillId="2" borderId="10" xfId="0" applyNumberFormat="1" applyFont="1" applyFill="1" applyBorder="1" applyAlignment="1">
      <alignment horizontal="center" vertical="top"/>
    </xf>
    <xf numFmtId="0" fontId="3" fillId="0" borderId="0" xfId="0" applyFont="1"/>
    <xf numFmtId="0" fontId="7" fillId="0" borderId="0" xfId="2" applyFont="1"/>
    <xf numFmtId="0" fontId="1" fillId="0" borderId="7" xfId="2" quotePrefix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topLeftCell="E57" zoomScaleNormal="100" workbookViewId="0">
      <selection sqref="A1:J67"/>
    </sheetView>
  </sheetViews>
  <sheetFormatPr defaultRowHeight="15" x14ac:dyDescent="0.25"/>
  <cols>
    <col min="1" max="1" width="14.5703125" style="13" customWidth="1"/>
    <col min="2" max="2" width="10.140625" style="13" customWidth="1"/>
    <col min="3" max="3" width="6.7109375" style="13" customWidth="1"/>
    <col min="4" max="4" width="31.28515625" style="21" customWidth="1"/>
    <col min="5" max="5" width="61.85546875" style="12" customWidth="1"/>
    <col min="6" max="6" width="21.42578125" style="12" bestFit="1" customWidth="1"/>
    <col min="7" max="7" width="16.140625" style="14" bestFit="1" customWidth="1"/>
    <col min="8" max="8" width="12.140625" style="14" bestFit="1" customWidth="1"/>
    <col min="9" max="9" width="13.42578125" style="14" customWidth="1"/>
    <col min="10" max="10" width="16.42578125" style="14" customWidth="1"/>
    <col min="11" max="16384" width="9.140625" style="14"/>
  </cols>
  <sheetData>
    <row r="1" spans="1:17" s="6" customFormat="1" x14ac:dyDescent="0.25">
      <c r="A1" s="4" t="s">
        <v>69</v>
      </c>
      <c r="B1" s="4"/>
      <c r="D1" s="20"/>
      <c r="E1" s="3"/>
      <c r="F1" s="3"/>
      <c r="G1" s="63" t="s">
        <v>70</v>
      </c>
      <c r="H1" s="63"/>
      <c r="I1" s="63"/>
      <c r="J1" s="63"/>
      <c r="K1" s="5"/>
      <c r="L1" s="5"/>
      <c r="M1" s="5"/>
      <c r="N1" s="5"/>
      <c r="O1" s="5"/>
      <c r="P1" s="1"/>
      <c r="Q1" s="1"/>
    </row>
    <row r="2" spans="1:17" s="6" customFormat="1" ht="31.5" customHeight="1" x14ac:dyDescent="0.25">
      <c r="A2" s="7"/>
      <c r="B2" s="7"/>
      <c r="D2" s="20"/>
      <c r="E2" s="3"/>
      <c r="F2" s="3"/>
      <c r="G2" s="64" t="s">
        <v>204</v>
      </c>
      <c r="H2" s="64"/>
      <c r="I2" s="64"/>
      <c r="J2" s="64"/>
      <c r="K2" s="8"/>
      <c r="L2" s="8"/>
      <c r="M2" s="8"/>
      <c r="N2" s="8"/>
      <c r="O2" s="8"/>
      <c r="P2" s="2"/>
      <c r="Q2" s="2"/>
    </row>
    <row r="3" spans="1:17" s="6" customFormat="1" ht="52.5" customHeight="1" x14ac:dyDescent="0.25">
      <c r="A3" s="7"/>
      <c r="B3" s="7"/>
      <c r="D3" s="20"/>
      <c r="E3" s="9"/>
      <c r="F3" s="9"/>
      <c r="G3" s="64" t="s">
        <v>203</v>
      </c>
      <c r="H3" s="64"/>
      <c r="I3" s="64"/>
      <c r="J3" s="64"/>
      <c r="K3" s="8"/>
      <c r="L3" s="8"/>
      <c r="M3" s="8"/>
      <c r="N3" s="8"/>
      <c r="O3" s="8"/>
      <c r="P3" s="2"/>
      <c r="Q3" s="2"/>
    </row>
    <row r="4" spans="1:17" s="6" customFormat="1" x14ac:dyDescent="0.25">
      <c r="A4" s="4"/>
      <c r="B4" s="4"/>
      <c r="C4" s="9"/>
      <c r="D4" s="4"/>
      <c r="E4" s="9"/>
      <c r="F4" s="9"/>
      <c r="G4" s="5"/>
      <c r="H4" s="5"/>
      <c r="I4" s="5"/>
      <c r="J4" s="5"/>
      <c r="K4" s="5"/>
      <c r="L4" s="5"/>
      <c r="M4" s="5"/>
      <c r="N4" s="5"/>
      <c r="O4" s="10"/>
      <c r="P4" s="10"/>
      <c r="Q4" s="10"/>
    </row>
    <row r="5" spans="1:17" s="6" customFormat="1" x14ac:dyDescent="0.25">
      <c r="A5" s="62" t="s">
        <v>94</v>
      </c>
      <c r="B5" s="62"/>
      <c r="C5" s="62"/>
      <c r="D5" s="62"/>
      <c r="E5" s="62"/>
      <c r="F5" s="62"/>
      <c r="G5" s="62"/>
      <c r="H5" s="62"/>
      <c r="I5" s="62"/>
      <c r="J5" s="62"/>
      <c r="K5" s="11"/>
      <c r="L5" s="11"/>
      <c r="M5" s="11"/>
      <c r="N5" s="11"/>
      <c r="O5" s="11"/>
      <c r="P5" s="11"/>
      <c r="Q5" s="11"/>
    </row>
    <row r="6" spans="1:17" s="6" customFormat="1" x14ac:dyDescent="0.2">
      <c r="A6" s="73" t="s">
        <v>207</v>
      </c>
      <c r="B6" s="55"/>
      <c r="C6" s="55"/>
      <c r="D6" s="55"/>
      <c r="E6" s="55"/>
      <c r="F6" s="55"/>
      <c r="G6" s="55"/>
      <c r="H6" s="55"/>
      <c r="I6" s="55"/>
      <c r="J6" s="55"/>
      <c r="K6" s="11"/>
      <c r="L6" s="11"/>
      <c r="M6" s="11"/>
      <c r="N6" s="11"/>
      <c r="O6" s="11"/>
      <c r="P6" s="11"/>
      <c r="Q6" s="11"/>
    </row>
    <row r="7" spans="1:17" ht="15.75" thickBot="1" x14ac:dyDescent="0.25">
      <c r="A7" s="72" t="s">
        <v>208</v>
      </c>
    </row>
    <row r="8" spans="1:17" s="19" customFormat="1" ht="105.75" thickBot="1" x14ac:dyDescent="0.3">
      <c r="A8" s="16" t="s">
        <v>71</v>
      </c>
      <c r="B8" s="17" t="s">
        <v>98</v>
      </c>
      <c r="C8" s="17" t="s">
        <v>72</v>
      </c>
      <c r="D8" s="17" t="s">
        <v>149</v>
      </c>
      <c r="E8" s="15" t="s">
        <v>0</v>
      </c>
      <c r="F8" s="15" t="s">
        <v>156</v>
      </c>
      <c r="G8" s="18" t="s">
        <v>1</v>
      </c>
      <c r="H8" s="18" t="s">
        <v>2</v>
      </c>
      <c r="I8" s="18" t="s">
        <v>3</v>
      </c>
      <c r="J8" s="15" t="s">
        <v>4</v>
      </c>
    </row>
    <row r="9" spans="1:17" s="19" customFormat="1" x14ac:dyDescent="0.25">
      <c r="A9" s="56" t="s">
        <v>86</v>
      </c>
      <c r="B9" s="56"/>
      <c r="C9" s="56"/>
      <c r="D9" s="56"/>
      <c r="E9" s="56"/>
      <c r="F9" s="56"/>
      <c r="G9" s="56"/>
      <c r="H9" s="56"/>
      <c r="I9" s="56"/>
      <c r="J9" s="57"/>
    </row>
    <row r="10" spans="1:17" s="28" customFormat="1" ht="45" x14ac:dyDescent="0.25">
      <c r="A10" s="23" t="s">
        <v>6</v>
      </c>
      <c r="B10" s="23" t="s">
        <v>99</v>
      </c>
      <c r="C10" s="23" t="s">
        <v>73</v>
      </c>
      <c r="D10" s="24" t="s">
        <v>113</v>
      </c>
      <c r="E10" s="25" t="s">
        <v>5</v>
      </c>
      <c r="F10" s="25" t="s">
        <v>159</v>
      </c>
      <c r="G10" s="26">
        <v>300000</v>
      </c>
      <c r="H10" s="26"/>
      <c r="I10" s="27">
        <f>G10+H10</f>
        <v>300000</v>
      </c>
      <c r="J10" s="26">
        <f>I10</f>
        <v>300000</v>
      </c>
    </row>
    <row r="11" spans="1:17" s="28" customFormat="1" ht="45" x14ac:dyDescent="0.25">
      <c r="A11" s="23" t="s">
        <v>7</v>
      </c>
      <c r="B11" s="23" t="s">
        <v>100</v>
      </c>
      <c r="C11" s="23" t="s">
        <v>74</v>
      </c>
      <c r="D11" s="24" t="s">
        <v>109</v>
      </c>
      <c r="E11" s="25" t="s">
        <v>200</v>
      </c>
      <c r="F11" s="25" t="s">
        <v>160</v>
      </c>
      <c r="G11" s="26">
        <v>70000</v>
      </c>
      <c r="H11" s="26"/>
      <c r="I11" s="27">
        <f t="shared" ref="I11:I44" si="0">G11+H11</f>
        <v>70000</v>
      </c>
      <c r="J11" s="26">
        <f t="shared" ref="J11:J44" si="1">I11</f>
        <v>70000</v>
      </c>
    </row>
    <row r="12" spans="1:17" s="28" customFormat="1" ht="45" x14ac:dyDescent="0.25">
      <c r="A12" s="23" t="s">
        <v>8</v>
      </c>
      <c r="B12" s="23" t="s">
        <v>101</v>
      </c>
      <c r="C12" s="23" t="s">
        <v>75</v>
      </c>
      <c r="D12" s="24" t="s">
        <v>121</v>
      </c>
      <c r="E12" s="25" t="s">
        <v>201</v>
      </c>
      <c r="F12" s="25" t="s">
        <v>161</v>
      </c>
      <c r="G12" s="26">
        <v>190000</v>
      </c>
      <c r="H12" s="26"/>
      <c r="I12" s="27">
        <f t="shared" si="0"/>
        <v>190000</v>
      </c>
      <c r="J12" s="26">
        <f t="shared" si="1"/>
        <v>190000</v>
      </c>
    </row>
    <row r="13" spans="1:17" s="28" customFormat="1" ht="45" x14ac:dyDescent="0.25">
      <c r="A13" s="23" t="s">
        <v>7</v>
      </c>
      <c r="B13" s="23" t="s">
        <v>100</v>
      </c>
      <c r="C13" s="23" t="s">
        <v>74</v>
      </c>
      <c r="D13" s="24" t="s">
        <v>109</v>
      </c>
      <c r="E13" s="29" t="s">
        <v>151</v>
      </c>
      <c r="F13" s="30" t="s">
        <v>162</v>
      </c>
      <c r="G13" s="26">
        <v>200000</v>
      </c>
      <c r="H13" s="26"/>
      <c r="I13" s="27">
        <f t="shared" si="0"/>
        <v>200000</v>
      </c>
      <c r="J13" s="26">
        <f t="shared" si="1"/>
        <v>200000</v>
      </c>
    </row>
    <row r="14" spans="1:17" s="28" customFormat="1" ht="90" x14ac:dyDescent="0.25">
      <c r="A14" s="23" t="s">
        <v>10</v>
      </c>
      <c r="B14" s="23" t="s">
        <v>102</v>
      </c>
      <c r="C14" s="23" t="s">
        <v>77</v>
      </c>
      <c r="D14" s="24" t="s">
        <v>110</v>
      </c>
      <c r="E14" s="29" t="s">
        <v>9</v>
      </c>
      <c r="F14" s="30" t="s">
        <v>163</v>
      </c>
      <c r="G14" s="26">
        <v>34200</v>
      </c>
      <c r="H14" s="26"/>
      <c r="I14" s="27">
        <f t="shared" si="0"/>
        <v>34200</v>
      </c>
      <c r="J14" s="26">
        <f t="shared" si="1"/>
        <v>34200</v>
      </c>
    </row>
    <row r="15" spans="1:17" s="28" customFormat="1" ht="75" x14ac:dyDescent="0.25">
      <c r="A15" s="23" t="s">
        <v>12</v>
      </c>
      <c r="B15" s="23" t="s">
        <v>103</v>
      </c>
      <c r="C15" s="23" t="s">
        <v>75</v>
      </c>
      <c r="D15" s="24" t="s">
        <v>120</v>
      </c>
      <c r="E15" s="29" t="s">
        <v>11</v>
      </c>
      <c r="F15" s="30" t="s">
        <v>164</v>
      </c>
      <c r="G15" s="26">
        <v>5500000</v>
      </c>
      <c r="H15" s="26"/>
      <c r="I15" s="27">
        <f t="shared" si="0"/>
        <v>5500000</v>
      </c>
      <c r="J15" s="26">
        <f t="shared" si="1"/>
        <v>5500000</v>
      </c>
    </row>
    <row r="16" spans="1:17" s="28" customFormat="1" ht="165" x14ac:dyDescent="0.25">
      <c r="A16" s="23" t="s">
        <v>14</v>
      </c>
      <c r="B16" s="23" t="s">
        <v>104</v>
      </c>
      <c r="C16" s="23" t="s">
        <v>80</v>
      </c>
      <c r="D16" s="24" t="s">
        <v>123</v>
      </c>
      <c r="E16" s="29" t="s">
        <v>13</v>
      </c>
      <c r="F16" s="30" t="s">
        <v>165</v>
      </c>
      <c r="G16" s="31">
        <f>780000-390000</f>
        <v>390000</v>
      </c>
      <c r="H16" s="26"/>
      <c r="I16" s="27">
        <f t="shared" si="0"/>
        <v>390000</v>
      </c>
      <c r="J16" s="26">
        <f t="shared" si="1"/>
        <v>390000</v>
      </c>
    </row>
    <row r="17" spans="1:10" s="28" customFormat="1" ht="60" x14ac:dyDescent="0.25">
      <c r="A17" s="23" t="s">
        <v>6</v>
      </c>
      <c r="B17" s="23" t="s">
        <v>99</v>
      </c>
      <c r="C17" s="23" t="s">
        <v>73</v>
      </c>
      <c r="D17" s="24" t="s">
        <v>113</v>
      </c>
      <c r="E17" s="25" t="s">
        <v>202</v>
      </c>
      <c r="F17" s="30" t="s">
        <v>166</v>
      </c>
      <c r="G17" s="26">
        <v>116000</v>
      </c>
      <c r="H17" s="26"/>
      <c r="I17" s="27">
        <f t="shared" si="0"/>
        <v>116000</v>
      </c>
      <c r="J17" s="26">
        <f t="shared" si="1"/>
        <v>116000</v>
      </c>
    </row>
    <row r="18" spans="1:10" s="28" customFormat="1" ht="45" x14ac:dyDescent="0.25">
      <c r="A18" s="23" t="s">
        <v>7</v>
      </c>
      <c r="B18" s="23" t="s">
        <v>100</v>
      </c>
      <c r="C18" s="23" t="s">
        <v>74</v>
      </c>
      <c r="D18" s="24" t="s">
        <v>109</v>
      </c>
      <c r="E18" s="29" t="s">
        <v>15</v>
      </c>
      <c r="F18" s="30" t="s">
        <v>167</v>
      </c>
      <c r="G18" s="26">
        <v>20000</v>
      </c>
      <c r="H18" s="26"/>
      <c r="I18" s="27">
        <f t="shared" si="0"/>
        <v>20000</v>
      </c>
      <c r="J18" s="26">
        <f t="shared" si="1"/>
        <v>20000</v>
      </c>
    </row>
    <row r="19" spans="1:10" s="28" customFormat="1" ht="105" x14ac:dyDescent="0.25">
      <c r="A19" s="23" t="s">
        <v>17</v>
      </c>
      <c r="B19" s="23" t="s">
        <v>105</v>
      </c>
      <c r="C19" s="23" t="s">
        <v>76</v>
      </c>
      <c r="D19" s="24" t="s">
        <v>108</v>
      </c>
      <c r="E19" s="29" t="s">
        <v>16</v>
      </c>
      <c r="F19" s="30" t="s">
        <v>168</v>
      </c>
      <c r="G19" s="26">
        <v>300000</v>
      </c>
      <c r="H19" s="26"/>
      <c r="I19" s="27">
        <f t="shared" si="0"/>
        <v>300000</v>
      </c>
      <c r="J19" s="26">
        <f t="shared" si="1"/>
        <v>300000</v>
      </c>
    </row>
    <row r="20" spans="1:10" s="28" customFormat="1" ht="45" x14ac:dyDescent="0.25">
      <c r="A20" s="23" t="s">
        <v>7</v>
      </c>
      <c r="B20" s="23" t="s">
        <v>100</v>
      </c>
      <c r="C20" s="23" t="s">
        <v>74</v>
      </c>
      <c r="D20" s="24" t="s">
        <v>109</v>
      </c>
      <c r="E20" s="29" t="s">
        <v>18</v>
      </c>
      <c r="F20" s="30" t="s">
        <v>169</v>
      </c>
      <c r="G20" s="26">
        <v>40000</v>
      </c>
      <c r="H20" s="26"/>
      <c r="I20" s="27">
        <f t="shared" si="0"/>
        <v>40000</v>
      </c>
      <c r="J20" s="26">
        <f t="shared" si="1"/>
        <v>40000</v>
      </c>
    </row>
    <row r="21" spans="1:10" s="28" customFormat="1" ht="60" x14ac:dyDescent="0.25">
      <c r="A21" s="23" t="s">
        <v>20</v>
      </c>
      <c r="B21" s="23" t="s">
        <v>106</v>
      </c>
      <c r="C21" s="23" t="s">
        <v>85</v>
      </c>
      <c r="D21" s="24" t="s">
        <v>136</v>
      </c>
      <c r="E21" s="29" t="s">
        <v>19</v>
      </c>
      <c r="F21" s="30" t="s">
        <v>170</v>
      </c>
      <c r="G21" s="31">
        <v>120000</v>
      </c>
      <c r="H21" s="26"/>
      <c r="I21" s="27">
        <f t="shared" si="0"/>
        <v>120000</v>
      </c>
      <c r="J21" s="26">
        <f t="shared" si="1"/>
        <v>120000</v>
      </c>
    </row>
    <row r="22" spans="1:10" s="28" customFormat="1" ht="30" x14ac:dyDescent="0.25">
      <c r="A22" s="23" t="s">
        <v>7</v>
      </c>
      <c r="B22" s="23" t="s">
        <v>100</v>
      </c>
      <c r="C22" s="23" t="s">
        <v>74</v>
      </c>
      <c r="D22" s="24" t="s">
        <v>109</v>
      </c>
      <c r="E22" s="66" t="s">
        <v>21</v>
      </c>
      <c r="F22" s="58" t="s">
        <v>171</v>
      </c>
      <c r="G22" s="26">
        <v>15000</v>
      </c>
      <c r="H22" s="26"/>
      <c r="I22" s="27">
        <f t="shared" si="0"/>
        <v>15000</v>
      </c>
      <c r="J22" s="69">
        <f>I22+I23</f>
        <v>130000</v>
      </c>
    </row>
    <row r="23" spans="1:10" s="28" customFormat="1" ht="45" x14ac:dyDescent="0.25">
      <c r="A23" s="23" t="s">
        <v>6</v>
      </c>
      <c r="B23" s="23" t="s">
        <v>99</v>
      </c>
      <c r="C23" s="23" t="s">
        <v>73</v>
      </c>
      <c r="D23" s="24" t="s">
        <v>113</v>
      </c>
      <c r="E23" s="66"/>
      <c r="F23" s="59"/>
      <c r="G23" s="26">
        <v>115000</v>
      </c>
      <c r="H23" s="26"/>
      <c r="I23" s="27">
        <f t="shared" si="0"/>
        <v>115000</v>
      </c>
      <c r="J23" s="70"/>
    </row>
    <row r="24" spans="1:10" s="28" customFormat="1" ht="105" x14ac:dyDescent="0.25">
      <c r="A24" s="23" t="s">
        <v>17</v>
      </c>
      <c r="B24" s="23" t="s">
        <v>105</v>
      </c>
      <c r="C24" s="23" t="s">
        <v>76</v>
      </c>
      <c r="D24" s="24" t="s">
        <v>108</v>
      </c>
      <c r="E24" s="29" t="s">
        <v>22</v>
      </c>
      <c r="F24" s="30" t="s">
        <v>172</v>
      </c>
      <c r="G24" s="26">
        <v>115000</v>
      </c>
      <c r="H24" s="26">
        <v>100000</v>
      </c>
      <c r="I24" s="27">
        <f t="shared" si="0"/>
        <v>215000</v>
      </c>
      <c r="J24" s="26">
        <f t="shared" si="1"/>
        <v>215000</v>
      </c>
    </row>
    <row r="25" spans="1:10" s="28" customFormat="1" ht="45" x14ac:dyDescent="0.25">
      <c r="A25" s="23" t="s">
        <v>7</v>
      </c>
      <c r="B25" s="23" t="s">
        <v>100</v>
      </c>
      <c r="C25" s="23" t="s">
        <v>74</v>
      </c>
      <c r="D25" s="24" t="s">
        <v>109</v>
      </c>
      <c r="E25" s="29" t="s">
        <v>23</v>
      </c>
      <c r="F25" s="30" t="s">
        <v>173</v>
      </c>
      <c r="G25" s="26">
        <v>50000</v>
      </c>
      <c r="H25" s="26"/>
      <c r="I25" s="27">
        <f t="shared" si="0"/>
        <v>50000</v>
      </c>
      <c r="J25" s="26">
        <f t="shared" si="1"/>
        <v>50000</v>
      </c>
    </row>
    <row r="26" spans="1:10" s="28" customFormat="1" ht="165" x14ac:dyDescent="0.25">
      <c r="A26" s="23" t="s">
        <v>14</v>
      </c>
      <c r="B26" s="23" t="s">
        <v>104</v>
      </c>
      <c r="C26" s="23" t="s">
        <v>80</v>
      </c>
      <c r="D26" s="24" t="s">
        <v>123</v>
      </c>
      <c r="E26" s="29" t="s">
        <v>24</v>
      </c>
      <c r="F26" s="30" t="s">
        <v>174</v>
      </c>
      <c r="G26" s="32">
        <v>450000</v>
      </c>
      <c r="H26" s="26"/>
      <c r="I26" s="27">
        <f t="shared" si="0"/>
        <v>450000</v>
      </c>
      <c r="J26" s="26">
        <f t="shared" si="1"/>
        <v>450000</v>
      </c>
    </row>
    <row r="27" spans="1:10" s="28" customFormat="1" ht="45" x14ac:dyDescent="0.25">
      <c r="A27" s="23" t="s">
        <v>26</v>
      </c>
      <c r="B27" s="23" t="s">
        <v>107</v>
      </c>
      <c r="C27" s="24" t="s">
        <v>75</v>
      </c>
      <c r="D27" s="24" t="s">
        <v>122</v>
      </c>
      <c r="E27" s="29" t="s">
        <v>25</v>
      </c>
      <c r="F27" s="30" t="s">
        <v>175</v>
      </c>
      <c r="G27" s="32">
        <v>450000</v>
      </c>
      <c r="H27" s="32">
        <v>144000</v>
      </c>
      <c r="I27" s="27">
        <f t="shared" si="0"/>
        <v>594000</v>
      </c>
      <c r="J27" s="26">
        <f t="shared" si="1"/>
        <v>594000</v>
      </c>
    </row>
    <row r="28" spans="1:10" s="28" customFormat="1" ht="60" x14ac:dyDescent="0.25">
      <c r="A28" s="23" t="s">
        <v>6</v>
      </c>
      <c r="B28" s="23" t="s">
        <v>99</v>
      </c>
      <c r="C28" s="23" t="s">
        <v>73</v>
      </c>
      <c r="D28" s="24" t="s">
        <v>113</v>
      </c>
      <c r="E28" s="29" t="s">
        <v>27</v>
      </c>
      <c r="F28" s="30" t="s">
        <v>176</v>
      </c>
      <c r="G28" s="26">
        <v>50000</v>
      </c>
      <c r="H28" s="26"/>
      <c r="I28" s="27">
        <f t="shared" si="0"/>
        <v>50000</v>
      </c>
      <c r="J28" s="26">
        <f t="shared" si="1"/>
        <v>50000</v>
      </c>
    </row>
    <row r="29" spans="1:10" s="28" customFormat="1" ht="45" x14ac:dyDescent="0.25">
      <c r="A29" s="24" t="s">
        <v>29</v>
      </c>
      <c r="B29" s="24" t="s">
        <v>115</v>
      </c>
      <c r="C29" s="33" t="s">
        <v>79</v>
      </c>
      <c r="D29" s="33" t="s">
        <v>114</v>
      </c>
      <c r="E29" s="66" t="s">
        <v>28</v>
      </c>
      <c r="F29" s="58" t="s">
        <v>177</v>
      </c>
      <c r="G29" s="31">
        <v>198000</v>
      </c>
      <c r="H29" s="26"/>
      <c r="I29" s="27">
        <f t="shared" si="0"/>
        <v>198000</v>
      </c>
      <c r="J29" s="67">
        <f>I29+I30</f>
        <v>262000</v>
      </c>
    </row>
    <row r="30" spans="1:10" s="28" customFormat="1" ht="45" x14ac:dyDescent="0.25">
      <c r="A30" s="24" t="s">
        <v>30</v>
      </c>
      <c r="B30" s="24" t="s">
        <v>116</v>
      </c>
      <c r="C30" s="23" t="s">
        <v>79</v>
      </c>
      <c r="D30" s="24" t="s">
        <v>117</v>
      </c>
      <c r="E30" s="66"/>
      <c r="F30" s="59"/>
      <c r="G30" s="26">
        <v>64000</v>
      </c>
      <c r="H30" s="26"/>
      <c r="I30" s="27">
        <f t="shared" si="0"/>
        <v>64000</v>
      </c>
      <c r="J30" s="67"/>
    </row>
    <row r="31" spans="1:10" s="28" customFormat="1" ht="75" x14ac:dyDescent="0.25">
      <c r="A31" s="23" t="s">
        <v>12</v>
      </c>
      <c r="B31" s="23" t="s">
        <v>103</v>
      </c>
      <c r="C31" s="23" t="s">
        <v>75</v>
      </c>
      <c r="D31" s="24" t="s">
        <v>120</v>
      </c>
      <c r="E31" s="29" t="s">
        <v>31</v>
      </c>
      <c r="F31" s="30" t="s">
        <v>178</v>
      </c>
      <c r="G31" s="26">
        <v>650000</v>
      </c>
      <c r="H31" s="26"/>
      <c r="I31" s="27">
        <f t="shared" si="0"/>
        <v>650000</v>
      </c>
      <c r="J31" s="26">
        <f t="shared" si="1"/>
        <v>650000</v>
      </c>
    </row>
    <row r="32" spans="1:10" s="28" customFormat="1" ht="45" x14ac:dyDescent="0.25">
      <c r="A32" s="23" t="s">
        <v>33</v>
      </c>
      <c r="B32" s="23" t="s">
        <v>134</v>
      </c>
      <c r="C32" s="23" t="s">
        <v>84</v>
      </c>
      <c r="D32" s="24" t="s">
        <v>135</v>
      </c>
      <c r="E32" s="29" t="s">
        <v>32</v>
      </c>
      <c r="F32" s="30" t="s">
        <v>179</v>
      </c>
      <c r="G32" s="31">
        <v>50000</v>
      </c>
      <c r="H32" s="26"/>
      <c r="I32" s="27">
        <f t="shared" si="0"/>
        <v>50000</v>
      </c>
      <c r="J32" s="26">
        <f t="shared" si="1"/>
        <v>50000</v>
      </c>
    </row>
    <row r="33" spans="1:22" s="34" customFormat="1" ht="105" x14ac:dyDescent="0.25">
      <c r="A33" s="23" t="s">
        <v>17</v>
      </c>
      <c r="B33" s="23" t="s">
        <v>105</v>
      </c>
      <c r="C33" s="23" t="s">
        <v>76</v>
      </c>
      <c r="D33" s="24" t="s">
        <v>108</v>
      </c>
      <c r="E33" s="66" t="s">
        <v>34</v>
      </c>
      <c r="F33" s="58" t="s">
        <v>180</v>
      </c>
      <c r="G33" s="26">
        <v>700</v>
      </c>
      <c r="H33" s="26"/>
      <c r="I33" s="27">
        <f t="shared" si="0"/>
        <v>700</v>
      </c>
      <c r="J33" s="67">
        <f>I33+I34</f>
        <v>99700</v>
      </c>
      <c r="K33" s="28"/>
    </row>
    <row r="34" spans="1:22" s="34" customFormat="1" ht="45" x14ac:dyDescent="0.25">
      <c r="A34" s="23" t="s">
        <v>35</v>
      </c>
      <c r="B34" s="23" t="s">
        <v>111</v>
      </c>
      <c r="C34" s="23" t="s">
        <v>78</v>
      </c>
      <c r="D34" s="24" t="s">
        <v>112</v>
      </c>
      <c r="E34" s="66"/>
      <c r="F34" s="59"/>
      <c r="G34" s="26">
        <v>69000</v>
      </c>
      <c r="H34" s="32">
        <v>30000</v>
      </c>
      <c r="I34" s="27">
        <f t="shared" si="0"/>
        <v>99000</v>
      </c>
      <c r="J34" s="67"/>
      <c r="K34" s="28"/>
    </row>
    <row r="35" spans="1:22" s="28" customFormat="1" ht="45" x14ac:dyDescent="0.25">
      <c r="A35" s="23" t="s">
        <v>7</v>
      </c>
      <c r="B35" s="23" t="s">
        <v>100</v>
      </c>
      <c r="C35" s="23" t="s">
        <v>74</v>
      </c>
      <c r="D35" s="24" t="s">
        <v>109</v>
      </c>
      <c r="E35" s="29" t="s">
        <v>36</v>
      </c>
      <c r="F35" s="30" t="s">
        <v>181</v>
      </c>
      <c r="G35" s="26">
        <v>10000</v>
      </c>
      <c r="H35" s="26"/>
      <c r="I35" s="27">
        <f t="shared" si="0"/>
        <v>10000</v>
      </c>
      <c r="J35" s="26">
        <f t="shared" si="1"/>
        <v>10000</v>
      </c>
    </row>
    <row r="36" spans="1:22" s="28" customFormat="1" ht="60" x14ac:dyDescent="0.25">
      <c r="A36" s="23" t="s">
        <v>38</v>
      </c>
      <c r="B36" s="23" t="s">
        <v>118</v>
      </c>
      <c r="C36" s="23" t="s">
        <v>75</v>
      </c>
      <c r="D36" s="24" t="s">
        <v>119</v>
      </c>
      <c r="E36" s="29" t="s">
        <v>37</v>
      </c>
      <c r="F36" s="29" t="s">
        <v>198</v>
      </c>
      <c r="G36" s="31">
        <v>200000</v>
      </c>
      <c r="H36" s="26"/>
      <c r="I36" s="27">
        <f t="shared" si="0"/>
        <v>200000</v>
      </c>
      <c r="J36" s="26">
        <f t="shared" si="1"/>
        <v>200000</v>
      </c>
    </row>
    <row r="37" spans="1:22" s="28" customFormat="1" ht="45" x14ac:dyDescent="0.25">
      <c r="A37" s="23" t="s">
        <v>40</v>
      </c>
      <c r="B37" s="23" t="s">
        <v>126</v>
      </c>
      <c r="C37" s="23" t="s">
        <v>81</v>
      </c>
      <c r="D37" s="24" t="s">
        <v>127</v>
      </c>
      <c r="E37" s="29" t="s">
        <v>39</v>
      </c>
      <c r="F37" s="30" t="s">
        <v>182</v>
      </c>
      <c r="G37" s="31">
        <v>25000</v>
      </c>
      <c r="H37" s="26"/>
      <c r="I37" s="27">
        <f t="shared" si="0"/>
        <v>25000</v>
      </c>
      <c r="J37" s="26">
        <f t="shared" si="1"/>
        <v>25000</v>
      </c>
    </row>
    <row r="38" spans="1:22" s="28" customFormat="1" ht="75" x14ac:dyDescent="0.25">
      <c r="A38" s="23" t="s">
        <v>42</v>
      </c>
      <c r="B38" s="23" t="s">
        <v>128</v>
      </c>
      <c r="C38" s="23" t="s">
        <v>81</v>
      </c>
      <c r="D38" s="24" t="s">
        <v>129</v>
      </c>
      <c r="E38" s="29" t="s">
        <v>41</v>
      </c>
      <c r="F38" s="30" t="s">
        <v>183</v>
      </c>
      <c r="G38" s="26"/>
      <c r="H38" s="31">
        <v>710000</v>
      </c>
      <c r="I38" s="27">
        <f t="shared" si="0"/>
        <v>710000</v>
      </c>
      <c r="J38" s="26">
        <f t="shared" si="1"/>
        <v>710000</v>
      </c>
    </row>
    <row r="39" spans="1:22" s="28" customFormat="1" ht="45" x14ac:dyDescent="0.25">
      <c r="A39" s="23" t="s">
        <v>44</v>
      </c>
      <c r="B39" s="23" t="s">
        <v>124</v>
      </c>
      <c r="C39" s="23" t="s">
        <v>80</v>
      </c>
      <c r="D39" s="24" t="s">
        <v>125</v>
      </c>
      <c r="E39" s="29" t="s">
        <v>43</v>
      </c>
      <c r="F39" s="30" t="s">
        <v>184</v>
      </c>
      <c r="G39" s="31">
        <v>50000</v>
      </c>
      <c r="H39" s="26"/>
      <c r="I39" s="27">
        <f t="shared" si="0"/>
        <v>50000</v>
      </c>
      <c r="J39" s="26">
        <f t="shared" si="1"/>
        <v>50000</v>
      </c>
    </row>
    <row r="40" spans="1:22" s="28" customFormat="1" ht="45" x14ac:dyDescent="0.25">
      <c r="A40" s="23" t="s">
        <v>46</v>
      </c>
      <c r="B40" s="23" t="s">
        <v>130</v>
      </c>
      <c r="C40" s="23" t="s">
        <v>82</v>
      </c>
      <c r="D40" s="24" t="s">
        <v>131</v>
      </c>
      <c r="E40" s="29" t="s">
        <v>45</v>
      </c>
      <c r="F40" s="30" t="s">
        <v>185</v>
      </c>
      <c r="G40" s="31">
        <v>200000</v>
      </c>
      <c r="H40" s="26"/>
      <c r="I40" s="27">
        <f t="shared" si="0"/>
        <v>200000</v>
      </c>
      <c r="J40" s="26">
        <f t="shared" si="1"/>
        <v>200000</v>
      </c>
    </row>
    <row r="41" spans="1:22" s="28" customFormat="1" ht="45" x14ac:dyDescent="0.25">
      <c r="A41" s="23" t="s">
        <v>7</v>
      </c>
      <c r="B41" s="23" t="s">
        <v>100</v>
      </c>
      <c r="C41" s="23" t="s">
        <v>74</v>
      </c>
      <c r="D41" s="24" t="s">
        <v>109</v>
      </c>
      <c r="E41" s="29" t="s">
        <v>47</v>
      </c>
      <c r="F41" s="30" t="s">
        <v>186</v>
      </c>
      <c r="G41" s="26">
        <v>25000</v>
      </c>
      <c r="H41" s="26"/>
      <c r="I41" s="27">
        <f t="shared" si="0"/>
        <v>25000</v>
      </c>
      <c r="J41" s="26">
        <f t="shared" si="1"/>
        <v>25000</v>
      </c>
    </row>
    <row r="42" spans="1:22" s="28" customFormat="1" ht="60" x14ac:dyDescent="0.25">
      <c r="A42" s="23" t="s">
        <v>49</v>
      </c>
      <c r="B42" s="23" t="s">
        <v>132</v>
      </c>
      <c r="C42" s="23" t="s">
        <v>83</v>
      </c>
      <c r="D42" s="24" t="s">
        <v>133</v>
      </c>
      <c r="E42" s="29" t="s">
        <v>48</v>
      </c>
      <c r="F42" s="29" t="s">
        <v>187</v>
      </c>
      <c r="G42" s="31">
        <v>2500000</v>
      </c>
      <c r="H42" s="26"/>
      <c r="I42" s="27">
        <f t="shared" si="0"/>
        <v>2500000</v>
      </c>
      <c r="J42" s="26">
        <f t="shared" si="1"/>
        <v>2500000</v>
      </c>
    </row>
    <row r="43" spans="1:22" s="28" customFormat="1" ht="45" x14ac:dyDescent="0.25">
      <c r="A43" s="23" t="s">
        <v>7</v>
      </c>
      <c r="B43" s="23" t="s">
        <v>100</v>
      </c>
      <c r="C43" s="23" t="s">
        <v>74</v>
      </c>
      <c r="D43" s="24" t="s">
        <v>109</v>
      </c>
      <c r="E43" s="29" t="s">
        <v>197</v>
      </c>
      <c r="F43" s="29" t="s">
        <v>199</v>
      </c>
      <c r="G43" s="26">
        <v>500000</v>
      </c>
      <c r="H43" s="26"/>
      <c r="I43" s="27">
        <f t="shared" si="0"/>
        <v>500000</v>
      </c>
      <c r="J43" s="26">
        <f t="shared" si="1"/>
        <v>500000</v>
      </c>
    </row>
    <row r="44" spans="1:22" s="28" customFormat="1" ht="60" x14ac:dyDescent="0.25">
      <c r="A44" s="23" t="s">
        <v>96</v>
      </c>
      <c r="B44" s="23" t="s">
        <v>137</v>
      </c>
      <c r="C44" s="23" t="s">
        <v>97</v>
      </c>
      <c r="D44" s="24" t="s">
        <v>138</v>
      </c>
      <c r="E44" s="29" t="s">
        <v>95</v>
      </c>
      <c r="F44" s="29" t="s">
        <v>188</v>
      </c>
      <c r="G44" s="26">
        <v>248500</v>
      </c>
      <c r="H44" s="26">
        <v>101500</v>
      </c>
      <c r="I44" s="27">
        <f t="shared" si="0"/>
        <v>350000</v>
      </c>
      <c r="J44" s="26">
        <f t="shared" si="1"/>
        <v>350000</v>
      </c>
    </row>
    <row r="45" spans="1:22" s="28" customFormat="1" ht="45" x14ac:dyDescent="0.25">
      <c r="A45" s="23" t="s">
        <v>7</v>
      </c>
      <c r="B45" s="23" t="s">
        <v>100</v>
      </c>
      <c r="C45" s="23" t="s">
        <v>74</v>
      </c>
      <c r="D45" s="24" t="s">
        <v>109</v>
      </c>
      <c r="E45" s="29" t="s">
        <v>150</v>
      </c>
      <c r="F45" s="29" t="s">
        <v>189</v>
      </c>
      <c r="G45" s="26">
        <v>750000</v>
      </c>
      <c r="H45" s="26"/>
      <c r="I45" s="27">
        <f t="shared" ref="I45:I46" si="2">G45+H45</f>
        <v>750000</v>
      </c>
      <c r="J45" s="26">
        <f t="shared" ref="J45:J46" si="3">I45</f>
        <v>750000</v>
      </c>
    </row>
    <row r="46" spans="1:22" s="28" customFormat="1" ht="45" x14ac:dyDescent="0.25">
      <c r="A46" s="23" t="s">
        <v>152</v>
      </c>
      <c r="B46" s="23" t="s">
        <v>153</v>
      </c>
      <c r="C46" s="23" t="s">
        <v>154</v>
      </c>
      <c r="D46" s="24" t="s">
        <v>155</v>
      </c>
      <c r="E46" s="29" t="s">
        <v>16</v>
      </c>
      <c r="F46" s="29" t="s">
        <v>168</v>
      </c>
      <c r="G46" s="26">
        <v>50000</v>
      </c>
      <c r="H46" s="26"/>
      <c r="I46" s="27">
        <f t="shared" si="2"/>
        <v>50000</v>
      </c>
      <c r="J46" s="26">
        <f t="shared" si="3"/>
        <v>50000</v>
      </c>
    </row>
    <row r="47" spans="1:22" s="39" customFormat="1" x14ac:dyDescent="0.25">
      <c r="A47" s="35"/>
      <c r="B47" s="35"/>
      <c r="C47" s="35"/>
      <c r="D47" s="36"/>
      <c r="E47" s="37" t="s">
        <v>50</v>
      </c>
      <c r="F47" s="37"/>
      <c r="G47" s="38">
        <f>SUM(G10:G46)</f>
        <v>14115400</v>
      </c>
      <c r="H47" s="38">
        <f t="shared" ref="H47:J47" si="4">SUM(H10:H46)</f>
        <v>1085500</v>
      </c>
      <c r="I47" s="38">
        <f t="shared" si="4"/>
        <v>15200900</v>
      </c>
      <c r="J47" s="38">
        <f t="shared" si="4"/>
        <v>15200900</v>
      </c>
    </row>
    <row r="48" spans="1:22" s="41" customFormat="1" x14ac:dyDescent="0.25">
      <c r="A48" s="61" t="s">
        <v>91</v>
      </c>
      <c r="B48" s="61"/>
      <c r="C48" s="61"/>
      <c r="D48" s="61"/>
      <c r="E48" s="61"/>
      <c r="F48" s="61"/>
      <c r="G48" s="61"/>
      <c r="H48" s="61"/>
      <c r="I48" s="61"/>
      <c r="J48" s="61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</row>
    <row r="49" spans="1:10" s="28" customFormat="1" ht="120" x14ac:dyDescent="0.25">
      <c r="A49" s="42" t="s">
        <v>52</v>
      </c>
      <c r="B49" s="42" t="s">
        <v>77</v>
      </c>
      <c r="C49" s="42" t="s">
        <v>88</v>
      </c>
      <c r="D49" s="33" t="s">
        <v>141</v>
      </c>
      <c r="E49" s="68" t="s">
        <v>51</v>
      </c>
      <c r="F49" s="58" t="s">
        <v>190</v>
      </c>
      <c r="G49" s="43">
        <v>107300</v>
      </c>
      <c r="H49" s="26"/>
      <c r="I49" s="27">
        <f>G49+H49</f>
        <v>107300</v>
      </c>
      <c r="J49" s="67">
        <f>I49+I50+I51</f>
        <v>218700</v>
      </c>
    </row>
    <row r="50" spans="1:10" s="28" customFormat="1" ht="30" x14ac:dyDescent="0.25">
      <c r="A50" s="42" t="s">
        <v>53</v>
      </c>
      <c r="B50" s="42" t="s">
        <v>145</v>
      </c>
      <c r="C50" s="42" t="s">
        <v>90</v>
      </c>
      <c r="D50" s="33" t="s">
        <v>146</v>
      </c>
      <c r="E50" s="68"/>
      <c r="F50" s="60"/>
      <c r="G50" s="43">
        <v>99400</v>
      </c>
      <c r="H50" s="26"/>
      <c r="I50" s="27">
        <f t="shared" ref="I50:I58" si="5">G50+H50</f>
        <v>99400</v>
      </c>
      <c r="J50" s="67"/>
    </row>
    <row r="51" spans="1:10" s="28" customFormat="1" ht="90" x14ac:dyDescent="0.25">
      <c r="A51" s="23" t="s">
        <v>54</v>
      </c>
      <c r="B51" s="23" t="s">
        <v>143</v>
      </c>
      <c r="C51" s="23" t="s">
        <v>89</v>
      </c>
      <c r="D51" s="24" t="s">
        <v>144</v>
      </c>
      <c r="E51" s="68"/>
      <c r="F51" s="59"/>
      <c r="G51" s="44">
        <v>12000</v>
      </c>
      <c r="H51" s="26"/>
      <c r="I51" s="27">
        <f t="shared" si="5"/>
        <v>12000</v>
      </c>
      <c r="J51" s="67"/>
    </row>
    <row r="52" spans="1:10" s="28" customFormat="1" ht="45" x14ac:dyDescent="0.25">
      <c r="A52" s="42" t="s">
        <v>53</v>
      </c>
      <c r="B52" s="42" t="s">
        <v>145</v>
      </c>
      <c r="C52" s="42" t="s">
        <v>90</v>
      </c>
      <c r="D52" s="33" t="s">
        <v>146</v>
      </c>
      <c r="E52" s="25" t="s">
        <v>55</v>
      </c>
      <c r="F52" s="30" t="s">
        <v>191</v>
      </c>
      <c r="G52" s="43">
        <v>9050</v>
      </c>
      <c r="H52" s="26"/>
      <c r="I52" s="27">
        <f t="shared" si="5"/>
        <v>9050</v>
      </c>
      <c r="J52" s="26">
        <f>I52</f>
        <v>9050</v>
      </c>
    </row>
    <row r="53" spans="1:10" s="28" customFormat="1" ht="120" x14ac:dyDescent="0.25">
      <c r="A53" s="23" t="s">
        <v>52</v>
      </c>
      <c r="B53" s="23" t="s">
        <v>77</v>
      </c>
      <c r="C53" s="23" t="s">
        <v>88</v>
      </c>
      <c r="D53" s="33" t="s">
        <v>141</v>
      </c>
      <c r="E53" s="29" t="s">
        <v>56</v>
      </c>
      <c r="F53" s="30" t="s">
        <v>192</v>
      </c>
      <c r="G53" s="44">
        <v>378000</v>
      </c>
      <c r="H53" s="26"/>
      <c r="I53" s="27">
        <f t="shared" si="5"/>
        <v>378000</v>
      </c>
      <c r="J53" s="26">
        <f t="shared" ref="J53:J56" si="6">I53</f>
        <v>378000</v>
      </c>
    </row>
    <row r="54" spans="1:10" s="28" customFormat="1" ht="120" x14ac:dyDescent="0.25">
      <c r="A54" s="23" t="s">
        <v>52</v>
      </c>
      <c r="B54" s="23" t="s">
        <v>77</v>
      </c>
      <c r="C54" s="23" t="s">
        <v>88</v>
      </c>
      <c r="D54" s="33" t="s">
        <v>141</v>
      </c>
      <c r="E54" s="29" t="s">
        <v>57</v>
      </c>
      <c r="F54" s="30" t="s">
        <v>193</v>
      </c>
      <c r="G54" s="44">
        <v>1454600</v>
      </c>
      <c r="H54" s="26">
        <f>654000+37000</f>
        <v>691000</v>
      </c>
      <c r="I54" s="27">
        <f>G54+H54</f>
        <v>2145600</v>
      </c>
      <c r="J54" s="26">
        <f t="shared" si="6"/>
        <v>2145600</v>
      </c>
    </row>
    <row r="55" spans="1:10" s="28" customFormat="1" ht="45" x14ac:dyDescent="0.25">
      <c r="A55" s="23" t="s">
        <v>59</v>
      </c>
      <c r="B55" s="23" t="s">
        <v>139</v>
      </c>
      <c r="C55" s="23" t="s">
        <v>87</v>
      </c>
      <c r="D55" s="24" t="s">
        <v>140</v>
      </c>
      <c r="E55" s="29" t="s">
        <v>58</v>
      </c>
      <c r="F55" s="30" t="s">
        <v>194</v>
      </c>
      <c r="G55" s="26">
        <v>2000000</v>
      </c>
      <c r="H55" s="26">
        <f>611500+8000</f>
        <v>619500</v>
      </c>
      <c r="I55" s="27">
        <f t="shared" si="5"/>
        <v>2619500</v>
      </c>
      <c r="J55" s="26">
        <f t="shared" si="6"/>
        <v>2619500</v>
      </c>
    </row>
    <row r="56" spans="1:10" s="28" customFormat="1" ht="120" x14ac:dyDescent="0.25">
      <c r="A56" s="23" t="s">
        <v>52</v>
      </c>
      <c r="B56" s="23" t="s">
        <v>77</v>
      </c>
      <c r="C56" s="23" t="s">
        <v>88</v>
      </c>
      <c r="D56" s="33" t="s">
        <v>141</v>
      </c>
      <c r="E56" s="29" t="s">
        <v>60</v>
      </c>
      <c r="F56" s="30" t="s">
        <v>195</v>
      </c>
      <c r="G56" s="26">
        <v>103800</v>
      </c>
      <c r="H56" s="26"/>
      <c r="I56" s="27">
        <f t="shared" si="5"/>
        <v>103800</v>
      </c>
      <c r="J56" s="26">
        <f t="shared" si="6"/>
        <v>103800</v>
      </c>
    </row>
    <row r="57" spans="1:10" s="28" customFormat="1" ht="75" x14ac:dyDescent="0.25">
      <c r="A57" s="23" t="s">
        <v>62</v>
      </c>
      <c r="B57" s="23" t="s">
        <v>73</v>
      </c>
      <c r="C57" s="23" t="s">
        <v>89</v>
      </c>
      <c r="D57" s="24" t="s">
        <v>142</v>
      </c>
      <c r="E57" s="66" t="s">
        <v>61</v>
      </c>
      <c r="F57" s="58" t="s">
        <v>196</v>
      </c>
      <c r="G57" s="44">
        <v>30200</v>
      </c>
      <c r="H57" s="26"/>
      <c r="I57" s="27">
        <f t="shared" si="5"/>
        <v>30200</v>
      </c>
      <c r="J57" s="69">
        <f>I57+I58</f>
        <v>82200</v>
      </c>
    </row>
    <row r="58" spans="1:10" s="28" customFormat="1" ht="30" x14ac:dyDescent="0.25">
      <c r="A58" s="23" t="s">
        <v>53</v>
      </c>
      <c r="B58" s="42" t="s">
        <v>145</v>
      </c>
      <c r="C58" s="23" t="s">
        <v>90</v>
      </c>
      <c r="D58" s="33" t="s">
        <v>146</v>
      </c>
      <c r="E58" s="66"/>
      <c r="F58" s="59"/>
      <c r="G58" s="44">
        <v>52000</v>
      </c>
      <c r="H58" s="26"/>
      <c r="I58" s="27">
        <f t="shared" si="5"/>
        <v>52000</v>
      </c>
      <c r="J58" s="70"/>
    </row>
    <row r="59" spans="1:10" s="39" customFormat="1" x14ac:dyDescent="0.25">
      <c r="A59" s="35"/>
      <c r="B59" s="35"/>
      <c r="C59" s="35"/>
      <c r="D59" s="36"/>
      <c r="E59" s="37" t="s">
        <v>63</v>
      </c>
      <c r="F59" s="37"/>
      <c r="G59" s="38">
        <f>SUM(G49:G58)</f>
        <v>4246350</v>
      </c>
      <c r="H59" s="38">
        <f t="shared" ref="H59:J59" si="7">SUM(H49:H58)</f>
        <v>1310500</v>
      </c>
      <c r="I59" s="38">
        <f t="shared" si="7"/>
        <v>5556850</v>
      </c>
      <c r="J59" s="38">
        <f t="shared" si="7"/>
        <v>5556850</v>
      </c>
    </row>
    <row r="60" spans="1:10" s="45" customFormat="1" x14ac:dyDescent="0.25">
      <c r="A60" s="61" t="s">
        <v>92</v>
      </c>
      <c r="B60" s="61"/>
      <c r="C60" s="61"/>
      <c r="D60" s="61"/>
      <c r="E60" s="61"/>
      <c r="F60" s="61"/>
      <c r="G60" s="61"/>
      <c r="H60" s="61"/>
      <c r="I60" s="61"/>
      <c r="J60" s="65"/>
    </row>
    <row r="61" spans="1:10" s="28" customFormat="1" ht="45" x14ac:dyDescent="0.25">
      <c r="A61" s="23" t="s">
        <v>65</v>
      </c>
      <c r="B61" s="23" t="s">
        <v>147</v>
      </c>
      <c r="C61" s="23" t="s">
        <v>93</v>
      </c>
      <c r="D61" s="24" t="s">
        <v>148</v>
      </c>
      <c r="E61" s="30" t="s">
        <v>64</v>
      </c>
      <c r="F61" s="30" t="s">
        <v>157</v>
      </c>
      <c r="G61" s="46">
        <v>643500</v>
      </c>
      <c r="H61" s="46"/>
      <c r="I61" s="47">
        <f>G61+H61</f>
        <v>643500</v>
      </c>
      <c r="J61" s="46">
        <f>H61+I61</f>
        <v>643500</v>
      </c>
    </row>
    <row r="62" spans="1:10" s="28" customFormat="1" ht="45" x14ac:dyDescent="0.25">
      <c r="A62" s="23" t="s">
        <v>65</v>
      </c>
      <c r="B62" s="23" t="s">
        <v>147</v>
      </c>
      <c r="C62" s="23" t="s">
        <v>93</v>
      </c>
      <c r="D62" s="24" t="s">
        <v>148</v>
      </c>
      <c r="E62" s="30" t="s">
        <v>66</v>
      </c>
      <c r="F62" s="30" t="s">
        <v>158</v>
      </c>
      <c r="G62" s="46">
        <v>166500</v>
      </c>
      <c r="H62" s="46"/>
      <c r="I62" s="47">
        <f>G62+H62</f>
        <v>166500</v>
      </c>
      <c r="J62" s="46">
        <f>H62+I62</f>
        <v>166500</v>
      </c>
    </row>
    <row r="63" spans="1:10" s="39" customFormat="1" x14ac:dyDescent="0.25">
      <c r="A63" s="35"/>
      <c r="B63" s="35"/>
      <c r="C63" s="35"/>
      <c r="D63" s="36"/>
      <c r="E63" s="37" t="s">
        <v>67</v>
      </c>
      <c r="F63" s="37"/>
      <c r="G63" s="38">
        <f>G61+G62</f>
        <v>810000</v>
      </c>
      <c r="H63" s="38">
        <f>H61+H62</f>
        <v>0</v>
      </c>
      <c r="I63" s="38">
        <f>I61+I62</f>
        <v>810000</v>
      </c>
      <c r="J63" s="38">
        <f>J61+J62</f>
        <v>810000</v>
      </c>
    </row>
    <row r="64" spans="1:10" s="28" customFormat="1" x14ac:dyDescent="0.25">
      <c r="A64" s="48"/>
      <c r="B64" s="48"/>
      <c r="C64" s="48"/>
      <c r="D64" s="49"/>
      <c r="E64" s="50" t="s">
        <v>68</v>
      </c>
      <c r="F64" s="50"/>
      <c r="G64" s="51">
        <f>G63+G59+G47</f>
        <v>19171750</v>
      </c>
      <c r="H64" s="51">
        <f>H63+H59+H47</f>
        <v>2396000</v>
      </c>
      <c r="I64" s="51">
        <f>I63+I59+I47</f>
        <v>21567750</v>
      </c>
      <c r="J64" s="51">
        <f>J63+J59+J47</f>
        <v>21567750</v>
      </c>
    </row>
    <row r="65" spans="1:6" s="28" customFormat="1" x14ac:dyDescent="0.25">
      <c r="A65" s="52"/>
      <c r="B65" s="52"/>
      <c r="C65" s="52"/>
      <c r="D65" s="53"/>
      <c r="E65" s="54"/>
      <c r="F65" s="54"/>
    </row>
    <row r="67" spans="1:6" s="71" customFormat="1" x14ac:dyDescent="0.25">
      <c r="B67" s="22"/>
      <c r="D67" s="71" t="s">
        <v>205</v>
      </c>
      <c r="E67" s="22"/>
      <c r="F67" s="22" t="s">
        <v>206</v>
      </c>
    </row>
  </sheetData>
  <mergeCells count="22">
    <mergeCell ref="A5:J5"/>
    <mergeCell ref="G1:J1"/>
    <mergeCell ref="G2:J2"/>
    <mergeCell ref="G3:J3"/>
    <mergeCell ref="A60:J60"/>
    <mergeCell ref="E57:E58"/>
    <mergeCell ref="E22:E23"/>
    <mergeCell ref="E29:E30"/>
    <mergeCell ref="J29:J30"/>
    <mergeCell ref="E33:E34"/>
    <mergeCell ref="J33:J34"/>
    <mergeCell ref="E49:E51"/>
    <mergeCell ref="J49:J51"/>
    <mergeCell ref="J57:J58"/>
    <mergeCell ref="J22:J23"/>
    <mergeCell ref="F22:F23"/>
    <mergeCell ref="A9:J9"/>
    <mergeCell ref="F29:F30"/>
    <mergeCell ref="F33:F34"/>
    <mergeCell ref="F49:F51"/>
    <mergeCell ref="F57:F58"/>
    <mergeCell ref="A48:J48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2020-03-02T12:16:12Z</cp:lastPrinted>
  <dcterms:created xsi:type="dcterms:W3CDTF">2019-12-13T14:48:10Z</dcterms:created>
  <dcterms:modified xsi:type="dcterms:W3CDTF">2020-03-02T12:16:30Z</dcterms:modified>
</cp:coreProperties>
</file>